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dministrator\Desktop\年底政务公家汇报\"/>
    </mc:Choice>
  </mc:AlternateContent>
  <bookViews>
    <workbookView xWindow="240" yWindow="105" windowWidth="14805" windowHeight="8010" tabRatio="683" activeTab="11"/>
  </bookViews>
  <sheets>
    <sheet name="封皮" sheetId="15" r:id="rId1"/>
    <sheet name="打印总概况" sheetId="17" r:id="rId2"/>
    <sheet name="2020年概况" sheetId="16" state="hidden" r:id="rId3"/>
    <sheet name="四大类" sheetId="2" r:id="rId4"/>
    <sheet name="项目性质" sheetId="7" r:id="rId5"/>
    <sheet name="四大类+性质" sheetId="11" r:id="rId6"/>
    <sheet name="行业主管部门" sheetId="4" r:id="rId7"/>
    <sheet name="资金来源" sheetId="5" r:id="rId8"/>
    <sheet name="版块" sheetId="9" state="hidden" r:id="rId9"/>
    <sheet name="土地出让计划" sheetId="10" state="hidden" r:id="rId10"/>
    <sheet name="公司分类" sheetId="14" r:id="rId11"/>
    <sheet name="原始数据" sheetId="1" r:id="rId12"/>
    <sheet name="删除数据" sheetId="3" state="hidden" r:id="rId13"/>
  </sheets>
  <externalReferences>
    <externalReference r:id="rId14"/>
    <externalReference r:id="rId15"/>
  </externalReferences>
  <definedNames>
    <definedName name="_xlnm._FilterDatabase" localSheetId="11" hidden="1">原始数据!$A$1:$V$536</definedName>
    <definedName name="_xlnm.Print_Area" localSheetId="1">打印总概况!$A$1:$V$44</definedName>
    <definedName name="_xlnm.Print_Area" localSheetId="0">封皮!$B$1:$I$7</definedName>
    <definedName name="_xlnm.Print_Area" localSheetId="11">原始数据!$A$1:$V$536</definedName>
    <definedName name="_xlnm.Print_Titles" localSheetId="11">原始数据!$1:$1</definedName>
  </definedNames>
  <calcPr calcId="152511"/>
  <pivotCaches>
    <pivotCache cacheId="0" r:id="rId16"/>
  </pivotCaches>
</workbook>
</file>

<file path=xl/calcChain.xml><?xml version="1.0" encoding="utf-8"?>
<calcChain xmlns="http://schemas.openxmlformats.org/spreadsheetml/2006/main">
  <c r="H5" i="2" l="1"/>
  <c r="I5" i="2"/>
  <c r="H6" i="2"/>
  <c r="I6" i="2"/>
  <c r="H7" i="2"/>
  <c r="I7" i="2"/>
  <c r="H8" i="2"/>
  <c r="I8" i="2"/>
  <c r="H9" i="2"/>
  <c r="I9" i="2"/>
  <c r="C7" i="10" l="1"/>
  <c r="J5" i="2"/>
  <c r="J6" i="2"/>
  <c r="J8" i="2"/>
  <c r="J7" i="2"/>
  <c r="K352" i="1" l="1"/>
  <c r="C8" i="10"/>
  <c r="C18" i="2"/>
  <c r="N174" i="3" l="1"/>
  <c r="N173" i="3"/>
  <c r="Q167" i="3"/>
  <c r="B133" i="3"/>
  <c r="U121" i="3"/>
  <c r="U100" i="3"/>
  <c r="U50" i="3"/>
  <c r="U49" i="3"/>
  <c r="U48" i="3"/>
  <c r="U47" i="3"/>
  <c r="U46" i="3"/>
  <c r="U45" i="3"/>
  <c r="U44" i="3"/>
  <c r="U43" i="3"/>
  <c r="U42" i="3"/>
  <c r="U41" i="3"/>
  <c r="U40" i="3"/>
  <c r="U39" i="3"/>
  <c r="U38" i="3"/>
  <c r="U37" i="3"/>
  <c r="U36" i="3"/>
  <c r="U35" i="3"/>
  <c r="U34" i="3"/>
  <c r="U33" i="3"/>
  <c r="U32" i="3"/>
  <c r="U31" i="3"/>
  <c r="U30" i="3"/>
  <c r="U29" i="3"/>
  <c r="U28" i="3"/>
  <c r="R497" i="1"/>
  <c r="O475" i="1"/>
  <c r="B418" i="1"/>
  <c r="B417" i="1"/>
  <c r="B416" i="1"/>
  <c r="B411" i="1"/>
  <c r="B409" i="1"/>
  <c r="B408" i="1"/>
  <c r="B407" i="1"/>
  <c r="B406" i="1"/>
  <c r="B405" i="1"/>
  <c r="B404" i="1"/>
  <c r="B403" i="1"/>
  <c r="B402" i="1"/>
  <c r="B401" i="1"/>
  <c r="B400" i="1"/>
  <c r="B399" i="1"/>
  <c r="B398" i="1"/>
  <c r="B397" i="1"/>
  <c r="B396" i="1"/>
  <c r="B395" i="1"/>
  <c r="B394" i="1"/>
  <c r="B393" i="1"/>
  <c r="K351" i="1"/>
  <c r="K343" i="1"/>
  <c r="K342" i="1"/>
  <c r="K341" i="1"/>
  <c r="T251" i="1"/>
  <c r="T238" i="1"/>
  <c r="T237" i="1"/>
  <c r="T236" i="1"/>
  <c r="T234" i="1"/>
  <c r="K221" i="1"/>
  <c r="K219" i="1"/>
  <c r="K218" i="1"/>
  <c r="K217" i="1"/>
  <c r="K216" i="1"/>
  <c r="K215" i="1"/>
  <c r="K214" i="1"/>
  <c r="B129" i="1"/>
  <c r="T128" i="1"/>
  <c r="T127" i="1"/>
  <c r="T121" i="1"/>
  <c r="T118" i="1"/>
  <c r="B50" i="1"/>
  <c r="B49" i="1"/>
  <c r="B48" i="1"/>
  <c r="D17" i="2"/>
  <c r="B7" i="10"/>
  <c r="D7" i="10"/>
  <c r="D8" i="10"/>
  <c r="B8" i="10"/>
  <c r="B18" i="2"/>
  <c r="G7" i="2"/>
  <c r="J9" i="2"/>
  <c r="D18" i="2"/>
  <c r="G8" i="2"/>
  <c r="G5" i="2"/>
  <c r="G6" i="2"/>
  <c r="G9" i="2"/>
</calcChain>
</file>

<file path=xl/comments1.xml><?xml version="1.0" encoding="utf-8"?>
<comments xmlns="http://schemas.openxmlformats.org/spreadsheetml/2006/main">
  <authors>
    <author>作者</author>
  </authors>
  <commentList>
    <comment ref="S115" authorId="0" shapeId="0">
      <text>
        <r>
          <rPr>
            <b/>
            <sz val="9"/>
            <rFont val="宋体"/>
            <family val="3"/>
            <charset val="134"/>
          </rPr>
          <t>作者:</t>
        </r>
        <r>
          <rPr>
            <sz val="9"/>
            <rFont val="宋体"/>
            <family val="3"/>
            <charset val="134"/>
          </rPr>
          <t xml:space="preserve">
核实
</t>
        </r>
      </text>
    </comment>
  </commentList>
</comments>
</file>

<file path=xl/sharedStrings.xml><?xml version="1.0" encoding="utf-8"?>
<sst xmlns="http://schemas.openxmlformats.org/spreadsheetml/2006/main" count="10359" uniqueCount="2814">
  <si>
    <t>序号</t>
  </si>
  <si>
    <t>项目编号</t>
  </si>
  <si>
    <t>建设单位</t>
  </si>
  <si>
    <t>责任单位</t>
  </si>
  <si>
    <t>行业主管部门</t>
    <phoneticPr fontId="3" type="noConversion"/>
  </si>
  <si>
    <t>项目名称</t>
  </si>
  <si>
    <t>项目分类</t>
  </si>
  <si>
    <t>二级目录</t>
  </si>
  <si>
    <t>项目性质</t>
  </si>
  <si>
    <t>资金来源</t>
  </si>
  <si>
    <t>是否是重点项目</t>
  </si>
  <si>
    <t>竣工时间-调整</t>
  </si>
  <si>
    <t>用地面积
（公顷）</t>
  </si>
  <si>
    <t>建筑面积
（万平米）</t>
  </si>
  <si>
    <t>面积(万平方米)</t>
  </si>
  <si>
    <t>长度(米)</t>
  </si>
  <si>
    <t>总投资-调整</t>
  </si>
  <si>
    <t>年度投资-调整</t>
  </si>
  <si>
    <t>项目位置</t>
  </si>
  <si>
    <t>2017-J117</t>
  </si>
  <si>
    <t>市政景观</t>
  </si>
  <si>
    <t>1投资公司</t>
    <phoneticPr fontId="3" type="noConversion"/>
  </si>
  <si>
    <t>建设局</t>
    <phoneticPr fontId="3" type="noConversion"/>
  </si>
  <si>
    <t>合作区电力排管辅助配套二期工程</t>
  </si>
  <si>
    <t>基础设施</t>
  </si>
  <si>
    <t>电力工程</t>
  </si>
  <si>
    <t>续建</t>
  </si>
  <si>
    <t>政府投资</t>
  </si>
  <si>
    <t>否</t>
  </si>
  <si>
    <t/>
  </si>
  <si>
    <t>合作区</t>
  </si>
  <si>
    <t>2016-J187</t>
  </si>
  <si>
    <t>水务公司</t>
  </si>
  <si>
    <t>海晨道（海滨高速-永盛路）再生水管道工程</t>
  </si>
  <si>
    <t>配套管线</t>
  </si>
  <si>
    <t>旅游区</t>
  </si>
  <si>
    <t>2019-J3</t>
  </si>
  <si>
    <t>投资公司</t>
  </si>
  <si>
    <t>建设局</t>
    <phoneticPr fontId="3" type="noConversion"/>
  </si>
  <si>
    <t>信息化系统</t>
  </si>
  <si>
    <t>企业自筹</t>
  </si>
  <si>
    <t>2017-J94</t>
  </si>
  <si>
    <t>北疆电厂淡化海水输送工程（区内）</t>
  </si>
  <si>
    <t>是</t>
  </si>
  <si>
    <t>渔港区</t>
  </si>
  <si>
    <t>2018-J49</t>
  </si>
  <si>
    <t>1投资公司</t>
    <phoneticPr fontId="3" type="noConversion"/>
  </si>
  <si>
    <t>生态城道路人行过街工程</t>
  </si>
  <si>
    <t>道路工程</t>
  </si>
  <si>
    <t>2016-J106</t>
  </si>
  <si>
    <t>交通公司</t>
  </si>
  <si>
    <t>综合场站工程</t>
  </si>
  <si>
    <t>市政场站</t>
  </si>
  <si>
    <t>2016-J92</t>
  </si>
  <si>
    <t>中新天津生态城中部以及北部片区土地整理工程</t>
  </si>
  <si>
    <t>土地收储及整理</t>
  </si>
  <si>
    <t>2016-J137</t>
  </si>
  <si>
    <t>海博道（永盛路-弘通路）再生水管道工程</t>
  </si>
  <si>
    <t>2016-J139</t>
  </si>
  <si>
    <t>海轩道（景盛路-弘通路）再生水管道工程</t>
  </si>
  <si>
    <t>2018-增J11</t>
  </si>
  <si>
    <t>提升改造</t>
  </si>
  <si>
    <t>2018-J51</t>
  </si>
  <si>
    <t>道路配套</t>
  </si>
  <si>
    <t>2019-J35</t>
  </si>
  <si>
    <t>2016-J98</t>
  </si>
  <si>
    <t>景观绿化</t>
  </si>
  <si>
    <t>2016-J110</t>
  </si>
  <si>
    <t>41号地块街角公园</t>
  </si>
  <si>
    <t>2019-J39</t>
  </si>
  <si>
    <t>城管局</t>
    <phoneticPr fontId="3" type="noConversion"/>
  </si>
  <si>
    <t>生态城居民小区换热站工艺系统安全改造工程</t>
  </si>
  <si>
    <t>技改工程</t>
  </si>
  <si>
    <t>2019-J32</t>
  </si>
  <si>
    <t>2016-J136</t>
  </si>
  <si>
    <t>海博道（海滨高速-永盛路）再生水管道工程</t>
  </si>
  <si>
    <t>2018-J47</t>
  </si>
  <si>
    <t>合作区2018年排水管道维修工程</t>
  </si>
  <si>
    <t>2016-J179</t>
  </si>
  <si>
    <t>合作区电力排管辅助配套工程</t>
  </si>
  <si>
    <t>2016-J146</t>
  </si>
  <si>
    <t>生态城起步区现有架空线杆迁移工程</t>
  </si>
  <si>
    <t>2016-J99</t>
  </si>
  <si>
    <t>新源中心工业游工程</t>
  </si>
  <si>
    <t>旅游配套</t>
  </si>
  <si>
    <t>2018-J52</t>
  </si>
  <si>
    <t>建设局</t>
    <phoneticPr fontId="3" type="noConversion"/>
  </si>
  <si>
    <t>中新天津生态城信息产业园区智能交通工程</t>
  </si>
  <si>
    <t>2018-J67</t>
  </si>
  <si>
    <t>天津生态城2018年通信网络建设工程</t>
  </si>
  <si>
    <t>2016-J93</t>
  </si>
  <si>
    <t>中新天津生态城2017-2018年度围挡建设工程</t>
  </si>
  <si>
    <t>2018-J66</t>
  </si>
  <si>
    <t>天津生态城安明路等13条道路通信管网建设工程</t>
  </si>
  <si>
    <t>2016-J177</t>
  </si>
  <si>
    <t>故道河北段清淤工程</t>
  </si>
  <si>
    <t>水利工程</t>
  </si>
  <si>
    <t>2018-J106</t>
  </si>
  <si>
    <t>琥珀溪景观工程北段一期（蓟运河河岸-生态谷）</t>
    <phoneticPr fontId="3" type="noConversion"/>
  </si>
  <si>
    <t>2017-J113</t>
  </si>
  <si>
    <t>基本完成</t>
    <phoneticPr fontId="3" type="noConversion"/>
  </si>
  <si>
    <t>生态城合作区及渔港区道路开口四期工程</t>
  </si>
  <si>
    <t>2017-J73</t>
  </si>
  <si>
    <t>中新友好景观温室工程</t>
  </si>
  <si>
    <t>2019-J34</t>
  </si>
  <si>
    <t>中新天津生态城中新大道及中央大道交通信号灯工程</t>
  </si>
  <si>
    <t>道路配套</t>
    <phoneticPr fontId="3" type="noConversion"/>
  </si>
  <si>
    <t>2017-J112</t>
  </si>
  <si>
    <t>中新天津生态城生态岛片区地块初期雨水收集处理工程</t>
  </si>
  <si>
    <t>水处理</t>
  </si>
  <si>
    <t>2019-J56</t>
  </si>
  <si>
    <t>中新天津生态城泰八路公交首末站工程</t>
  </si>
  <si>
    <t>2019-J46</t>
  </si>
  <si>
    <t>中新友好景观工程</t>
  </si>
  <si>
    <t>2016-J95</t>
  </si>
  <si>
    <t>生态城淡化海水加压泵站配套管网工程</t>
  </si>
  <si>
    <t>2017-J87</t>
  </si>
  <si>
    <t>泰九路（中滨大道～盛二街）给水、燃气、热力管网工程</t>
  </si>
  <si>
    <t>2016-J181</t>
  </si>
  <si>
    <t>安正路（美林道-海旭道）再生水管线工程</t>
  </si>
  <si>
    <t>2016-J83</t>
  </si>
  <si>
    <t>2016-J79</t>
  </si>
  <si>
    <t>信息产业园道路工程</t>
  </si>
  <si>
    <t>2018-J108</t>
  </si>
  <si>
    <t>静湖西岸绿化带景观工程</t>
  </si>
  <si>
    <t>续建</t>
    <phoneticPr fontId="3" type="noConversion"/>
  </si>
  <si>
    <t>2018-J88</t>
  </si>
  <si>
    <t>旅游标识系统设计安装</t>
  </si>
  <si>
    <t>2019-增J50</t>
  </si>
  <si>
    <t>生态城市政能源管网设施消缺工程</t>
  </si>
  <si>
    <t>2019-J40</t>
  </si>
  <si>
    <t>生态城能源场站提升改造工程</t>
  </si>
  <si>
    <t>2018-增J21</t>
  </si>
  <si>
    <t>天津生态城5G无线信号覆盖配套设施建设项目</t>
  </si>
  <si>
    <t>无线基站</t>
  </si>
  <si>
    <t>2019-增J59</t>
  </si>
  <si>
    <t>海绵城市精品片区小区项目改造工程</t>
  </si>
  <si>
    <t>续建</t>
    <phoneticPr fontId="3" type="noConversion"/>
  </si>
  <si>
    <t>2016-J141</t>
  </si>
  <si>
    <t>海博道（中天大道-海滨高速）再生水管道工程</t>
  </si>
  <si>
    <t>2019-增J56</t>
  </si>
  <si>
    <t>和畅路、中津大道改造工程</t>
  </si>
  <si>
    <t>2018-增J5</t>
  </si>
  <si>
    <t>2018年给水、热力小区配套工程</t>
  </si>
  <si>
    <t>2016-J111</t>
  </si>
  <si>
    <t>中部片区32#地块社区公园</t>
    <phoneticPr fontId="3" type="noConversion"/>
  </si>
  <si>
    <t>1投资公司</t>
    <phoneticPr fontId="3" type="noConversion"/>
  </si>
  <si>
    <t>建设局</t>
    <phoneticPr fontId="3" type="noConversion"/>
  </si>
  <si>
    <t>汉北路道路绿化工程</t>
    <phoneticPr fontId="3" type="noConversion"/>
  </si>
  <si>
    <t>景观绿化</t>
    <phoneticPr fontId="3" type="noConversion"/>
  </si>
  <si>
    <t>续建</t>
    <phoneticPr fontId="3" type="noConversion"/>
  </si>
  <si>
    <t>否</t>
    <phoneticPr fontId="3" type="noConversion"/>
  </si>
  <si>
    <t>1投资公司</t>
    <phoneticPr fontId="3" type="noConversion"/>
  </si>
  <si>
    <t>中部片区生活垃圾收集运输（气力输送）工程</t>
  </si>
  <si>
    <t>办公项目</t>
  </si>
  <si>
    <t>建设局</t>
    <phoneticPr fontId="3" type="noConversion"/>
  </si>
  <si>
    <t>气力输送物业管网投放口挡雨棚采购安装项目</t>
  </si>
  <si>
    <t>2018-增J83</t>
  </si>
  <si>
    <t>市政景观</t>
    <phoneticPr fontId="7" type="noConversion"/>
  </si>
  <si>
    <t>智城局</t>
    <phoneticPr fontId="3" type="noConversion"/>
  </si>
  <si>
    <t>合作区域及渔港区域智能视觉工程二期</t>
    <phoneticPr fontId="7" type="noConversion"/>
  </si>
  <si>
    <t>信息化系统</t>
    <phoneticPr fontId="3" type="noConversion"/>
  </si>
  <si>
    <t>续建</t>
    <phoneticPr fontId="7" type="noConversion"/>
  </si>
  <si>
    <t>否</t>
    <phoneticPr fontId="3" type="noConversion"/>
  </si>
  <si>
    <t>合作区</t>
    <phoneticPr fontId="3" type="noConversion"/>
  </si>
  <si>
    <t>2018-J32</t>
  </si>
  <si>
    <t>投资公司</t>
    <phoneticPr fontId="7" type="noConversion"/>
  </si>
  <si>
    <t>天津生态城智慧城市重点项目无线网络增强保障建设工程</t>
    <phoneticPr fontId="7" type="noConversion"/>
  </si>
  <si>
    <t>合作区</t>
    <phoneticPr fontId="3" type="noConversion"/>
  </si>
  <si>
    <t>2019-J80</t>
  </si>
  <si>
    <t>中新天津生态城智慧城市综合应用与系统提升建设项目</t>
    <phoneticPr fontId="7" type="noConversion"/>
  </si>
  <si>
    <t>续建</t>
    <phoneticPr fontId="7" type="noConversion"/>
  </si>
  <si>
    <t>2018-增M6</t>
  </si>
  <si>
    <t>生态城“雪亮工程”项目</t>
    <phoneticPr fontId="7" type="noConversion"/>
  </si>
  <si>
    <t>2017-J75</t>
  </si>
  <si>
    <t>合资公司</t>
  </si>
  <si>
    <t>2合资公司</t>
    <phoneticPr fontId="3" type="noConversion"/>
  </si>
  <si>
    <t>泰九路（中滨大道至盛二街）道路工程</t>
  </si>
  <si>
    <t>2016-J45</t>
  </si>
  <si>
    <t>北部及东北部片区慢行系统铺装工程一期</t>
  </si>
  <si>
    <t>2017-J80</t>
  </si>
  <si>
    <t>2合资公司</t>
    <phoneticPr fontId="3" type="noConversion"/>
  </si>
  <si>
    <t>静湖北路拓宽工程</t>
  </si>
  <si>
    <t>2017-J76</t>
  </si>
  <si>
    <t>北部片区慢行系统铺装工程二期</t>
  </si>
  <si>
    <t>2017-J74</t>
  </si>
  <si>
    <t>中泰大道（泰四路至泰九路）道路工程一期</t>
  </si>
  <si>
    <t>2018-J10</t>
  </si>
  <si>
    <t>中部片区污水泵站</t>
  </si>
  <si>
    <t>2016-J46</t>
  </si>
  <si>
    <t>汉北路(中央大道～中新大道)道路工程</t>
  </si>
  <si>
    <t>垫资返还</t>
  </si>
  <si>
    <t>2016-J44</t>
  </si>
  <si>
    <t>中部片区慢行系统铺装工程一期</t>
  </si>
  <si>
    <t>2016-J55</t>
  </si>
  <si>
    <t>汉北路(汉北支路～泰八路)道路工程</t>
  </si>
  <si>
    <t>2018-增J211</t>
  </si>
  <si>
    <t>滨旅基建</t>
  </si>
  <si>
    <t>3滨旅控股</t>
    <phoneticPr fontId="3" type="noConversion"/>
  </si>
  <si>
    <t>2018-增J199</t>
  </si>
  <si>
    <t>城管局</t>
    <phoneticPr fontId="3" type="noConversion"/>
  </si>
  <si>
    <t>航母公园周边绿化（苗木基地）工程</t>
    <phoneticPr fontId="3" type="noConversion"/>
  </si>
  <si>
    <t>2016-J117</t>
  </si>
  <si>
    <t>滨旅公用</t>
  </si>
  <si>
    <t>北部区域综合管廊一期工程</t>
  </si>
  <si>
    <t>管廊</t>
  </si>
  <si>
    <t>2016-J123</t>
  </si>
  <si>
    <t>滨旅水务</t>
  </si>
  <si>
    <t>3滨旅控股</t>
    <phoneticPr fontId="3" type="noConversion"/>
  </si>
  <si>
    <t>北部区域航海道等五条道路中水管线工程</t>
  </si>
  <si>
    <t>8900米</t>
  </si>
  <si>
    <t>2018-J131</t>
  </si>
  <si>
    <t>老海堤沿线（海旭道-美林道）电线杆入地工程</t>
  </si>
  <si>
    <t>2000米</t>
  </si>
  <si>
    <t>2018-增J149</t>
  </si>
  <si>
    <t>明年完工</t>
    <phoneticPr fontId="3" type="noConversion"/>
  </si>
  <si>
    <t>南部给水加压泵站绿化提升改造工程</t>
  </si>
  <si>
    <t>企业自筹</t>
    <phoneticPr fontId="3" type="noConversion"/>
  </si>
  <si>
    <t>7642㎡</t>
  </si>
  <si>
    <t>2016-J171</t>
  </si>
  <si>
    <t>航津道（汉北路-中央大道）道路排水工程</t>
  </si>
  <si>
    <t>2018-增J155</t>
  </si>
  <si>
    <t>滨旅控股</t>
  </si>
  <si>
    <t>中新生态城旅游商贸园填海工程</t>
  </si>
  <si>
    <t>2018-J121</t>
  </si>
  <si>
    <t>10.86三期土地平整</t>
    <phoneticPr fontId="3" type="noConversion"/>
  </si>
  <si>
    <t>2018-增J159</t>
  </si>
  <si>
    <t>滨旅海堤</t>
  </si>
  <si>
    <t>遗鸥大道（二期）绿化景观工程</t>
  </si>
  <si>
    <t>道路绿化</t>
  </si>
  <si>
    <t>2017-J63</t>
  </si>
  <si>
    <t>旅游区南、北部（海晨道-美林道）输水管线工程</t>
  </si>
  <si>
    <t>2400米</t>
  </si>
  <si>
    <t>2018-J113</t>
  </si>
  <si>
    <t>桥梁工程</t>
  </si>
  <si>
    <t>2018-增J163</t>
  </si>
  <si>
    <t>彩环路绿廊景观工程</t>
  </si>
  <si>
    <t>2017-J96</t>
  </si>
  <si>
    <t>2018-增J165</t>
  </si>
  <si>
    <t>2018-J127</t>
  </si>
  <si>
    <t>彩辰道绿廊景观工程</t>
  </si>
  <si>
    <t>2017-J122</t>
  </si>
  <si>
    <t>旅游区域南部水系连通及排海工程</t>
  </si>
  <si>
    <t>2018-J58</t>
  </si>
  <si>
    <t>航津道过中央大道顶管工程</t>
  </si>
  <si>
    <t>2018-J75</t>
  </si>
  <si>
    <t>北部水系航秀道循环泵站及接引工程</t>
  </si>
  <si>
    <t>2018-增J167</t>
  </si>
  <si>
    <t>旅游区域北部水系连通及排海项目二期工程</t>
  </si>
  <si>
    <t>2018-J36</t>
  </si>
  <si>
    <t>彩环路（汉北路—彩嘉路）东侧绿化工程</t>
  </si>
  <si>
    <t>2018-J39</t>
  </si>
  <si>
    <t>南部区域中水管网一期工程</t>
  </si>
  <si>
    <t>2018-增J171</t>
  </si>
  <si>
    <t>北部区域中水管网一期工程</t>
  </si>
  <si>
    <t>2018-增J175</t>
  </si>
  <si>
    <t>航津道（汉北路-中央大道）红线外道路绿化景观工程</t>
  </si>
  <si>
    <t>2018-J19</t>
  </si>
  <si>
    <t>2018-增J185</t>
  </si>
  <si>
    <t>力高能源管线穿越海滨高速工程</t>
  </si>
  <si>
    <t>2018-增J29</t>
  </si>
  <si>
    <t>渔帆路（航华道-玉砂道）、渔家路（航华道-玉砂道）、航华道（渔家路-渔泽路）道路排水及红线内外绿化工程</t>
    <phoneticPr fontId="3" type="noConversion"/>
  </si>
  <si>
    <t>2018-增J31</t>
  </si>
  <si>
    <t>旅游区域南部交通信号灯提升及相关交通设施工程</t>
  </si>
  <si>
    <t>2018-增J35</t>
  </si>
  <si>
    <t>碧林道（安正路以西）、风林道（安正路以西）道路排水工程</t>
  </si>
  <si>
    <t>2018-增J33</t>
  </si>
  <si>
    <t>中央大道开口项目二期工程</t>
  </si>
  <si>
    <t>2018-增J101</t>
  </si>
  <si>
    <t>生态修复工程</t>
  </si>
  <si>
    <t>2018-增J105</t>
  </si>
  <si>
    <t>中核地块能源配套一期工程</t>
    <phoneticPr fontId="3" type="noConversion"/>
  </si>
  <si>
    <t>企业自筹</t>
    <phoneticPr fontId="3" type="noConversion"/>
  </si>
  <si>
    <t>2018-增J139</t>
  </si>
  <si>
    <t>力高地块新建闸门工程</t>
  </si>
  <si>
    <t>2018-增J193</t>
  </si>
  <si>
    <t>旅游区域北部交通信号灯及相关交通设施工程</t>
  </si>
  <si>
    <t>2018-J158</t>
  </si>
  <si>
    <t>蔡家堡征地拆迁</t>
  </si>
  <si>
    <t>2019-J72</t>
  </si>
  <si>
    <t>渔家路（航美道-华五路）道路排水及红线内绿化工程</t>
  </si>
  <si>
    <t>2019-J69</t>
  </si>
  <si>
    <t>南部区域工业地块雨污水配套工程</t>
  </si>
  <si>
    <t>2019-J70</t>
  </si>
  <si>
    <t>南部区域工业地块能源配套工程</t>
    <phoneticPr fontId="3" type="noConversion"/>
  </si>
  <si>
    <t>2019-增J34</t>
  </si>
  <si>
    <t>5.57地块填土一期工程</t>
  </si>
  <si>
    <t>2019-增J65</t>
  </si>
  <si>
    <t>滨旅控股</t>
    <phoneticPr fontId="3" type="noConversion"/>
  </si>
  <si>
    <t>芳林路东侧绿化景观工程</t>
  </si>
  <si>
    <t>2018-J114</t>
  </si>
  <si>
    <t>滨旅基建</t>
    <phoneticPr fontId="7" type="noConversion"/>
  </si>
  <si>
    <t>智城局</t>
    <phoneticPr fontId="3" type="noConversion"/>
  </si>
  <si>
    <t>2017年旅游区域及周边智能视觉工程</t>
    <phoneticPr fontId="7" type="noConversion"/>
  </si>
  <si>
    <t>0</t>
    <phoneticPr fontId="3" type="noConversion"/>
  </si>
  <si>
    <t>2018-增J103</t>
  </si>
  <si>
    <t>旅游区域及周边智能视觉二期工程</t>
    <phoneticPr fontId="7" type="noConversion"/>
  </si>
  <si>
    <t>0</t>
    <phoneticPr fontId="3" type="noConversion"/>
  </si>
  <si>
    <t>2016-J8</t>
  </si>
  <si>
    <t>泰达控股</t>
  </si>
  <si>
    <t>4泰达控股</t>
    <phoneticPr fontId="3" type="noConversion"/>
  </si>
  <si>
    <t>景盛路等8条道路排水工程</t>
  </si>
  <si>
    <t>垫资回购</t>
  </si>
  <si>
    <t>2016-J17</t>
  </si>
  <si>
    <t>生泰海洋</t>
  </si>
  <si>
    <t>4泰达控股</t>
    <phoneticPr fontId="3" type="noConversion"/>
  </si>
  <si>
    <t>景盛路（海轩道-海文道）道路及排水工程</t>
  </si>
  <si>
    <t>2016-J28</t>
  </si>
  <si>
    <t>邦盛路（海旭道-海博道）绿化工程</t>
  </si>
  <si>
    <t>2016-J30</t>
  </si>
  <si>
    <t>南湾景观绿化</t>
  </si>
  <si>
    <t>公园绿化</t>
    <phoneticPr fontId="3" type="noConversion"/>
  </si>
  <si>
    <t>2016-J32</t>
  </si>
  <si>
    <t>海旭道南半幅（庄盛路—东堤路）两侧绿化景观工程</t>
  </si>
  <si>
    <t>2016-J33</t>
  </si>
  <si>
    <t>新平道（安业西路-弘通路）道路红线内绿化工程</t>
  </si>
  <si>
    <t>2016-J34</t>
  </si>
  <si>
    <t>企业总部园周边绿化</t>
  </si>
  <si>
    <t>公园绿化</t>
    <phoneticPr fontId="3" type="noConversion"/>
  </si>
  <si>
    <t>2016-J148</t>
  </si>
  <si>
    <t>南堤滨海步道</t>
  </si>
  <si>
    <t>2016-J149</t>
  </si>
  <si>
    <t>临海新城北部地块真空预压及软基处理工程</t>
  </si>
  <si>
    <t>2016-J157</t>
  </si>
  <si>
    <t>景盛路（碧水道-海旭道）、安明路（丽水道-碧水道）、丽水道（碧水道-景盛路）、永盛路（2号雨水泵站-海旭道）西半幅道路及排水工程和绿化工程</t>
    <phoneticPr fontId="3" type="noConversion"/>
  </si>
  <si>
    <t>2016-J161</t>
  </si>
  <si>
    <t>景盛路（海旭道-海文道）道路红线内及道路两侧绿化工程</t>
  </si>
  <si>
    <t>2016-J165</t>
  </si>
  <si>
    <t>泰达滨海清洁能源</t>
  </si>
  <si>
    <t>中新天津生态城临海新城气源管道工程项目</t>
  </si>
  <si>
    <t>2017-J17</t>
  </si>
  <si>
    <t>四五六七区补吹和东堤路西侧真空预压工程</t>
  </si>
  <si>
    <t>2017-J19</t>
  </si>
  <si>
    <t>海旭道（安正路-弘通路）北半幅红线内及道路两侧绿化工程</t>
  </si>
  <si>
    <t>2017-J23</t>
  </si>
  <si>
    <t>生泰水业</t>
  </si>
  <si>
    <t>富盛路、月盛路、海逸道、新昌道、河川道、强盛路、安明路、安兴路、安业西路、安业东路、日盛路、滨盛路给水管道工程</t>
    <phoneticPr fontId="3" type="noConversion"/>
  </si>
  <si>
    <t>规模见建设内容</t>
  </si>
  <si>
    <t>2017-J38</t>
  </si>
  <si>
    <t>临海新城新平道社区公园工程</t>
  </si>
  <si>
    <t>2018-J18</t>
  </si>
  <si>
    <t>海天道(中央大道-景盛路）道路及桥梁工程</t>
  </si>
  <si>
    <t>2018-增J51</t>
  </si>
  <si>
    <t>临海新城一期公厕配套工程</t>
  </si>
  <si>
    <t>公建项目</t>
  </si>
  <si>
    <t>2018-J82</t>
  </si>
  <si>
    <t>安明路、丽水道、永盛路给水管道工程</t>
  </si>
  <si>
    <t>2018-增J119</t>
  </si>
  <si>
    <t>东堤路两侧绿化景观工程</t>
  </si>
  <si>
    <t>2018-增J69</t>
  </si>
  <si>
    <t>永盛路燃气管线</t>
  </si>
  <si>
    <t>2018-增J73</t>
  </si>
  <si>
    <t>已完成</t>
    <phoneticPr fontId="3" type="noConversion"/>
  </si>
  <si>
    <t>北堤联络段工程</t>
  </si>
  <si>
    <t>生态修复工程</t>
    <phoneticPr fontId="3" type="noConversion"/>
  </si>
  <si>
    <t>2019-J19</t>
  </si>
  <si>
    <t>生泰热电</t>
  </si>
  <si>
    <t>临海新城2019年供热管网配套工程</t>
  </si>
  <si>
    <t>2019-J23</t>
  </si>
  <si>
    <t>4泰达控股</t>
    <phoneticPr fontId="3" type="noConversion"/>
  </si>
  <si>
    <t>海旭道北半幅、景盛路给水管道工程</t>
  </si>
  <si>
    <t>2019-J25</t>
  </si>
  <si>
    <t>海旭道（庄盛路-东堤路）南半幅给水管道工程</t>
  </si>
  <si>
    <t>生泰海洋</t>
    <phoneticPr fontId="7" type="noConversion"/>
  </si>
  <si>
    <t>临海新城电子警察系统一期</t>
    <phoneticPr fontId="7" type="noConversion"/>
  </si>
  <si>
    <t>2017-J103</t>
    <phoneticPr fontId="3" type="noConversion"/>
  </si>
  <si>
    <t>2017年生态城临海新城智能视觉工程</t>
    <phoneticPr fontId="7" type="noConversion"/>
  </si>
  <si>
    <t>旅游区</t>
    <phoneticPr fontId="3" type="noConversion"/>
  </si>
  <si>
    <t>2018-J95</t>
  </si>
  <si>
    <t>滨海建投</t>
  </si>
  <si>
    <t>静湖北路西延</t>
  </si>
  <si>
    <t>2018-J3</t>
  </si>
  <si>
    <t>美食城周边景观工程</t>
  </si>
  <si>
    <t>新建</t>
  </si>
  <si>
    <t>2016-J101</t>
  </si>
  <si>
    <t>生态城新源中心工业游湿地工程</t>
  </si>
  <si>
    <t>2019-J81</t>
  </si>
  <si>
    <t>已建成公园园林小品工程</t>
  </si>
  <si>
    <t>2017-J95</t>
  </si>
  <si>
    <t>1.8</t>
    <phoneticPr fontId="3" type="noConversion"/>
  </si>
  <si>
    <t>2019-J75</t>
  </si>
  <si>
    <t>E号污水泵站改造及污水管道工程</t>
  </si>
  <si>
    <t>2019-增J43</t>
  </si>
  <si>
    <t>32号地块周边道路绿化改造工程</t>
  </si>
  <si>
    <t>2019-增J63</t>
  </si>
  <si>
    <t>新建</t>
    <phoneticPr fontId="3" type="noConversion"/>
  </si>
  <si>
    <t>前期</t>
    <phoneticPr fontId="3" type="noConversion"/>
  </si>
  <si>
    <t>2019-增J48</t>
  </si>
  <si>
    <t>中新天津生态城起步区城市家具工程提升改造项目</t>
  </si>
  <si>
    <t>2019-增J74</t>
  </si>
  <si>
    <t>中新大道（彩虹桥-北门区）绿化提升工程</t>
  </si>
  <si>
    <t>2017-J2</t>
  </si>
  <si>
    <t>城管局</t>
    <phoneticPr fontId="3" type="noConversion"/>
  </si>
  <si>
    <t>再生水浓盐水处理工程</t>
  </si>
  <si>
    <t>0.8</t>
    <phoneticPr fontId="3" type="noConversion"/>
  </si>
  <si>
    <t>2018-J64</t>
  </si>
  <si>
    <t>中新天津生态城水处理中心前池改造工程</t>
  </si>
  <si>
    <t>2018-J59</t>
  </si>
  <si>
    <t>4.3</t>
    <phoneticPr fontId="3" type="noConversion"/>
  </si>
  <si>
    <t>2017-J110</t>
  </si>
  <si>
    <t>2019-J52</t>
  </si>
  <si>
    <t>运维中心提升改造工程</t>
  </si>
  <si>
    <t>2019-J45</t>
  </si>
  <si>
    <t>信息产业园景观工程</t>
  </si>
  <si>
    <t>2018-增J17</t>
  </si>
  <si>
    <t>2019-增J47</t>
  </si>
  <si>
    <t>2017-J72</t>
  </si>
  <si>
    <t>吟风林景观工程</t>
  </si>
  <si>
    <t>2019-J6</t>
  </si>
  <si>
    <t>安明路、景盛路、弘通路、海晨道再生水管道工程</t>
  </si>
  <si>
    <t>2019-增J40</t>
  </si>
  <si>
    <t>中天大道线杆迁移入地工程</t>
  </si>
  <si>
    <t>2017-J36</t>
  </si>
  <si>
    <t>合作区绿道配套工程（生态谷部分）</t>
  </si>
  <si>
    <t>2019-增J58</t>
  </si>
  <si>
    <t>彩虹桥并线桥梁工程</t>
  </si>
  <si>
    <t>2019-增J42</t>
  </si>
  <si>
    <t>共享单车智能驿站</t>
  </si>
  <si>
    <t>2017-J71</t>
  </si>
  <si>
    <t>泰一路、泰双路、泰三路道路绿化</t>
  </si>
  <si>
    <t>续建</t>
    <phoneticPr fontId="3" type="noConversion"/>
  </si>
  <si>
    <t>2019-J79</t>
  </si>
  <si>
    <t>永盛路公交首末站</t>
  </si>
  <si>
    <t>2018-J24</t>
  </si>
  <si>
    <t>生态城公厕新建及改造提升工程</t>
  </si>
  <si>
    <t>2019-增J13</t>
  </si>
  <si>
    <t>文旅局</t>
    <phoneticPr fontId="3" type="noConversion"/>
  </si>
  <si>
    <t>海博馆配套停车场及周边区域智慧停车引导及调度中心工程</t>
  </si>
  <si>
    <t>提升改造</t>
    <phoneticPr fontId="3" type="noConversion"/>
  </si>
  <si>
    <t>新增项目</t>
    <phoneticPr fontId="3" type="noConversion"/>
  </si>
  <si>
    <t>0</t>
  </si>
  <si>
    <t>中新天津生态城吉宝地块生态谷提升</t>
  </si>
  <si>
    <t>新增项目</t>
    <phoneticPr fontId="3" type="noConversion"/>
  </si>
  <si>
    <t>中部片区街角绿化工程</t>
  </si>
  <si>
    <t>前期</t>
    <phoneticPr fontId="3" type="noConversion"/>
  </si>
  <si>
    <t>新增项目</t>
    <phoneticPr fontId="3" type="noConversion"/>
  </si>
  <si>
    <t>公用事业客服大厅智慧化提升改造工程</t>
  </si>
  <si>
    <t>天津生态城光缆网络配套一期工程</t>
  </si>
  <si>
    <t>生态城市政供热2020年技改消缺工程</t>
  </si>
  <si>
    <t>惠风溪绿地内景观停车场工程</t>
    <phoneticPr fontId="3" type="noConversion"/>
  </si>
  <si>
    <t>社会局</t>
    <phoneticPr fontId="3" type="noConversion"/>
  </si>
  <si>
    <t>雅境园绿地内景观停车场工程</t>
    <phoneticPr fontId="3" type="noConversion"/>
  </si>
  <si>
    <t>中新天津生态城E号污水泵站进出水管道改造工程</t>
  </si>
  <si>
    <t>提升改造</t>
    <phoneticPr fontId="3" type="noConversion"/>
  </si>
  <si>
    <t>市政景观</t>
    <phoneticPr fontId="7" type="noConversion"/>
  </si>
  <si>
    <t>文旅局</t>
    <phoneticPr fontId="3" type="noConversion"/>
  </si>
  <si>
    <t>全域旅游标识系统及旅游服务站工程</t>
    <phoneticPr fontId="7" type="noConversion"/>
  </si>
  <si>
    <t>新建</t>
    <phoneticPr fontId="7" type="noConversion"/>
  </si>
  <si>
    <t>全域旅游停车场智慧联通及提升工程</t>
    <phoneticPr fontId="7" type="noConversion"/>
  </si>
  <si>
    <t>新建</t>
    <phoneticPr fontId="7" type="noConversion"/>
  </si>
  <si>
    <t>否</t>
    <phoneticPr fontId="3" type="noConversion"/>
  </si>
  <si>
    <t>中新天津生态城合作区人脸抓拍识别系统工程</t>
    <phoneticPr fontId="7" type="noConversion"/>
  </si>
  <si>
    <t>中新天津生态城智慧城市2020智慧交通建设工程</t>
    <phoneticPr fontId="7" type="noConversion"/>
  </si>
  <si>
    <t>中新天津生态城市政基础设施物联网综合应用项目</t>
    <phoneticPr fontId="7" type="noConversion"/>
  </si>
  <si>
    <t>信息化系统</t>
    <phoneticPr fontId="3" type="noConversion"/>
  </si>
  <si>
    <t>2019-增J60</t>
  </si>
  <si>
    <t>合作区及渔港区信号灯及电子警察一期工程</t>
    <phoneticPr fontId="7" type="noConversion"/>
  </si>
  <si>
    <t>新能源监控系统网络安全改造工程</t>
  </si>
  <si>
    <t>基础设施</t>
    <phoneticPr fontId="3" type="noConversion"/>
  </si>
  <si>
    <t>2016-J173</t>
  </si>
  <si>
    <t>2016-J56</t>
  </si>
  <si>
    <t>2017-J108</t>
  </si>
  <si>
    <t xml:space="preserve"> 泰一路、泰双路、泰三路、中成大道与中新大道开口工程</t>
  </si>
  <si>
    <t>北岛一期道路工程</t>
  </si>
  <si>
    <t>2018-增J207</t>
  </si>
  <si>
    <t>2019年旅游区域项目开口工程</t>
  </si>
  <si>
    <t>2018-增J213</t>
  </si>
  <si>
    <t>旅游区域南部热力管网完善工程</t>
  </si>
  <si>
    <t>2019-J62</t>
  </si>
  <si>
    <t>军威养殖场地块土地补偿</t>
  </si>
  <si>
    <t>2019-J63</t>
  </si>
  <si>
    <t>2018-增J147</t>
  </si>
  <si>
    <t>旅游区域北部电力排管一期工程</t>
  </si>
  <si>
    <t>2018-J102</t>
  </si>
  <si>
    <t>3滨旅控股</t>
    <phoneticPr fontId="3" type="noConversion"/>
  </si>
  <si>
    <t>嘉顺道（中央大道-渔航路）、渔泽路（玉砂道-汉蔡支路）道路排水及红线内绿化工程</t>
    <phoneticPr fontId="3" type="noConversion"/>
  </si>
  <si>
    <t>3200</t>
  </si>
  <si>
    <t>2018-增J41</t>
  </si>
  <si>
    <t>彩云街、玉砂道、顺安路和彩嘉路等道路电力排管工程</t>
  </si>
  <si>
    <t>2018-增J39</t>
  </si>
  <si>
    <t>嘉顺道、渔泽路能源管线入廊工程</t>
  </si>
  <si>
    <t>2018-增J37</t>
  </si>
  <si>
    <t>北部给水加压泵站工程</t>
  </si>
  <si>
    <t>0.05</t>
  </si>
  <si>
    <t>0.512</t>
  </si>
  <si>
    <t>2018-增J27</t>
  </si>
  <si>
    <t>航泊道、航秀道、航庭道与汉北路连通工程</t>
  </si>
  <si>
    <t>150</t>
  </si>
  <si>
    <t>2018-增J95</t>
  </si>
  <si>
    <t>澜清溪东段水系及绿廊景观工程</t>
  </si>
  <si>
    <t>0.00</t>
  </si>
  <si>
    <t>2019-J91</t>
  </si>
  <si>
    <t>八一盐场租赁</t>
  </si>
  <si>
    <t>2019-增J37</t>
  </si>
  <si>
    <t>2019-增J35</t>
  </si>
  <si>
    <t>临海新城西侧生态修复工程</t>
  </si>
  <si>
    <t>75</t>
  </si>
  <si>
    <t>2019-增J36</t>
  </si>
  <si>
    <t>海堤（旅游区域）闸门修复工程</t>
  </si>
  <si>
    <t>2019-增J32</t>
  </si>
  <si>
    <t>海天道、航津道能源管线工程</t>
  </si>
  <si>
    <t>2019-增J72</t>
  </si>
  <si>
    <t>彩环路西侧慢行系统完善工程</t>
  </si>
  <si>
    <t>2</t>
  </si>
  <si>
    <t>2019-增J29</t>
  </si>
  <si>
    <t>永定新河入海口左岸滨海湿地项目</t>
  </si>
  <si>
    <t>2019-增J27</t>
  </si>
  <si>
    <t>力高地块西侧湿地生态修复工程</t>
  </si>
  <si>
    <t>2019-增J70</t>
  </si>
  <si>
    <t>南堤滨海步道功能设施项目</t>
  </si>
  <si>
    <t>北部燃气高调站工程</t>
  </si>
  <si>
    <t>0.5</t>
  </si>
  <si>
    <t>北部1#热源厂工程</t>
  </si>
  <si>
    <t>渔泽路（航海道—航苑道）道路排水及红线内绿化工程</t>
  </si>
  <si>
    <t>基础设施</t>
    <phoneticPr fontId="3" type="noConversion"/>
  </si>
  <si>
    <t>道路绿化</t>
    <phoneticPr fontId="3" type="noConversion"/>
  </si>
  <si>
    <t>旅游区</t>
    <phoneticPr fontId="3" type="noConversion"/>
  </si>
  <si>
    <t>力高地块北侧新建海堤工程</t>
  </si>
  <si>
    <t>丰田地块能源管网改造一期工程</t>
    <phoneticPr fontId="3" type="noConversion"/>
  </si>
  <si>
    <t>配套管线</t>
    <phoneticPr fontId="3" type="noConversion"/>
  </si>
  <si>
    <t>新建</t>
    <phoneticPr fontId="3" type="noConversion"/>
  </si>
  <si>
    <t>北部电力排管二期工程</t>
  </si>
  <si>
    <t>中央大道路口（航海道、玉砂道）设施及绿化完善工程</t>
    <phoneticPr fontId="3" type="noConversion"/>
  </si>
  <si>
    <t>道路绿化</t>
    <phoneticPr fontId="3" type="noConversion"/>
  </si>
  <si>
    <t>力高蓝湾地块收储</t>
    <phoneticPr fontId="3" type="noConversion"/>
  </si>
  <si>
    <t>丰田地块能源管网拆除工程</t>
  </si>
  <si>
    <t>2019-增J31</t>
  </si>
  <si>
    <t>旅游区域及周边智能视觉三期工程</t>
    <phoneticPr fontId="7" type="noConversion"/>
  </si>
  <si>
    <t>道路配套</t>
    <phoneticPr fontId="3" type="noConversion"/>
  </si>
  <si>
    <t>2016-J11</t>
  </si>
  <si>
    <t>南湾北路道路及排水工程(如意大街道路及排水工程)</t>
  </si>
  <si>
    <t>11.9</t>
  </si>
  <si>
    <t>2016-J35</t>
  </si>
  <si>
    <t>临海新城电力排管工程</t>
  </si>
  <si>
    <t>2016-J36</t>
  </si>
  <si>
    <t>安明路、丽水道、明盛路、海鸿道、海晨道和景盛路道路燃气管线</t>
  </si>
  <si>
    <t>见建设内容</t>
  </si>
  <si>
    <t>2016-J37</t>
  </si>
  <si>
    <t>川博道、新平道、荣盛路、海博道、庄盛路道路燃气管线</t>
  </si>
  <si>
    <t>2016-J155</t>
  </si>
  <si>
    <t>2号雨水泵站工程</t>
  </si>
  <si>
    <t>4.23</t>
  </si>
  <si>
    <t>2016-J162</t>
  </si>
  <si>
    <t>景盛路（碧水道-海旭道）道路两侧绿化工程</t>
  </si>
  <si>
    <t>4.2</t>
  </si>
  <si>
    <t>2016-J166</t>
  </si>
  <si>
    <t>中新天津生态城临海新城天然气调压计量站</t>
  </si>
  <si>
    <t>2016-J168</t>
  </si>
  <si>
    <t>临海新城水源供水管道工程</t>
  </si>
  <si>
    <t>2017-J20</t>
  </si>
  <si>
    <t>东堤路西侧绿化景观工程</t>
  </si>
  <si>
    <t>公园绿化</t>
    <phoneticPr fontId="3" type="noConversion"/>
  </si>
  <si>
    <t>2017-J25</t>
  </si>
  <si>
    <t>永盛路、日盛路、安业西路、景盛路、海逸道、月盛路燃气管线</t>
  </si>
  <si>
    <t>2017-J26</t>
  </si>
  <si>
    <t>临海新城水系连通工程</t>
  </si>
  <si>
    <t>2017-J102</t>
  </si>
  <si>
    <t>临海新城路灯及配套设施二期工程</t>
  </si>
  <si>
    <t>2018-J91</t>
  </si>
  <si>
    <t>河畔道、海晨道、弘通路给水管道工程</t>
  </si>
  <si>
    <t>2018-J92</t>
  </si>
  <si>
    <t>南湾北路给水管道工程</t>
  </si>
  <si>
    <t>2018-增J107</t>
  </si>
  <si>
    <t>海旭道（永盛路-明盛路）南侧景观绿化项目</t>
  </si>
  <si>
    <t>2018-增J109</t>
  </si>
  <si>
    <t>富盛路（海旭道-河川道）和河川道（永盛路-富盛路）道路排水和红线内绿化工程</t>
  </si>
  <si>
    <t>2018-增J111</t>
  </si>
  <si>
    <t>宝龙城周边绿化工程</t>
  </si>
  <si>
    <t>2018-增J115</t>
  </si>
  <si>
    <t>南湾栈桥工程</t>
  </si>
  <si>
    <t>2018-增J121</t>
  </si>
  <si>
    <t>北堤防潮工程</t>
  </si>
  <si>
    <t>2018-增J123</t>
  </si>
  <si>
    <t>北堤水闸及船闸建设工程</t>
  </si>
  <si>
    <t>2018-增J141</t>
  </si>
  <si>
    <t>十二年制学校南侧停车场项目</t>
  </si>
  <si>
    <t>0.32</t>
  </si>
  <si>
    <t>2018-增J143</t>
  </si>
  <si>
    <t>安明路道路拓宽工程</t>
  </si>
  <si>
    <t>2018-增J55</t>
  </si>
  <si>
    <t>智能交通系统</t>
  </si>
  <si>
    <t>2018-增J57</t>
  </si>
  <si>
    <t>电力线路迁改一期工程</t>
  </si>
  <si>
    <t>2018-增J59</t>
  </si>
  <si>
    <t>临海新城绿道公园配套设施项目</t>
  </si>
  <si>
    <t>道路绿化</t>
    <phoneticPr fontId="3" type="noConversion"/>
  </si>
  <si>
    <t>2018-增J63</t>
  </si>
  <si>
    <t>海旭道南半幅慢行系统铺装工程</t>
  </si>
  <si>
    <t>2018-增J65</t>
  </si>
  <si>
    <t>二社区南侧临时绿化公园</t>
  </si>
  <si>
    <t>2018-增J77</t>
  </si>
  <si>
    <t>二号雨水泵站管道联通及永盛路东半幅道路和红线内绿化工程</t>
    <phoneticPr fontId="3" type="noConversion"/>
  </si>
  <si>
    <t>2018-增J79</t>
  </si>
  <si>
    <t>临海新城综合交通改造工程</t>
  </si>
  <si>
    <t>2019-J21</t>
  </si>
  <si>
    <t>生泰市政</t>
  </si>
  <si>
    <t>临海新城2019年道路开口工程</t>
  </si>
  <si>
    <t>2019-J83</t>
  </si>
  <si>
    <t>海旭道（庄盛路-东堤路）道路燃气管线工程</t>
  </si>
  <si>
    <t>2019-增J4</t>
  </si>
  <si>
    <t>中新天津生态城临海新城水系连通一期护岸工程</t>
  </si>
  <si>
    <t>2019-增J8</t>
  </si>
  <si>
    <t>未启动</t>
    <phoneticPr fontId="3" type="noConversion"/>
  </si>
  <si>
    <t>南湾西段生态修复项目</t>
  </si>
  <si>
    <t>2019-增J9</t>
  </si>
  <si>
    <t>临海新城水系连通二期工程</t>
  </si>
  <si>
    <t>2019-增J10</t>
  </si>
  <si>
    <t>临海新城生态修复观测站工程</t>
    <phoneticPr fontId="3" type="noConversion"/>
  </si>
  <si>
    <t>2019-增J14</t>
  </si>
  <si>
    <t>2019-增J15</t>
  </si>
  <si>
    <t>河川道、富盛路给水管道工程</t>
  </si>
  <si>
    <t>2019-增J21</t>
  </si>
  <si>
    <t>富盛路天桥工程</t>
  </si>
  <si>
    <t>2019-增J24</t>
  </si>
  <si>
    <t>海旭道桥梁工程</t>
  </si>
  <si>
    <t>2019-增J28</t>
    <phoneticPr fontId="3" type="noConversion"/>
  </si>
  <si>
    <t>道路配套</t>
    <phoneticPr fontId="3" type="noConversion"/>
  </si>
  <si>
    <t>2019-增J19</t>
  </si>
  <si>
    <t>临海新城电子警察系统二期</t>
    <phoneticPr fontId="7" type="noConversion"/>
  </si>
  <si>
    <t>2019-增J68</t>
  </si>
  <si>
    <t>国资公司</t>
    <phoneticPr fontId="7" type="noConversion"/>
  </si>
  <si>
    <t>6国资公司</t>
    <phoneticPr fontId="7" type="noConversion"/>
  </si>
  <si>
    <t>文旅局</t>
    <phoneticPr fontId="3" type="noConversion"/>
  </si>
  <si>
    <t>智慧旅游二级服务中心工程</t>
    <phoneticPr fontId="7" type="noConversion"/>
  </si>
  <si>
    <t>旅游区</t>
    <phoneticPr fontId="3" type="noConversion"/>
  </si>
  <si>
    <t>2017-J55</t>
  </si>
  <si>
    <t>电力公司</t>
  </si>
  <si>
    <t>嘉美道110kV输变电工程</t>
  </si>
  <si>
    <t>0.4</t>
  </si>
  <si>
    <t>2019-增J61</t>
  </si>
  <si>
    <t>中新天津生态城（惠风溪）智慧能源小镇
集中式储能电站项目</t>
  </si>
  <si>
    <t>2020年临海新城一次供热管网配套接入工程</t>
  </si>
  <si>
    <t>2016-J128</t>
  </si>
  <si>
    <t>天津市电力公司</t>
  </si>
  <si>
    <t>天津电力公司</t>
  </si>
  <si>
    <t>琥珀溪11万站变电站</t>
  </si>
  <si>
    <t>2018-增J131</t>
  </si>
  <si>
    <t>生态城220kv变电站</t>
  </si>
  <si>
    <t>2018-增J137</t>
  </si>
  <si>
    <t>铁塔公司</t>
  </si>
  <si>
    <t>生态城区域基站建设</t>
  </si>
  <si>
    <t>2019-增J69</t>
  </si>
  <si>
    <t>天津市天富公司</t>
  </si>
  <si>
    <t>雅居乐</t>
  </si>
  <si>
    <t>雅居乐市政公园</t>
  </si>
  <si>
    <t>2017-J14</t>
  </si>
  <si>
    <t>滨北投资</t>
  </si>
  <si>
    <t>中澳成功实业</t>
  </si>
  <si>
    <t>鼓浪水镇皓月园</t>
  </si>
  <si>
    <t>公园绿化</t>
  </si>
  <si>
    <t>2019-增J62</t>
  </si>
  <si>
    <t>临海新城再生水管网切改工程</t>
  </si>
  <si>
    <t>前期</t>
  </si>
  <si>
    <t>2018-增J13</t>
  </si>
  <si>
    <t>0.3</t>
    <phoneticPr fontId="3" type="noConversion"/>
  </si>
  <si>
    <t>2016-J102</t>
  </si>
  <si>
    <t>生态城水系构建二期工程</t>
  </si>
  <si>
    <t>2018-J2</t>
  </si>
  <si>
    <t>中新友好景观建筑及配套工程</t>
  </si>
  <si>
    <t>0.45</t>
  </si>
  <si>
    <t>2018-增J3</t>
  </si>
  <si>
    <t>2019-增J44</t>
  </si>
  <si>
    <t>汉北路西侧绿化带（汉北支路-泰八路）工程</t>
  </si>
  <si>
    <t>970</t>
  </si>
  <si>
    <t>2019-增J55</t>
  </si>
  <si>
    <t>生态城合作区及渔港区道路开口五期工程</t>
  </si>
  <si>
    <t>2018-J103</t>
  </si>
  <si>
    <t>1.15</t>
  </si>
  <si>
    <t>2018-J29</t>
  </si>
  <si>
    <t>生态谷（中新大道—华三路）景观工程</t>
  </si>
  <si>
    <t>2018-J6</t>
  </si>
  <si>
    <t>北疆电厂热源引入复线工程</t>
  </si>
  <si>
    <t>11800</t>
  </si>
  <si>
    <t>2016-J113</t>
  </si>
  <si>
    <t>中部片区36#地块社区公园</t>
  </si>
  <si>
    <t>2018-增J15</t>
  </si>
  <si>
    <t>生态城合作区再生水北部加压泵站</t>
  </si>
  <si>
    <t>0.6</t>
    <phoneticPr fontId="3" type="noConversion"/>
  </si>
  <si>
    <t>2016-J112</t>
  </si>
  <si>
    <t>中部片区34#地块社区公园</t>
  </si>
  <si>
    <t>2016-J97</t>
  </si>
  <si>
    <t>滨海水业</t>
  </si>
  <si>
    <t>生态城河道景观用水项目</t>
  </si>
  <si>
    <t>2019-增J49</t>
  </si>
  <si>
    <t>中海大道（中泰大道-中成大道）、中泰大道（中海大道-华三路）热力管网工程</t>
  </si>
  <si>
    <t>2018-J110</t>
  </si>
  <si>
    <t>新二街（华三路至中泰大道）道路绿化</t>
  </si>
  <si>
    <t>1.32</t>
  </si>
  <si>
    <t>2019-J9</t>
  </si>
  <si>
    <t>中成大道东侧道路绿化带</t>
  </si>
  <si>
    <t>4.72</t>
  </si>
  <si>
    <t>2019-增J54</t>
  </si>
  <si>
    <t>中心渔港再生水管道项目（一期）</t>
  </si>
  <si>
    <t>2016-J114</t>
  </si>
  <si>
    <t>1</t>
  </si>
  <si>
    <t>2017-J107</t>
  </si>
  <si>
    <t>信息园市政基础配套工程</t>
  </si>
  <si>
    <t>2019-增J45</t>
  </si>
  <si>
    <t>静湖景观提升工程</t>
  </si>
  <si>
    <t>7</t>
  </si>
  <si>
    <t>2019-J10</t>
  </si>
  <si>
    <t>03片区、中部片区竣工道路海绵城市改造提升工程</t>
  </si>
  <si>
    <t>2018-J107</t>
  </si>
  <si>
    <t>蓟运河故道北延段二期工程（中新大道至泰三路）</t>
  </si>
  <si>
    <t>22.51</t>
  </si>
  <si>
    <t>2018-J45</t>
  </si>
  <si>
    <t>泰四路、泰五路、盛三街（生态谷～泰四路）给水、燃气、热力管网工程</t>
  </si>
  <si>
    <t>2019-增J57</t>
  </si>
  <si>
    <t>建设局</t>
    <phoneticPr fontId="3" type="noConversion"/>
  </si>
  <si>
    <t>2018-J62</t>
  </si>
  <si>
    <t>海天路等4条再生水管道工程</t>
  </si>
  <si>
    <t>2018-增J19</t>
  </si>
  <si>
    <t>中心渔港道路交通工程二期</t>
  </si>
  <si>
    <t>2019-J14</t>
  </si>
  <si>
    <t>华二路、华三路、华四路、中泰大道、新二街和中天大道道路绿化工程（电力排管未实施部分）</t>
  </si>
  <si>
    <t>2019-J7</t>
  </si>
  <si>
    <t>远达路、博通路再生水管道工程</t>
  </si>
  <si>
    <t>2016-J103</t>
  </si>
  <si>
    <t>生态城自来水厂及配套引水管网工程</t>
  </si>
  <si>
    <t>6</t>
    <phoneticPr fontId="3" type="noConversion"/>
  </si>
  <si>
    <t>2019-J41</t>
  </si>
  <si>
    <t>合作区绿道配套工程二期工程</t>
  </si>
  <si>
    <t>2019-增J39</t>
  </si>
  <si>
    <t>中滨大道电力排管配套工程</t>
  </si>
  <si>
    <t>2000</t>
  </si>
  <si>
    <t>2019-增J46</t>
  </si>
  <si>
    <t>故道河两岸景观提升工程</t>
  </si>
  <si>
    <t>18</t>
  </si>
  <si>
    <t>2019-增69</t>
  </si>
  <si>
    <t>北部片区架空线杆迁移入地工程</t>
  </si>
  <si>
    <t>3000</t>
  </si>
  <si>
    <t>2017-J127</t>
  </si>
  <si>
    <t>汉北路线杆迁移入地工程</t>
  </si>
  <si>
    <t>2019-J13</t>
  </si>
  <si>
    <t>滨水三街、滨水四街道路绿化工程</t>
  </si>
  <si>
    <t>2019-增J51</t>
  </si>
  <si>
    <t>水处理中心再生水二期工程</t>
  </si>
  <si>
    <t>2019-J8</t>
  </si>
  <si>
    <t>泰九路道路绿化</t>
  </si>
  <si>
    <t>33.61</t>
  </si>
  <si>
    <t>2019-增J52</t>
  </si>
  <si>
    <t>淡化海水渔港临时加压设施及配套管网</t>
  </si>
  <si>
    <t>2018-J100</t>
  </si>
  <si>
    <t>二生活中心、5地块都市农业主题公园及周边区域景观工程</t>
  </si>
  <si>
    <t>0.79</t>
  </si>
  <si>
    <t>市政场站</t>
    <phoneticPr fontId="3" type="noConversion"/>
  </si>
  <si>
    <t>城管局已同意，但尚未上报</t>
    <phoneticPr fontId="3" type="noConversion"/>
  </si>
  <si>
    <t>中心渔港排水泵站维修工程</t>
  </si>
  <si>
    <t>生态城D、G污水泵站电力改造工程</t>
  </si>
  <si>
    <t>生态城水处理中心浓盐水电源工程</t>
  </si>
  <si>
    <t>1投资公司</t>
    <phoneticPr fontId="3" type="noConversion"/>
  </si>
  <si>
    <t>中新大道（中津大道至中泰大道）改造工程</t>
  </si>
  <si>
    <t>环保公司</t>
    <phoneticPr fontId="3" type="noConversion"/>
  </si>
  <si>
    <t>1投资公司</t>
  </si>
  <si>
    <t>北岛片区生活垃圾收集运输（气力输送）项目</t>
    <phoneticPr fontId="3" type="noConversion"/>
  </si>
  <si>
    <t>新二街（华三路～中泰大道）、华三路（新二街～中新大道）给水、燃气、热力管网工程</t>
  </si>
  <si>
    <t>天津生态城有轨电车一期</t>
  </si>
  <si>
    <t>蓟运河故道北延段三期工程（吟风林至中泰大道）</t>
  </si>
  <si>
    <t>蓟运河故道北延段四期工程（中泰大道至中生大道）</t>
  </si>
  <si>
    <t>2018-增J169</t>
  </si>
  <si>
    <t>汉北路与津汉高速互通立交桥工程</t>
  </si>
  <si>
    <t>2017-J109</t>
  </si>
  <si>
    <t>泰四路、泰五路、盛三街（中海大道至泰四路）道路工程</t>
  </si>
  <si>
    <t>2018-增J49</t>
  </si>
  <si>
    <t>动漫南路桥梁</t>
  </si>
  <si>
    <t>2016-J59</t>
  </si>
  <si>
    <t>中泰大道跨故道河桥梁工程</t>
  </si>
  <si>
    <t>2018-增J47</t>
  </si>
  <si>
    <t>静湖中路</t>
  </si>
  <si>
    <t>650</t>
  </si>
  <si>
    <t>2016-J60</t>
  </si>
  <si>
    <t>生态谷跨故道河桥梁工程</t>
  </si>
  <si>
    <t>2017-J79</t>
  </si>
  <si>
    <t>新二街（华四路至中新大道）道路工程</t>
  </si>
  <si>
    <t>2017-J78</t>
  </si>
  <si>
    <t>新二街（华三路至中泰大道）道路工程</t>
  </si>
  <si>
    <t>2016-J49</t>
  </si>
  <si>
    <t>华三路道路工程（原经八路道路工程）（中新大道~新二街）</t>
  </si>
  <si>
    <t>2019-增J25</t>
  </si>
  <si>
    <t>北部慢行铺装三期工程</t>
  </si>
  <si>
    <t>北岛二期道路工程</t>
  </si>
  <si>
    <t>2019-J61</t>
  </si>
  <si>
    <t>2019-J64</t>
  </si>
  <si>
    <t>渔家路、渔帆路、嘉祥道能源管网工程</t>
    <phoneticPr fontId="3" type="noConversion"/>
  </si>
  <si>
    <t>2018-增J205</t>
  </si>
  <si>
    <t>中央大道（玉砂道-海晨道）热力管网工程</t>
  </si>
  <si>
    <t>企业自筹</t>
    <phoneticPr fontId="3" type="noConversion"/>
  </si>
  <si>
    <t>2018-增J173</t>
  </si>
  <si>
    <t>汉北路绿廊景观二期工程</t>
  </si>
  <si>
    <t>2018-J119</t>
  </si>
  <si>
    <t>旅游区域北部水系连通项目三期工程</t>
    <phoneticPr fontId="3" type="noConversion"/>
  </si>
  <si>
    <t>19.6</t>
  </si>
  <si>
    <t>2018-增J179</t>
  </si>
  <si>
    <t>目前尚未选址，拟选址在市政核左方。</t>
    <phoneticPr fontId="3" type="noConversion"/>
  </si>
  <si>
    <t>旅游区域市政绿化环卫养护管理基地</t>
  </si>
  <si>
    <t>3</t>
  </si>
  <si>
    <t>2018-增J183</t>
  </si>
  <si>
    <t>渔家路（玉砂道-嘉顺道）、渔帆路（玉砂道-嘉顺道）、嘉祥道（渔家路-渔泽路）道路排水及红线内外绿化工程</t>
    <phoneticPr fontId="3" type="noConversion"/>
  </si>
  <si>
    <t>15.25</t>
  </si>
  <si>
    <t>2018-增J191</t>
  </si>
  <si>
    <t>碧桂园西侧景观停车场工程</t>
  </si>
  <si>
    <t>2018-增J97</t>
  </si>
  <si>
    <t>渔家路（嘉顺道-渔泽路）道路排水及红线内绿化工程</t>
  </si>
  <si>
    <t>2018-增J99</t>
  </si>
  <si>
    <t>海堤（旅游区域）加固提升工程</t>
  </si>
  <si>
    <t>提升改造</t>
    <phoneticPr fontId="3" type="noConversion"/>
  </si>
  <si>
    <t>2019-增J30</t>
  </si>
  <si>
    <t>北部燃气管网完善工程</t>
    <phoneticPr fontId="3" type="noConversion"/>
  </si>
  <si>
    <t>2019-增J64</t>
  </si>
  <si>
    <t>蔡家堡滩涂整治修复项目</t>
  </si>
  <si>
    <t>旅游区域项目开口工程（二期）</t>
    <phoneticPr fontId="3" type="noConversion"/>
  </si>
  <si>
    <t>航泊道、航秀道能源管网工程</t>
    <phoneticPr fontId="3" type="noConversion"/>
  </si>
  <si>
    <t>渔帆路、渔家路、航泽道能源管网工程</t>
    <phoneticPr fontId="3" type="noConversion"/>
  </si>
  <si>
    <t>渔帆路（航泽路-航海道）及规划路（渔家路-渔航路）道路排水及红线内绿化工程</t>
  </si>
  <si>
    <t>5.57地块（二期）填土工程</t>
    <phoneticPr fontId="3" type="noConversion"/>
  </si>
  <si>
    <t>土地收储及整理</t>
    <phoneticPr fontId="3" type="noConversion"/>
  </si>
  <si>
    <t>航津道（中央大道-海滨高速）道路排水及红线内绿化工程</t>
  </si>
  <si>
    <t>航津道跨海滨高速桥梁工程</t>
  </si>
  <si>
    <t>八卦摊周边生态修复项目</t>
  </si>
  <si>
    <t>渔泽路（遗鸥大道-海天道）道路排水及红线内绿化工程</t>
    <phoneticPr fontId="3" type="noConversion"/>
  </si>
  <si>
    <t>新增</t>
    <phoneticPr fontId="3" type="noConversion"/>
  </si>
  <si>
    <t>城市公用事业运维中心</t>
    <phoneticPr fontId="3" type="noConversion"/>
  </si>
  <si>
    <t>城市运行管理</t>
    <phoneticPr fontId="3" type="noConversion"/>
  </si>
  <si>
    <t>政府投资</t>
    <phoneticPr fontId="3" type="noConversion"/>
  </si>
  <si>
    <t>天津古海岸湿地青坨子示范区生态修复项目</t>
    <phoneticPr fontId="3" type="noConversion"/>
  </si>
  <si>
    <t>政府投资</t>
    <phoneticPr fontId="3" type="noConversion"/>
  </si>
  <si>
    <t>航泊道（中央大道—渔泽路）、航秀道（中央大道—渔泽路）道路排水及红线内绿化工程</t>
    <phoneticPr fontId="3" type="noConversion"/>
  </si>
  <si>
    <t>2016-J150</t>
  </si>
  <si>
    <t>海天道(景盛路-如意大街）道路排水工程</t>
  </si>
  <si>
    <t>15.75</t>
  </si>
  <si>
    <t>2017-J18</t>
  </si>
  <si>
    <t>庄盛路（河滨道-海旭道）绿化工程</t>
  </si>
  <si>
    <t>2.3</t>
  </si>
  <si>
    <t>2017-J24</t>
  </si>
  <si>
    <t>临海新城第二源水管线工程</t>
  </si>
  <si>
    <t>2017-J29</t>
  </si>
  <si>
    <t>河畔道（庄盛路-海达路）道路及排水工程和道路红线内绿化工程</t>
  </si>
  <si>
    <t>13.84</t>
  </si>
  <si>
    <t>2017-J30</t>
  </si>
  <si>
    <t>景盛路跨南湾桥梁工程</t>
  </si>
  <si>
    <t>2017-J104</t>
  </si>
  <si>
    <t>碧水道（安悦东路-永盛路）道路及排水工程和道路红线内绿化工程</t>
  </si>
  <si>
    <t>2018-J73</t>
  </si>
  <si>
    <t>海晨道（庄盛路—博通路）道路、排水及红线内绿化工程</t>
  </si>
  <si>
    <t>2018-J74</t>
  </si>
  <si>
    <t>临海新城电力排管工程二期</t>
  </si>
  <si>
    <t>政府投资</t>
    <phoneticPr fontId="3" type="noConversion"/>
  </si>
  <si>
    <t>2018-J85</t>
  </si>
  <si>
    <t>弘通路（海旭道-河畔道）道路及红线内绿化工程</t>
  </si>
  <si>
    <t>2018-增J127</t>
  </si>
  <si>
    <t>永盛路（二号雨水临时泵站-海旭道）红线外绿化工程</t>
    <phoneticPr fontId="3" type="noConversion"/>
  </si>
  <si>
    <t>2018-增J53</t>
  </si>
  <si>
    <t>临海新城北部区域一号路桥工程</t>
    <phoneticPr fontId="3" type="noConversion"/>
  </si>
  <si>
    <t>2019-J15</t>
  </si>
  <si>
    <t>北部地块雨水泵站一期工程</t>
  </si>
  <si>
    <t>2019-J16</t>
  </si>
  <si>
    <t>北部地块污水泵站一期工程</t>
  </si>
  <si>
    <t>2019-J17</t>
  </si>
  <si>
    <t>临海新城供水加压泵站出水管线工程</t>
  </si>
  <si>
    <t>2019-J18</t>
  </si>
  <si>
    <t>临海新城供水加压泵站工程</t>
  </si>
  <si>
    <t>2019-J24</t>
  </si>
  <si>
    <t>碧水道给水管道工程</t>
  </si>
  <si>
    <t>2019-J28</t>
  </si>
  <si>
    <t>临海新城北部区域二号路桥工程</t>
    <phoneticPr fontId="3" type="noConversion"/>
  </si>
  <si>
    <t>2019-J30</t>
  </si>
  <si>
    <t>临海新城北部区域四号路桥工程</t>
    <phoneticPr fontId="3" type="noConversion"/>
  </si>
  <si>
    <t>2019-J31</t>
  </si>
  <si>
    <t>临海新城北部区域五号路桥工程</t>
    <phoneticPr fontId="3" type="noConversion"/>
  </si>
  <si>
    <t>2019-增J1</t>
  </si>
  <si>
    <t>北部地块3号河道岸线生态修复及景观保护工程</t>
  </si>
  <si>
    <t>2019-增J2</t>
  </si>
  <si>
    <t>临海新城东部地块生态修复及景观保护工程</t>
  </si>
  <si>
    <t>2019-增J3</t>
  </si>
  <si>
    <t>临海新城鸟类保护生态观测站工程</t>
  </si>
  <si>
    <t>2019-增J5</t>
  </si>
  <si>
    <t>临海新城外排泵站工程</t>
  </si>
  <si>
    <t>2019-增J16</t>
  </si>
  <si>
    <t>4泰达控股</t>
    <phoneticPr fontId="3" type="noConversion"/>
  </si>
  <si>
    <t>景盛路、安业东路、富盛路、新昌道、明盛路、邦盛路、海文道、河川道燃气管线</t>
  </si>
  <si>
    <t>2021年12月</t>
  </si>
  <si>
    <t>2019-增J17</t>
  </si>
  <si>
    <t>北部地块1号河道岸线生态修复及景观保护工程</t>
  </si>
  <si>
    <t>2019-增J18</t>
  </si>
  <si>
    <t>北部地块2号河道岸线生态修复及景观保护工程</t>
  </si>
  <si>
    <t>2019-增J20</t>
  </si>
  <si>
    <t>安明路社区公园及停车场工程</t>
  </si>
  <si>
    <t>2019-增J22</t>
  </si>
  <si>
    <t>海博馆东侧中心岛和商务办公区围海造陆工程</t>
  </si>
  <si>
    <t>2019-增J23</t>
  </si>
  <si>
    <t>南湾南岸西延工程</t>
  </si>
  <si>
    <t>铂雅公司</t>
    <phoneticPr fontId="3" type="noConversion"/>
  </si>
  <si>
    <t>铂涛酒店</t>
    <phoneticPr fontId="3" type="noConversion"/>
  </si>
  <si>
    <t>商业项目</t>
    <phoneticPr fontId="3" type="noConversion"/>
  </si>
  <si>
    <t>2016-Z19</t>
  </si>
  <si>
    <t>公屋公司</t>
  </si>
  <si>
    <t>住宅项目</t>
  </si>
  <si>
    <t>6.63</t>
  </si>
  <si>
    <t>14.2</t>
  </si>
  <si>
    <t>2016-Z22</t>
  </si>
  <si>
    <t>建投公司</t>
  </si>
  <si>
    <t>27号地块住宅</t>
  </si>
  <si>
    <t>12.4</t>
  </si>
  <si>
    <t>20.1</t>
  </si>
  <si>
    <t>2016-Z24</t>
  </si>
  <si>
    <t>42地块住宅项目</t>
  </si>
  <si>
    <t>3.94</t>
  </si>
  <si>
    <t>6.07</t>
  </si>
  <si>
    <t>2016-Z13</t>
  </si>
  <si>
    <t>2合资公司</t>
    <phoneticPr fontId="3" type="noConversion"/>
  </si>
  <si>
    <t>29地块住宅</t>
  </si>
  <si>
    <t>11.03</t>
  </si>
  <si>
    <t>8.46</t>
  </si>
  <si>
    <t>2017-Z8</t>
  </si>
  <si>
    <t>滨旅建开</t>
  </si>
  <si>
    <t>景熙园住宅项目（第二启动器）</t>
  </si>
  <si>
    <t>5</t>
  </si>
  <si>
    <t>2017-Z23</t>
  </si>
  <si>
    <t>北科泰达</t>
  </si>
  <si>
    <t>中加生态示范区05-21地块（枫书园）</t>
  </si>
  <si>
    <t>4.71</t>
  </si>
  <si>
    <t>2017-Z27-2</t>
    <phoneticPr fontId="3" type="noConversion"/>
  </si>
  <si>
    <t>中加生态示范区临海新城08-02-36地块（枫瑜园）</t>
  </si>
  <si>
    <t>2017-Z27-3</t>
    <phoneticPr fontId="3" type="noConversion"/>
  </si>
  <si>
    <t>中加生态示范区临海新城08-02-35地块（枫璟园）</t>
  </si>
  <si>
    <t>2017-Z27-4</t>
    <phoneticPr fontId="3" type="noConversion"/>
  </si>
  <si>
    <t>中加生态示范区临海新城08-02-43地块一期（枫珑园）</t>
  </si>
  <si>
    <t>2016-Z16</t>
  </si>
  <si>
    <t>华新置业</t>
  </si>
  <si>
    <t>天津生态城中部片区41#地块住宅项目（翠谷园）</t>
  </si>
  <si>
    <t>8.52</t>
  </si>
  <si>
    <t>15.34</t>
  </si>
  <si>
    <t>2016-Z23</t>
  </si>
  <si>
    <t>天津生态城中部片区32#地块住宅项目（博仕苑）</t>
  </si>
  <si>
    <t>3.7</t>
  </si>
  <si>
    <t>4.6</t>
  </si>
  <si>
    <t>2016-Z15</t>
  </si>
  <si>
    <t>吉宝公司</t>
  </si>
  <si>
    <t>13b地块住宅</t>
    <phoneticPr fontId="3" type="noConversion"/>
  </si>
  <si>
    <t>12.5</t>
  </si>
  <si>
    <t>20</t>
  </si>
  <si>
    <t>2016-Z6</t>
  </si>
  <si>
    <t>吉宝14B住宅项目</t>
  </si>
  <si>
    <t>5.32</t>
  </si>
  <si>
    <t>13.82</t>
  </si>
  <si>
    <t>2016-Z7</t>
  </si>
  <si>
    <t>吉宝3b住宅项目</t>
  </si>
  <si>
    <t>2.81</t>
  </si>
  <si>
    <t>6.32</t>
  </si>
  <si>
    <t>2017-Z9</t>
  </si>
  <si>
    <t>景隆置业</t>
  </si>
  <si>
    <t>天成海富园住宅项目</t>
  </si>
  <si>
    <t>2.03</t>
  </si>
  <si>
    <t>4.97</t>
  </si>
  <si>
    <t>2017-Z24</t>
  </si>
  <si>
    <t>力高地产</t>
  </si>
  <si>
    <t>力高阳光海岸三期</t>
  </si>
  <si>
    <t>8.16</t>
  </si>
  <si>
    <t>40</t>
  </si>
  <si>
    <t>2016-Z11</t>
  </si>
  <si>
    <t>联发</t>
  </si>
  <si>
    <t>联发公司</t>
  </si>
  <si>
    <t>生态岛片区57c住宅地块项目</t>
  </si>
  <si>
    <t>11.63</t>
  </si>
  <si>
    <t>18.45</t>
  </si>
  <si>
    <t>2018-增Z3</t>
  </si>
  <si>
    <t>美龙地产</t>
  </si>
  <si>
    <t>红星天铂花园五区</t>
  </si>
  <si>
    <t>7.4</t>
  </si>
  <si>
    <t>8.85</t>
  </si>
  <si>
    <t>2018-增Z7</t>
  </si>
  <si>
    <t>红星天铂花园一区</t>
  </si>
  <si>
    <t>3.3</t>
  </si>
  <si>
    <t>3.9</t>
  </si>
  <si>
    <t>2018-增Z6</t>
  </si>
  <si>
    <t>红星天铂花园二区</t>
  </si>
  <si>
    <t>3.1</t>
  </si>
  <si>
    <t>2018-增Z5</t>
  </si>
  <si>
    <t>红星天铂花园三区</t>
  </si>
  <si>
    <t>2.9</t>
  </si>
  <si>
    <t>3.5</t>
  </si>
  <si>
    <t>2018-增Z4</t>
  </si>
  <si>
    <t>红星天铂花园四区</t>
  </si>
  <si>
    <t>2.7</t>
  </si>
  <si>
    <t>2018-增Z8</t>
  </si>
  <si>
    <t>世茂生态城公司</t>
  </si>
  <si>
    <t>26地块住宅项目</t>
  </si>
  <si>
    <t>8</t>
  </si>
  <si>
    <t>2016-Z18</t>
  </si>
  <si>
    <t>天保福源</t>
  </si>
  <si>
    <t>天津生态城临海新城05-01-07地块项目</t>
  </si>
  <si>
    <t>6.35</t>
  </si>
  <si>
    <t>12.7</t>
  </si>
  <si>
    <t>2016-Z10</t>
  </si>
  <si>
    <t>新城</t>
  </si>
  <si>
    <t>新城公司</t>
  </si>
  <si>
    <t>57b地块住宅项目（樾湖花园）</t>
    <phoneticPr fontId="3" type="noConversion"/>
  </si>
  <si>
    <t>8.73</t>
  </si>
  <si>
    <t>15.6</t>
  </si>
  <si>
    <t>2017-Z18</t>
  </si>
  <si>
    <t>海滨投资</t>
  </si>
  <si>
    <t>月沙湾项目4-2地块</t>
  </si>
  <si>
    <t>13.9</t>
  </si>
  <si>
    <t>77.82</t>
  </si>
  <si>
    <t>2017-Z16</t>
  </si>
  <si>
    <t>启航投资</t>
  </si>
  <si>
    <t>鼓浪湾项目6、7地块</t>
  </si>
  <si>
    <t>32.5</t>
  </si>
  <si>
    <t>44.86</t>
  </si>
  <si>
    <t>2017-Z17</t>
  </si>
  <si>
    <t>远航投资</t>
  </si>
  <si>
    <t>中澳游艇城2010-5-3号地块</t>
  </si>
  <si>
    <t>5.8</t>
  </si>
  <si>
    <t>31.93</t>
  </si>
  <si>
    <t>2018-增Z1</t>
  </si>
  <si>
    <t>中澳8号地块</t>
    <phoneticPr fontId="3" type="noConversion"/>
  </si>
  <si>
    <t>12.67</t>
  </si>
  <si>
    <t>17.29</t>
  </si>
  <si>
    <t>2018-增Z2</t>
  </si>
  <si>
    <t>9-1、9-2号地块</t>
  </si>
  <si>
    <t>18.05</t>
  </si>
  <si>
    <t>24.04</t>
  </si>
  <si>
    <t>2017-Z6</t>
  </si>
  <si>
    <t>中福颐养</t>
  </si>
  <si>
    <t>中福公司</t>
  </si>
  <si>
    <t>临海新城08-05-28地块项目</t>
  </si>
  <si>
    <t>4.47</t>
  </si>
  <si>
    <t>6.5</t>
  </si>
  <si>
    <t>2017-Z4</t>
  </si>
  <si>
    <t>中福颐乐</t>
  </si>
  <si>
    <t>中福朗诗活力健康港启动区三期项目</t>
  </si>
  <si>
    <t>3.47</t>
  </si>
  <si>
    <t>2017-Z3</t>
  </si>
  <si>
    <t>中福朗诗活力健康港启动区二期项目</t>
  </si>
  <si>
    <t>3.27</t>
  </si>
  <si>
    <t>2017-Z5</t>
  </si>
  <si>
    <t>临海新城08-05-24地块项目</t>
  </si>
  <si>
    <t>2017-Z2</t>
  </si>
  <si>
    <t>中福乐龄</t>
  </si>
  <si>
    <t>活力健康港启动区一期项目</t>
  </si>
  <si>
    <t>6.6</t>
  </si>
  <si>
    <t>2017-Z7</t>
  </si>
  <si>
    <t>临海新城08-05-47地块项目</t>
  </si>
  <si>
    <t>5.47</t>
  </si>
  <si>
    <t>7.5</t>
  </si>
  <si>
    <t>2017-Z1</t>
  </si>
  <si>
    <t>中建致远</t>
  </si>
  <si>
    <t>生态岛片区03-05-02-01（57c）</t>
  </si>
  <si>
    <t>24.81</t>
  </si>
  <si>
    <t>2019-增Z5</t>
  </si>
  <si>
    <t>美林园外檐修缮</t>
  </si>
  <si>
    <t>2019-Z6</t>
  </si>
  <si>
    <t>正在施工</t>
    <phoneticPr fontId="3" type="noConversion"/>
  </si>
  <si>
    <t>2020年住宅小区修缮</t>
    <phoneticPr fontId="3" type="noConversion"/>
  </si>
  <si>
    <t>土地出让计划</t>
    <phoneticPr fontId="3" type="noConversion"/>
  </si>
  <si>
    <t>中新天津生态城中部片区50#地块住宅项目</t>
  </si>
  <si>
    <t>5.2462</t>
  </si>
  <si>
    <t>11.6836</t>
  </si>
  <si>
    <t>2016-Z12</t>
  </si>
  <si>
    <t>万新合置业</t>
  </si>
  <si>
    <t>8b地块住宅</t>
  </si>
  <si>
    <t>10.26</t>
  </si>
  <si>
    <t>18.46</t>
  </si>
  <si>
    <t>土地出让计划</t>
    <phoneticPr fontId="3" type="noConversion"/>
  </si>
  <si>
    <t>59a地块住宅</t>
    <phoneticPr fontId="3" type="noConversion"/>
  </si>
  <si>
    <t>3.88</t>
    <phoneticPr fontId="3" type="noConversion"/>
  </si>
  <si>
    <t>59b地块住宅</t>
  </si>
  <si>
    <t>12.73</t>
  </si>
  <si>
    <t>2017-Z27-1</t>
    <phoneticPr fontId="3" type="noConversion"/>
  </si>
  <si>
    <t>中加生态示范区临海新城08-02-39地块一期（枫玲园）</t>
    <phoneticPr fontId="3" type="noConversion"/>
  </si>
  <si>
    <t>36.76</t>
  </si>
  <si>
    <t>待定</t>
    <phoneticPr fontId="3" type="noConversion"/>
  </si>
  <si>
    <t>待定</t>
    <phoneticPr fontId="3" type="noConversion"/>
  </si>
  <si>
    <t>临海新城五宗地</t>
    <phoneticPr fontId="3" type="noConversion"/>
  </si>
  <si>
    <t>住宅项目</t>
    <phoneticPr fontId="3" type="noConversion"/>
  </si>
  <si>
    <t>企业自筹</t>
    <phoneticPr fontId="7" type="noConversion"/>
  </si>
  <si>
    <t>否</t>
    <phoneticPr fontId="3" type="noConversion"/>
  </si>
  <si>
    <t>15.4</t>
    <phoneticPr fontId="3" type="noConversion"/>
  </si>
  <si>
    <t>待定</t>
    <phoneticPr fontId="7" type="noConversion"/>
  </si>
  <si>
    <t>待定</t>
    <phoneticPr fontId="7" type="noConversion"/>
  </si>
  <si>
    <t>待定</t>
    <phoneticPr fontId="7" type="noConversion"/>
  </si>
  <si>
    <t>住宅项目</t>
    <phoneticPr fontId="3" type="noConversion"/>
  </si>
  <si>
    <t>住宅项目</t>
    <phoneticPr fontId="3" type="noConversion"/>
  </si>
  <si>
    <t>新建</t>
    <phoneticPr fontId="3" type="noConversion"/>
  </si>
  <si>
    <t>旅游区</t>
    <phoneticPr fontId="3" type="noConversion"/>
  </si>
  <si>
    <t>土地出让计划</t>
    <phoneticPr fontId="3" type="noConversion"/>
  </si>
  <si>
    <t>待定</t>
    <phoneticPr fontId="7" type="noConversion"/>
  </si>
  <si>
    <t>36地块住宅</t>
    <phoneticPr fontId="3" type="noConversion"/>
  </si>
  <si>
    <t>明年年底出让</t>
    <phoneticPr fontId="3" type="noConversion"/>
  </si>
  <si>
    <t>南湾住宅北</t>
    <phoneticPr fontId="7" type="noConversion"/>
  </si>
  <si>
    <t>2019-Z2</t>
  </si>
  <si>
    <t>生态城20B住宅项目</t>
  </si>
  <si>
    <t>10.97</t>
  </si>
  <si>
    <t>8.78</t>
  </si>
  <si>
    <t>2019-增Z1</t>
  </si>
  <si>
    <t>力高阳光海岸四期北岛</t>
  </si>
  <si>
    <t>8.63</t>
  </si>
  <si>
    <t>2019-增Z4</t>
  </si>
  <si>
    <t>双威</t>
    <phoneticPr fontId="3" type="noConversion"/>
  </si>
  <si>
    <t>30c住宅项目</t>
  </si>
  <si>
    <t>2.8</t>
  </si>
  <si>
    <t>2019-增Z3</t>
  </si>
  <si>
    <t>泰达建设</t>
  </si>
  <si>
    <t>09地块住宅项目</t>
  </si>
  <si>
    <t>7.1</t>
  </si>
  <si>
    <t>2019-增Z2</t>
  </si>
  <si>
    <t>64地块住宅项目</t>
  </si>
  <si>
    <t>8.55</t>
  </si>
  <si>
    <t>2018-增Z9</t>
  </si>
  <si>
    <t>贻成地产</t>
  </si>
  <si>
    <t>31地块住宅</t>
  </si>
  <si>
    <t>2019-Z1</t>
  </si>
  <si>
    <t>贻成地产</t>
    <phoneticPr fontId="3" type="noConversion"/>
  </si>
  <si>
    <t>贻成地产</t>
    <phoneticPr fontId="3" type="noConversion"/>
  </si>
  <si>
    <t>34号地块</t>
  </si>
  <si>
    <t>9.2</t>
  </si>
  <si>
    <t>2019-Z7</t>
  </si>
  <si>
    <t>中核工业大学住宅项目</t>
  </si>
  <si>
    <t>吉宝75b住宅</t>
    <phoneticPr fontId="3" type="noConversion"/>
  </si>
  <si>
    <t>北岛60b地块住宅</t>
    <phoneticPr fontId="3" type="noConversion"/>
  </si>
  <si>
    <t>住宅项目</t>
    <phoneticPr fontId="3" type="noConversion"/>
  </si>
  <si>
    <t>新增项目</t>
    <phoneticPr fontId="3" type="noConversion"/>
  </si>
  <si>
    <t>待定</t>
    <phoneticPr fontId="3" type="noConversion"/>
  </si>
  <si>
    <t>动漫06地块住宅</t>
    <phoneticPr fontId="3" type="noConversion"/>
  </si>
  <si>
    <t>前期</t>
    <phoneticPr fontId="3" type="noConversion"/>
  </si>
  <si>
    <t>企业自筹</t>
    <phoneticPr fontId="7" type="noConversion"/>
  </si>
  <si>
    <t>4.2</t>
    <phoneticPr fontId="3" type="noConversion"/>
  </si>
  <si>
    <t>合作区</t>
    <phoneticPr fontId="3" type="noConversion"/>
  </si>
  <si>
    <t>涉及清华，可暂列，土地费3.3亿，计划1月份挂牌</t>
    <phoneticPr fontId="3" type="noConversion"/>
  </si>
  <si>
    <t>旅游区2019-1</t>
    <phoneticPr fontId="7" type="noConversion"/>
  </si>
  <si>
    <t>涉及清华，可暂列，土地费2.3亿，计划1月份挂牌</t>
    <phoneticPr fontId="3" type="noConversion"/>
  </si>
  <si>
    <t>旅游区2019-2</t>
    <phoneticPr fontId="7" type="noConversion"/>
  </si>
  <si>
    <t>前期</t>
    <phoneticPr fontId="3" type="noConversion"/>
  </si>
  <si>
    <t>涉及清华，可暂列，土地费4亿，计划1月份挂牌</t>
    <phoneticPr fontId="3" type="noConversion"/>
  </si>
  <si>
    <t>第二启动器G</t>
    <phoneticPr fontId="7" type="noConversion"/>
  </si>
  <si>
    <t>企业自筹</t>
    <phoneticPr fontId="3" type="noConversion"/>
  </si>
  <si>
    <t>涉及清华，可暂列，土地费2.7亿，计划3月份挂牌</t>
    <phoneticPr fontId="3" type="noConversion"/>
  </si>
  <si>
    <t>澜清溪北侧1</t>
    <phoneticPr fontId="7" type="noConversion"/>
  </si>
  <si>
    <t>涉及清华，可暂列，土地费3.1亿，计划3月份挂牌</t>
    <phoneticPr fontId="3" type="noConversion"/>
  </si>
  <si>
    <t>澜清溪北侧2</t>
    <phoneticPr fontId="7" type="noConversion"/>
  </si>
  <si>
    <t>涉及清华，可暂列，土地费3.4亿，计划6月份挂牌</t>
    <phoneticPr fontId="3" type="noConversion"/>
  </si>
  <si>
    <t>澜清溪南侧1</t>
    <phoneticPr fontId="7" type="noConversion"/>
  </si>
  <si>
    <t>涉及清华，可暂列土地费4.4亿，计划6月份挂牌</t>
    <phoneticPr fontId="3" type="noConversion"/>
  </si>
  <si>
    <t>澜清溪南侧2</t>
    <phoneticPr fontId="7" type="noConversion"/>
  </si>
  <si>
    <t>可能性不太大，土地费4.8亿</t>
    <phoneticPr fontId="3" type="noConversion"/>
  </si>
  <si>
    <t>海监基地东侧住宅1</t>
    <phoneticPr fontId="7" type="noConversion"/>
  </si>
  <si>
    <t>可能性不太大，土地费4.4亿</t>
    <phoneticPr fontId="3" type="noConversion"/>
  </si>
  <si>
    <t>海监基地东侧住宅2</t>
    <phoneticPr fontId="7" type="noConversion"/>
  </si>
  <si>
    <t>可能性不太大，土地费3.8亿</t>
    <phoneticPr fontId="3" type="noConversion"/>
  </si>
  <si>
    <t>海监基地东侧住宅3</t>
    <phoneticPr fontId="7" type="noConversion"/>
  </si>
  <si>
    <t>可能性不太大，土地费4.6亿</t>
    <phoneticPr fontId="3" type="noConversion"/>
  </si>
  <si>
    <t>海监基地东侧住宅4</t>
    <phoneticPr fontId="7" type="noConversion"/>
  </si>
  <si>
    <t>46地块住宅</t>
    <phoneticPr fontId="3" type="noConversion"/>
  </si>
  <si>
    <t>18b地块住宅</t>
    <phoneticPr fontId="3" type="noConversion"/>
  </si>
  <si>
    <t>北岛69c地块住宅</t>
    <phoneticPr fontId="3" type="noConversion"/>
  </si>
  <si>
    <t>2018-C7</t>
  </si>
  <si>
    <t>信息园公司</t>
  </si>
  <si>
    <t>信息园二期项目（09、10地块）</t>
  </si>
  <si>
    <t>产业项目</t>
  </si>
  <si>
    <t>园区项目</t>
  </si>
  <si>
    <t>7.2</t>
  </si>
  <si>
    <t>14</t>
  </si>
  <si>
    <t>2017-C11</t>
  </si>
  <si>
    <t>滨汇广场商业项目（第二启动器）</t>
  </si>
  <si>
    <t>商业项目</t>
  </si>
  <si>
    <t>4</t>
  </si>
  <si>
    <t>9</t>
  </si>
  <si>
    <t>2018-C15</t>
  </si>
  <si>
    <t>滨海新区国际旅游集散中心</t>
  </si>
  <si>
    <t>3.30</t>
  </si>
  <si>
    <t>4.90</t>
  </si>
  <si>
    <t>2018-增C1</t>
  </si>
  <si>
    <t>第二启动器C1地块项目</t>
  </si>
  <si>
    <t>北科泰达</t>
    <phoneticPr fontId="7" type="noConversion"/>
  </si>
  <si>
    <t>中加生态示范区05-44地块</t>
    <phoneticPr fontId="7" type="noConversion"/>
  </si>
  <si>
    <t>3.69</t>
  </si>
  <si>
    <t>7.31</t>
  </si>
  <si>
    <t>北科泰达</t>
    <phoneticPr fontId="7" type="noConversion"/>
  </si>
  <si>
    <t>文旅局</t>
    <phoneticPr fontId="3" type="noConversion"/>
  </si>
  <si>
    <t>中加生态示范区02-60地块（枫情商业广场）</t>
    <phoneticPr fontId="7" type="noConversion"/>
  </si>
  <si>
    <t>3.76</t>
  </si>
  <si>
    <t>4.51</t>
  </si>
  <si>
    <t>北科泰达</t>
    <phoneticPr fontId="7" type="noConversion"/>
  </si>
  <si>
    <t>中加生态示范区02-58地块（枫情商业广场）</t>
    <phoneticPr fontId="7" type="noConversion"/>
  </si>
  <si>
    <t>1.04</t>
  </si>
  <si>
    <t>2.08</t>
  </si>
  <si>
    <t>中加生态示范区02-59地块（枫情商业广场）</t>
    <phoneticPr fontId="7" type="noConversion"/>
  </si>
  <si>
    <t>0.93</t>
  </si>
  <si>
    <t>1.86</t>
  </si>
  <si>
    <t>中加生态示范区02-68地块（枫情商业广场）</t>
    <phoneticPr fontId="7" type="noConversion"/>
  </si>
  <si>
    <t>0.89</t>
  </si>
  <si>
    <t>1.78</t>
  </si>
  <si>
    <t>中加生态示范区02-69地块（墨香大厦）</t>
    <phoneticPr fontId="7" type="noConversion"/>
  </si>
  <si>
    <t>2.5</t>
  </si>
  <si>
    <t>华峰测控公司</t>
    <phoneticPr fontId="7" type="noConversion"/>
  </si>
  <si>
    <t>商务局</t>
    <phoneticPr fontId="3" type="noConversion"/>
  </si>
  <si>
    <t>华峰测控</t>
    <phoneticPr fontId="7" type="noConversion"/>
  </si>
  <si>
    <t>产业项目</t>
    <phoneticPr fontId="3" type="noConversion"/>
  </si>
  <si>
    <t>企业自筹</t>
    <phoneticPr fontId="7" type="noConversion"/>
  </si>
  <si>
    <t>华强公司</t>
    <phoneticPr fontId="7" type="noConversion"/>
  </si>
  <si>
    <t>华强公司</t>
    <phoneticPr fontId="7" type="noConversion"/>
  </si>
  <si>
    <t>商务局</t>
    <phoneticPr fontId="3" type="noConversion"/>
  </si>
  <si>
    <t>华强3D影视园产业区</t>
    <phoneticPr fontId="7" type="noConversion"/>
  </si>
  <si>
    <t>产业项目</t>
    <phoneticPr fontId="3" type="noConversion"/>
  </si>
  <si>
    <t>续建</t>
    <phoneticPr fontId="7" type="noConversion"/>
  </si>
  <si>
    <t>8.64</t>
  </si>
  <si>
    <t>11.92</t>
  </si>
  <si>
    <t>华强3D影视园商业配套区（酒店）</t>
    <phoneticPr fontId="7" type="noConversion"/>
  </si>
  <si>
    <t>4.68</t>
  </si>
  <si>
    <t>华强公司</t>
    <phoneticPr fontId="7" type="noConversion"/>
  </si>
  <si>
    <t>方特水世界及园区升级改造</t>
    <phoneticPr fontId="7" type="noConversion"/>
  </si>
  <si>
    <t>产业项目</t>
    <phoneticPr fontId="3" type="noConversion"/>
  </si>
  <si>
    <t>企业自筹</t>
    <phoneticPr fontId="7" type="noConversion"/>
  </si>
  <si>
    <t>吉宝鸿泰</t>
    <phoneticPr fontId="7" type="noConversion"/>
  </si>
  <si>
    <t>吉宝鸿泰</t>
    <phoneticPr fontId="7" type="noConversion"/>
  </si>
  <si>
    <t>吉宝季景新城2地块</t>
    <phoneticPr fontId="7" type="noConversion"/>
  </si>
  <si>
    <t>商业项目</t>
    <phoneticPr fontId="3" type="noConversion"/>
  </si>
  <si>
    <t xml:space="preserve">0.53 </t>
  </si>
  <si>
    <t xml:space="preserve">4.43 </t>
  </si>
  <si>
    <t>吉宝鸿腾</t>
    <phoneticPr fontId="7" type="noConversion"/>
  </si>
  <si>
    <t>吉宝季景新城3地块</t>
    <phoneticPr fontId="7" type="noConversion"/>
  </si>
  <si>
    <t xml:space="preserve">0.41 </t>
  </si>
  <si>
    <t xml:space="preserve">5.45 </t>
  </si>
  <si>
    <t>吉宝鸿远</t>
    <phoneticPr fontId="7" type="noConversion"/>
  </si>
  <si>
    <t>吉宝鸿远</t>
    <phoneticPr fontId="7" type="noConversion"/>
  </si>
  <si>
    <t>吉宝季景新城1地块</t>
    <phoneticPr fontId="7" type="noConversion"/>
  </si>
  <si>
    <t>3.10</t>
  </si>
  <si>
    <t>15.54</t>
  </si>
  <si>
    <t>生物医药研发和生产基地</t>
    <phoneticPr fontId="7" type="noConversion"/>
  </si>
  <si>
    <t>21.7</t>
  </si>
  <si>
    <t>21.9</t>
  </si>
  <si>
    <t>龙海集团天津生态城节能环保双创中心</t>
    <phoneticPr fontId="7" type="noConversion"/>
  </si>
  <si>
    <t>3.14</t>
  </si>
  <si>
    <t>5.9</t>
  </si>
  <si>
    <t>美龙地产</t>
    <phoneticPr fontId="7" type="noConversion"/>
  </si>
  <si>
    <t>美龙地产</t>
    <phoneticPr fontId="7" type="noConversion"/>
  </si>
  <si>
    <t>商务局</t>
    <phoneticPr fontId="3" type="noConversion"/>
  </si>
  <si>
    <t>“爱琴海购物公园”商业综合体</t>
    <phoneticPr fontId="7" type="noConversion"/>
  </si>
  <si>
    <t>6.96</t>
  </si>
  <si>
    <t>英莲帮公司</t>
    <phoneticPr fontId="7" type="noConversion"/>
  </si>
  <si>
    <t>英莲帮公司</t>
    <phoneticPr fontId="7" type="noConversion"/>
  </si>
  <si>
    <t>英莲帮总部基地项目</t>
    <phoneticPr fontId="7" type="noConversion"/>
  </si>
  <si>
    <t>2.78</t>
  </si>
  <si>
    <t>5.5</t>
  </si>
  <si>
    <t>2016-C27</t>
  </si>
  <si>
    <t>5-4号地块成功游艇湾</t>
  </si>
  <si>
    <t>1.89</t>
  </si>
  <si>
    <t>0.94</t>
  </si>
  <si>
    <t>2017-C10</t>
  </si>
  <si>
    <t>鼓浪·水镇2010-5-2号地块</t>
  </si>
  <si>
    <t>3.25</t>
  </si>
  <si>
    <t>19.7</t>
  </si>
  <si>
    <t>2017-C14</t>
  </si>
  <si>
    <t>鼓浪·水镇2010-5-5号地块</t>
  </si>
  <si>
    <t>4.88</t>
  </si>
  <si>
    <t>23.1</t>
  </si>
  <si>
    <t>2017-C9</t>
  </si>
  <si>
    <t>鼓浪·水镇2010-5-1号地块</t>
  </si>
  <si>
    <t>1.34</t>
  </si>
  <si>
    <t>7.39</t>
  </si>
  <si>
    <t>中核工业大学</t>
    <phoneticPr fontId="7" type="noConversion"/>
  </si>
  <si>
    <t>中农批三期</t>
    <phoneticPr fontId="3" type="noConversion"/>
  </si>
  <si>
    <t>2.0</t>
    <phoneticPr fontId="3" type="noConversion"/>
  </si>
  <si>
    <t>渔港区</t>
    <phoneticPr fontId="3" type="noConversion"/>
  </si>
  <si>
    <t>中铁上海四公司</t>
    <phoneticPr fontId="7" type="noConversion"/>
  </si>
  <si>
    <t>中铁总部基地</t>
    <phoneticPr fontId="7" type="noConversion"/>
  </si>
  <si>
    <t>1.21</t>
  </si>
  <si>
    <t>1.31</t>
  </si>
  <si>
    <t>2018-C3</t>
  </si>
  <si>
    <t>第二启动器C2地块项目</t>
  </si>
  <si>
    <t>海域督查要求，计划2月份挂牌</t>
    <phoneticPr fontId="3" type="noConversion"/>
  </si>
  <si>
    <t>畅海（商业）</t>
    <phoneticPr fontId="7" type="noConversion"/>
  </si>
  <si>
    <t>渔港13-2冷库项目</t>
    <phoneticPr fontId="3" type="noConversion"/>
  </si>
  <si>
    <t>工业项目</t>
    <phoneticPr fontId="3" type="noConversion"/>
  </si>
  <si>
    <t>渔港区</t>
    <phoneticPr fontId="3" type="noConversion"/>
  </si>
  <si>
    <t>计划4月份挂牌</t>
    <phoneticPr fontId="3" type="noConversion"/>
  </si>
  <si>
    <t>南湾商业1</t>
    <phoneticPr fontId="7" type="noConversion"/>
  </si>
  <si>
    <t>计划4月份挂牌</t>
    <phoneticPr fontId="3" type="noConversion"/>
  </si>
  <si>
    <t>南湾商业2</t>
    <phoneticPr fontId="7" type="noConversion"/>
  </si>
  <si>
    <t>南湾商业3</t>
    <phoneticPr fontId="7" type="noConversion"/>
  </si>
  <si>
    <t>计划5月份挂牌</t>
    <phoneticPr fontId="3" type="noConversion"/>
  </si>
  <si>
    <t>南湾商业4</t>
    <phoneticPr fontId="7" type="noConversion"/>
  </si>
  <si>
    <t>计划5月份挂牌</t>
    <phoneticPr fontId="3" type="noConversion"/>
  </si>
  <si>
    <t>南湾商业5</t>
    <phoneticPr fontId="7" type="noConversion"/>
  </si>
  <si>
    <t>南湾商业6</t>
    <phoneticPr fontId="7" type="noConversion"/>
  </si>
  <si>
    <t>鼎辉</t>
  </si>
  <si>
    <t>鼎辉商业</t>
    <phoneticPr fontId="3" type="noConversion"/>
  </si>
  <si>
    <t>1.5</t>
    <phoneticPr fontId="3" type="noConversion"/>
  </si>
  <si>
    <t>丰田</t>
    <phoneticPr fontId="3" type="noConversion"/>
  </si>
  <si>
    <t>丰田项目一期</t>
    <phoneticPr fontId="3" type="noConversion"/>
  </si>
  <si>
    <t>工业项目</t>
    <phoneticPr fontId="3" type="noConversion"/>
  </si>
  <si>
    <t>玉铖</t>
  </si>
  <si>
    <t>玉铖商业</t>
    <phoneticPr fontId="3" type="noConversion"/>
  </si>
  <si>
    <t>1.1</t>
    <phoneticPr fontId="3" type="noConversion"/>
  </si>
  <si>
    <t>2018-C5</t>
  </si>
  <si>
    <t>科技园南侧16地块商业项目</t>
  </si>
  <si>
    <t>30#31#地块商业</t>
  </si>
  <si>
    <t>3.00</t>
  </si>
  <si>
    <t>5.00</t>
  </si>
  <si>
    <t>土地出让计划</t>
    <phoneticPr fontId="3" type="noConversion"/>
  </si>
  <si>
    <t>第二启动器B（商业）</t>
    <phoneticPr fontId="7" type="noConversion"/>
  </si>
  <si>
    <t>78.5</t>
    <phoneticPr fontId="3" type="noConversion"/>
  </si>
  <si>
    <t>红星美凯龙家居广场</t>
    <phoneticPr fontId="3" type="noConversion"/>
  </si>
  <si>
    <t>产业项目</t>
    <phoneticPr fontId="3" type="noConversion"/>
  </si>
  <si>
    <t>5.5</t>
    <phoneticPr fontId="3" type="noConversion"/>
  </si>
  <si>
    <t>2.89七宗住宅地</t>
    <phoneticPr fontId="3" type="noConversion"/>
  </si>
  <si>
    <t>22.8</t>
    <phoneticPr fontId="3" type="noConversion"/>
  </si>
  <si>
    <t>旅游区南部工业地块</t>
    <phoneticPr fontId="3" type="noConversion"/>
  </si>
  <si>
    <t>工业项目</t>
    <phoneticPr fontId="3" type="noConversion"/>
  </si>
  <si>
    <t>可能性不太大，土地费1.1亿</t>
    <phoneticPr fontId="3" type="noConversion"/>
  </si>
  <si>
    <t>海监基地东侧商业2</t>
    <phoneticPr fontId="7" type="noConversion"/>
  </si>
  <si>
    <t>可能性不太大，土地费1亿</t>
    <phoneticPr fontId="3" type="noConversion"/>
  </si>
  <si>
    <t>海监基地东侧商业3</t>
    <phoneticPr fontId="7" type="noConversion"/>
  </si>
  <si>
    <t>商业项目</t>
    <phoneticPr fontId="3" type="noConversion"/>
  </si>
  <si>
    <t>可能性不太大，土地费0.7亿</t>
    <phoneticPr fontId="3" type="noConversion"/>
  </si>
  <si>
    <t>海监基地东侧商业4</t>
    <phoneticPr fontId="7" type="noConversion"/>
  </si>
  <si>
    <t>可能性不太大，土地费0.36亿</t>
    <phoneticPr fontId="3" type="noConversion"/>
  </si>
  <si>
    <t>海监基地东侧商业社区中心</t>
    <phoneticPr fontId="7" type="noConversion"/>
  </si>
  <si>
    <t>2017-M4</t>
  </si>
  <si>
    <t>联合置地</t>
  </si>
  <si>
    <t>中加周边社区中心</t>
  </si>
  <si>
    <t>民生项目</t>
  </si>
  <si>
    <t>2.68</t>
  </si>
  <si>
    <t>海天道管线桥工程</t>
    <phoneticPr fontId="3" type="noConversion"/>
  </si>
  <si>
    <t>桥梁工程</t>
    <phoneticPr fontId="3" type="noConversion"/>
  </si>
  <si>
    <t>新建</t>
    <phoneticPr fontId="3" type="noConversion"/>
  </si>
  <si>
    <t>2016-M14</t>
  </si>
  <si>
    <t>国资公司</t>
  </si>
  <si>
    <t>6国资公司</t>
    <phoneticPr fontId="3" type="noConversion"/>
  </si>
  <si>
    <t>教体局</t>
    <phoneticPr fontId="3" type="noConversion"/>
  </si>
  <si>
    <t>34#地块小学</t>
  </si>
  <si>
    <t>教育项目</t>
  </si>
  <si>
    <t>1.5</t>
  </si>
  <si>
    <t>2016-M5</t>
  </si>
  <si>
    <t>不动产中心</t>
  </si>
  <si>
    <t>社会局</t>
    <phoneticPr fontId="3" type="noConversion"/>
  </si>
  <si>
    <t>图书档案馆</t>
  </si>
  <si>
    <t>6.7</t>
  </si>
  <si>
    <t>2016-M8</t>
  </si>
  <si>
    <t>6国资公司</t>
    <phoneticPr fontId="3" type="noConversion"/>
  </si>
  <si>
    <t>教体局</t>
    <phoneticPr fontId="3" type="noConversion"/>
  </si>
  <si>
    <t>滨旅北部十二年制学校</t>
  </si>
  <si>
    <t>6.2</t>
  </si>
  <si>
    <t>2017-M11</t>
  </si>
  <si>
    <t>教体局</t>
    <phoneticPr fontId="3" type="noConversion"/>
  </si>
  <si>
    <t>30#地块幼儿园</t>
  </si>
  <si>
    <t>0.6</t>
  </si>
  <si>
    <t>0.8</t>
  </si>
  <si>
    <t>2017-M6</t>
  </si>
  <si>
    <t>6国资公司</t>
    <phoneticPr fontId="3" type="noConversion"/>
  </si>
  <si>
    <t>中福、中加地块小学、幼儿园</t>
  </si>
  <si>
    <t>3.55</t>
  </si>
  <si>
    <t>2018-M2</t>
  </si>
  <si>
    <t>57#地块幼儿园</t>
  </si>
  <si>
    <t>2019-M9</t>
  </si>
  <si>
    <t>海绵城市精品片区公建项目改造</t>
  </si>
  <si>
    <t>2016-M1</t>
  </si>
  <si>
    <t>29地块社区中心</t>
  </si>
  <si>
    <t>2019-增M1</t>
  </si>
  <si>
    <t>妈祖文化园展厅建设及园区安防消防整体提升工程</t>
  </si>
  <si>
    <t>生泰海洋</t>
    <phoneticPr fontId="3" type="noConversion"/>
  </si>
  <si>
    <t>二号雨水泵站初期雨水处理工程</t>
    <phoneticPr fontId="3" type="noConversion"/>
  </si>
  <si>
    <t>基础设施</t>
    <phoneticPr fontId="3" type="noConversion"/>
  </si>
  <si>
    <t>水处理</t>
    <phoneticPr fontId="3" type="noConversion"/>
  </si>
  <si>
    <t>政府投资</t>
    <phoneticPr fontId="3" type="noConversion"/>
  </si>
  <si>
    <t>道路配套</t>
    <phoneticPr fontId="3" type="noConversion"/>
  </si>
  <si>
    <t>增加空调等</t>
    <phoneticPr fontId="3" type="noConversion"/>
  </si>
  <si>
    <t>14.3</t>
  </si>
  <si>
    <t>2020年住宅小区修缮</t>
  </si>
  <si>
    <t>房管中心或国资公司</t>
    <phoneticPr fontId="3" type="noConversion"/>
  </si>
  <si>
    <t>民生项目</t>
    <phoneticPr fontId="3" type="noConversion"/>
  </si>
  <si>
    <t>公建项目</t>
    <phoneticPr fontId="3" type="noConversion"/>
  </si>
  <si>
    <t>2017-M10</t>
  </si>
  <si>
    <t>50#地块中学</t>
  </si>
  <si>
    <t>4.54</t>
  </si>
  <si>
    <t>6</t>
  </si>
  <si>
    <t>2017-M12</t>
  </si>
  <si>
    <t>中福中加地块第二幼儿园</t>
  </si>
  <si>
    <t>2017-M8</t>
  </si>
  <si>
    <t>碧桂园地块小学</t>
  </si>
  <si>
    <t>2.23</t>
  </si>
  <si>
    <t>2018-M4</t>
  </si>
  <si>
    <t>33#地块小学</t>
  </si>
  <si>
    <t>2018-增M2</t>
  </si>
  <si>
    <t>海博道消防站</t>
  </si>
  <si>
    <t>0.5068</t>
  </si>
  <si>
    <t>2019-M1</t>
  </si>
  <si>
    <t>清华幼儿园</t>
  </si>
  <si>
    <t>2019-M2</t>
  </si>
  <si>
    <t>枫叶幼儿园</t>
  </si>
  <si>
    <t>2019-M5</t>
  </si>
  <si>
    <t>生态城中小学校及幼儿园安防提升工程二期</t>
  </si>
  <si>
    <t>2017-M9</t>
  </si>
  <si>
    <t>6国资公司</t>
  </si>
  <si>
    <t>社会局</t>
    <phoneticPr fontId="3" type="noConversion"/>
  </si>
  <si>
    <t>32#地块社区中心公益用房装修工程</t>
  </si>
  <si>
    <t>民生项目</t>
    <phoneticPr fontId="3" type="noConversion"/>
  </si>
  <si>
    <t>公建项目</t>
    <phoneticPr fontId="3" type="noConversion"/>
  </si>
  <si>
    <t>2018-增M1</t>
  </si>
  <si>
    <t>天津市滨海新区妇女儿童医院生态城院区工程</t>
  </si>
  <si>
    <t>3.5562</t>
  </si>
  <si>
    <t>2019-增M6</t>
  </si>
  <si>
    <t>邻里中心</t>
  </si>
  <si>
    <t>0.52</t>
  </si>
  <si>
    <t>2019-增M5</t>
  </si>
  <si>
    <t>64地块社区中心</t>
  </si>
  <si>
    <t>欢乐城</t>
    <phoneticPr fontId="3" type="noConversion"/>
  </si>
  <si>
    <t>天富64号地03-04-01地块商业项目社区中心部分（公益性）</t>
    <phoneticPr fontId="3" type="noConversion"/>
  </si>
  <si>
    <t>公建项目</t>
    <phoneticPr fontId="3" type="noConversion"/>
  </si>
  <si>
    <t>0.5万平米</t>
    <phoneticPr fontId="3" type="noConversion"/>
  </si>
  <si>
    <t>2016-M9</t>
  </si>
  <si>
    <t>42地块生活中心</t>
  </si>
  <si>
    <t>2016-M11</t>
  </si>
  <si>
    <t>57号地块生活中心</t>
  </si>
  <si>
    <t>2019-M8</t>
  </si>
  <si>
    <t>教体局</t>
    <phoneticPr fontId="3" type="noConversion"/>
  </si>
  <si>
    <t>幼儿园消防改造工程</t>
  </si>
  <si>
    <t>2019-增M3</t>
  </si>
  <si>
    <t>国资公司</t>
    <phoneticPr fontId="3" type="noConversion"/>
  </si>
  <si>
    <t>临海新城中学</t>
    <phoneticPr fontId="3" type="noConversion"/>
  </si>
  <si>
    <t>动漫园小学、幼儿园</t>
    <phoneticPr fontId="3" type="noConversion"/>
  </si>
  <si>
    <t>教育项目</t>
    <phoneticPr fontId="3" type="noConversion"/>
  </si>
  <si>
    <t>2.6</t>
    <phoneticPr fontId="3" type="noConversion"/>
  </si>
  <si>
    <t>合作区</t>
    <phoneticPr fontId="3" type="noConversion"/>
  </si>
  <si>
    <t>宝龙第二幼儿园</t>
    <phoneticPr fontId="3" type="noConversion"/>
  </si>
  <si>
    <t>教育项目</t>
    <phoneticPr fontId="3" type="noConversion"/>
  </si>
  <si>
    <t>2019-增M4</t>
  </si>
  <si>
    <t>宝龙社区中心</t>
    <phoneticPr fontId="3" type="noConversion"/>
  </si>
  <si>
    <t>2019-增M8</t>
  </si>
  <si>
    <t>生态城医院二期工程</t>
    <phoneticPr fontId="3" type="noConversion"/>
  </si>
  <si>
    <t>2019-增M2</t>
  </si>
  <si>
    <t>健康中心</t>
    <phoneticPr fontId="3" type="noConversion"/>
  </si>
  <si>
    <t>0.6</t>
    <phoneticPr fontId="3" type="noConversion"/>
  </si>
  <si>
    <t>投资公司</t>
    <phoneticPr fontId="3" type="noConversion"/>
  </si>
  <si>
    <t>小区开发商自建能源设施技改工程</t>
    <phoneticPr fontId="3" type="noConversion"/>
  </si>
  <si>
    <t>建设内容</t>
  </si>
  <si>
    <t>合作区中部片区华三路、中泰大道、华四路等电力排管路由位置填土、破路、破绿</t>
  </si>
  <si>
    <t>敷设再生水管道2.6km，管径DN150-DN300（拉管施工，含工作坑26座）。</t>
  </si>
  <si>
    <t>区域干线光缆、接入光缆及区域基站配套建设工程；
区域网络设备建设工程</t>
  </si>
  <si>
    <t>北疆电厂至生态城铺设淡化海水管道，其中生态城区内管道共计16.93公里，管径为DN1100、DN1000及DN800</t>
  </si>
  <si>
    <t>增设人行过街设施，包括红绿灯、人行道、开口两侧绿化改造、以及智能感应系统等</t>
  </si>
  <si>
    <t>用地面积20000平方米，建筑面积约4500平方米,用于公交车维修、保养、调度和停放。</t>
  </si>
  <si>
    <t>敷设再生水管道3.1km，管径DN400-DN600（拉管施工，含工作坑31座）。</t>
  </si>
  <si>
    <t>敷设再生水管道4km，管径DN150（拉管施工，含工作坑40座。</t>
  </si>
  <si>
    <t>将生态城合作区中部片区、中新大道部分路口、中央大道部分路口信号灯改造为国标信号灯，合计20个路口；在中央大道航母公园处安装门架式发布屏1处，并对智能交通平台进行相应的扩容和升级。</t>
  </si>
  <si>
    <t>渔港区中央大道以北区域交通信号灯工程</t>
  </si>
  <si>
    <t>对中心渔港区域非机动车道进行重新规划画线</t>
  </si>
  <si>
    <t>工业游项目游览线路绿化景观打造，及水处理中心道路改造、景观提升</t>
  </si>
  <si>
    <t>本景观工程位于中部片区中新大道与华三路路口，41号地块街角公园，东至生态谷，西至华三路，北至中新大道。新建绿化面积约8555平方米，铺装原路及广场4610平方米。</t>
  </si>
  <si>
    <t>4个双泵满负荷小区，9个单泵满负荷小区进行工艺技术改造,34个换热站安防</t>
  </si>
  <si>
    <t>中生大道延长线，中成大道泰六路等排水管道加固</t>
  </si>
  <si>
    <t>敷设再生水管道2.9km，管径DN600-DN700（拉管施工，含工作坑30座）。</t>
  </si>
  <si>
    <t>合作区雨污水管道故障维修</t>
  </si>
  <si>
    <t>合作区中部片区电力排管路由位置填土、破路、破绿</t>
  </si>
  <si>
    <t>建筑主体采用轻钢结构，建筑面积约8500㎡（入口景观塔、廊道及出口蝶形展厅），含部分景观提升。</t>
  </si>
  <si>
    <t>信息园约20个路口的智能交通信号灯等工程</t>
  </si>
  <si>
    <t>区域干线光缆、接入光缆及区域基站配套建设工程；</t>
  </si>
  <si>
    <t>安明路、丽水道等13条道路通信管网建设工程</t>
  </si>
  <si>
    <t>故道河，芦花庄园桥北侧围堰至中生大道，河道长约6000米，现状河道清淤面积约175万平方米。</t>
    <phoneticPr fontId="3" type="noConversion"/>
  </si>
  <si>
    <t>蓟运河河岸至生态谷，长约930米，宽约120米，总占地面积约11.56万平方米。主要建设内容有场地整理、排水（排盐）工程、绿化给水工程、回填种植土、园路、养管用房（即占地面积约900平方米，建筑面积约300平方米）等工程。</t>
    <phoneticPr fontId="3" type="noConversion"/>
  </si>
  <si>
    <t>小区出入口道路开口，包括开槽、基础处理、地下管线切改、加固、面层处理和绿化破除、迁移及恢复等，具体由市政和生态城能源公司组织实施</t>
  </si>
  <si>
    <t>本工程总占地面积约38270.1平方米，建筑面积约2.6万平方米，共包括五个场馆和配套用房等工程。</t>
  </si>
  <si>
    <t>建设新建中新大道北段（泰八路-中新大道）、中新大道南段（中新大道至中央大道）及既有中新大道、中央大道部分路口交通信号控制系统、交通信息采集与服务系统、管线及电力配套等相关设施，并将对以上系统与既有智能交通系统信息平台进行连接调试。</t>
    <phoneticPr fontId="3" type="noConversion"/>
  </si>
  <si>
    <t>生态岛片区，初期雨水收集及处理，拟设置3套处理净化设备。</t>
  </si>
  <si>
    <t>中新天津生态城泰八路公交首末站工程建设内容为公交停车场、司机换班室、材料库房等，总用地面积4647.6平方米，总建筑面积400平方米。</t>
  </si>
  <si>
    <t>景观工程总占地面积约104.5万平方米，其中陆地景观占地面积约41.7万平方米；水岸景观占地面积约62.8万平方米，位于故道河37#地块向北至芦花庄园桥北的现状围堰南边界，沿河岸线长约2100米。</t>
  </si>
  <si>
    <t>连接淡化海水和生态城再生水管网的管线，及配套工程，含海旭道管线。海旭道9524米，进水1080米，出水1400米。</t>
  </si>
  <si>
    <t>给水3.78公里、燃气3公里、热力2.4公里</t>
  </si>
  <si>
    <t>敷设再生水管道2.2km，管径DN900（拉管施工）。</t>
  </si>
  <si>
    <t>增加开办费用</t>
  </si>
  <si>
    <t>信息产业园区道路、雨水、污水、再生水、照明、智能交通预埋、交通标志标牌工程等，道路总长度约4200米，其中断面为20米的道路长1122米，断面为26米的道路长3631米.</t>
  </si>
  <si>
    <t>总面积约5.2万平方米。</t>
  </si>
  <si>
    <t>全区旅游标识及指示导引</t>
  </si>
  <si>
    <t xml:space="preserve">供热15个泄水井、26个排气井消缺改造；燃气6个凝水缸、放散井改造 </t>
  </si>
  <si>
    <t>市政水、气、新能源场站及热力场站提升，小区燃气调压箱防护罩安装</t>
  </si>
  <si>
    <t>新建28座无线基站及其配套附属设施</t>
  </si>
  <si>
    <t>敷设再生水管道1.55km，管径DN600-DN900。</t>
  </si>
  <si>
    <t>和畅路与中央大道开口平交，中津大道与中央大道拓宽右转车道.</t>
  </si>
  <si>
    <t>给水0.865公里、热力0.60公里。</t>
  </si>
  <si>
    <t>中天大道与华一路交口东侧，北至中天大道，南至华一路，东接32号地块内部。本景观工程占地面积约6724.4平方米。</t>
  </si>
  <si>
    <t>总绿化面积约7.52万平方米。
中央大道至中新大道段，道路绿化断面：路西侧红线外绿化带30米-西侧红线内绿化带8米-西侧机非分车带3米-中央绿化带4米，东侧机非分车带3米-东侧红线内绿化带8米，实际绿化面积约4.86万平方米。
汉北支路至泰八路约2.66万平方米。</t>
    <phoneticPr fontId="3" type="noConversion"/>
  </si>
  <si>
    <t>6、7、8、9号联络管线及中央收集站</t>
  </si>
  <si>
    <t>17个小区气力垃圾收集系统投放口区域框架挡雨棚及附属设施采购安装</t>
  </si>
  <si>
    <t>在合作区域、渔港区域内建设39个路口电子警察及相关系统平台扩容、基础配套等</t>
    <phoneticPr fontId="3" type="noConversion"/>
  </si>
  <si>
    <t>25个项目无线网络覆盖及电子屏发布系统建设；22个项目邻里之家无线网络覆盖、电子屏发布系统以及无线网络数据分析系统</t>
    <phoneticPr fontId="3" type="noConversion"/>
  </si>
  <si>
    <t>本项目将在生态城区域建设约60个路口交通信号灯智能配时、应急车辆信号灯优先、约20个路口感知采集设备提升、交通数据分析决策系统、交通事件感知研判、可变车道、交通仿真等智慧交通应用；建设多渠道信息发布、便民信息查询展示、全域智慧停车信息采集与发布,购置约21台智能机器人、3个智能健身舱、150个智慧医疗终端，建设智慧健康饮食监管、建设2个政务无人超市等智慧民生应用;建设智慧城市运营中心数据整合与系统扩容、城市公用设施运行与营业管理数据汇集与功能提升等城市智慧管理应用,并根据项目需要编制智慧城市建设项目技术要求、标准规范与指标体系。</t>
    <phoneticPr fontId="3" type="noConversion"/>
  </si>
  <si>
    <t>对生态城区域内101个项目约2万个视频监控资源选取约3500个重点部位监控进行联网回传，建设信息系统基础支撑平台、智能视频解析平台，针对价值视频进行结构化解析、分析、研判。</t>
    <phoneticPr fontId="3" type="noConversion"/>
  </si>
  <si>
    <t>因规划调整，增加泰九路（中生至中滨大道）段改造顺接部分，包括道路、三水、能源管线照明切改。</t>
  </si>
  <si>
    <t>北部片区中生大道北段（静湖北路至纬八路）、泰九路、中滨大道、中成大道、盛三街、泰七路、泰八路、盛四街道路两侧各5米慢行系统，长度约12.65km，合计面积约101200平米</t>
  </si>
  <si>
    <t>静湖北路改造长度约200米，新建辅道长度约340米，绿化拆除恢复约6500平米，拆改电力线路约500米，拆改雨水、污水、再生水、给水、热力、通信及照明、智能交通</t>
  </si>
  <si>
    <t>中成大道（生态谷至中新大道，道路长约3.2公里），汉北路（汉北支路-泰八路，道路长度约1.5公里），泰一路、泰双路、泰三路道路工程（道路长度约1.0公里），汉北路（中央大道至中新大道，长度约1.1km），道路两侧各5米慢行系统，总长度约6.8km，合计面积约7万平米。</t>
  </si>
  <si>
    <t>项目名称调整为：中泰大道（泰四路-泰九路）道路工程一期；建设内容调整为：中泰大道自生态谷至泰九路段道路工程：长度约830米，规划断面宽度41米，道路、雨水、污水、中水、照明、智能交通预埋、交通设施等工程；因中泰大道生态谷至泰四路段受征地影响，暂时无法实施。</t>
  </si>
  <si>
    <t>中部片区污水泵站，流量0.72方每秒，1.53万方每天。位于经六路桥下，故道河东岸。</t>
  </si>
  <si>
    <t>（中央大道-中新大道）：道路、雨水、污水、再生水、照明、智能交通预埋、交通设施等工程，路宽60米，长度约1.1km</t>
  </si>
  <si>
    <t>中部片区中新大道以南道路，道路两侧各5米慢行系统，长度约7.3km，合计面积约73000平米;</t>
    <phoneticPr fontId="3" type="noConversion"/>
  </si>
  <si>
    <t>（汉北支路-泰八路）：道路、雨水、污水、再生水、照明、智能交通预埋、交通设施等工程，路宽60米，长度约1.5km</t>
  </si>
  <si>
    <t>印象海堤公园内沿天成酒店修建一条配套道路，宽7.5m，长460m，沿路布设d1500雨水管道、d300污水管道。道路两侧绿化相应提升。</t>
  </si>
  <si>
    <t>航母公园周边裸露地块范围，面积约50000平米</t>
  </si>
  <si>
    <t>嘉顺道（彩环路-渔航路）、渔泽路（嘉顺道-航海道），总长约4600米</t>
  </si>
  <si>
    <t>航海道（汉北路-海滨高速）DN200,1900米；顺安路（彩嘉道-航帆路），DN300,1700米；彩嘉道（顺安-玉砂道）DN300,1500米；玉砂道（彩嘉道-渔泽路）DN400,1900米；渔泽路（玉砂道-航苑路）DN300,1900米</t>
  </si>
  <si>
    <t>5条10KV架空电缆改入地</t>
  </si>
  <si>
    <t>主要为厂区绿化提升改造，绿化面积7642㎡</t>
  </si>
  <si>
    <t>道路长度约750米，红线宽度41m，面积3.1万平米。</t>
  </si>
  <si>
    <t>完成商贸园项目海域使用证办理工作</t>
  </si>
  <si>
    <t>总填土约600万方</t>
  </si>
  <si>
    <t>增加遗鸥大道两侧绿化带宽度，各增加30米</t>
  </si>
  <si>
    <t>DN800给水管线铺设，2500米</t>
  </si>
  <si>
    <t>航海道跨海滨大道连接力高匝道桥工程，桥梁面积约12000㎡</t>
  </si>
  <si>
    <t>绿化面积18万平米</t>
  </si>
  <si>
    <t>绿化种植土工程、河道水体景观工程、景观场地、杂土工程、给排水工程、污水管线切改工程、电力管线切改工程、市政能源管线切改工工程、配套设施及管理用房等</t>
  </si>
  <si>
    <t>嘉源道（中央大道-渔航路）、渔航路（玉砂道以北）西侧水系，河道长度约3.5km。</t>
  </si>
  <si>
    <t>中央大道西侧（汉蔡路-第二启动器），彩辰道绿化，20万平米</t>
  </si>
  <si>
    <t>对中央大道东侧边沟及贝壳堤进行整修，连通南部主要水系，河道长度8km</t>
  </si>
  <si>
    <t>航津道过中央大道雨污水顶管，管道总长度约580m。</t>
  </si>
  <si>
    <t>北部水系航秀道补水循环排涝泵站工程，流量6方/秒</t>
  </si>
  <si>
    <t>渔航路（玉砂道-元宝湖）西侧水系及汉北路、彩环路、中央大道各涵闸节点）</t>
  </si>
  <si>
    <t>彩环路（汉北路-彩嘉路）道路南侧10米绿化带，面积8万平米。</t>
  </si>
  <si>
    <t>南部区域中水管网，芳菲路、芳林道、碧水道、安平路，约6.1公里；DN300-DN400管线拉管每公里造价160万元-180万元，本工程共计破绿面积9000平米，破绿费用按照每平米350元（只考虑机械费、人工费、种植土倒运费用）破绿费用为315万元</t>
  </si>
  <si>
    <t>北部区域中水管网，云溪道、航泽道、顺安路、航帆道、航秀道、汉北路、航华道、嘉祥道等13条道路，约35公里；</t>
  </si>
  <si>
    <t>航津道（汉北路—中央大道）道路两侧各20米宽红线外绿化，绿化面积30000平米</t>
  </si>
  <si>
    <t>彩嘉路跨张家兴沟连通工程。道路长度约55m，包含跨张家兴沟涵洞及施工临时导行路。</t>
  </si>
  <si>
    <t>连接顺安路现状热力管网，新建航海道渔航路热力管网，引热进力高地块。DN500/DN450，约2.5公里。</t>
  </si>
  <si>
    <t>渔帆路（航华道-玉砂道）、渔家路（航华道-玉砂道）、航华道（渔家路-渔泽路）道路等三条道路，道路宽度22m，总长度约1800m，道路面积约39600平米。</t>
  </si>
  <si>
    <t>旅游区域南部路口信号灯提升工程，南至碧水道，北至美林道，西至中央大道，动至安悦路，共计约20个路口信号灯、交通标线、交通指示牌、电子警察、通讯光缆等交通设施提升改造。</t>
  </si>
  <si>
    <t>新建安正路西侧碧林道、风林道两条道路，东起安正路，西至现状水塘边界。道路总长约150m，道路宽度14m，道路面积约2100平米。</t>
  </si>
  <si>
    <t>新建航泊道等道路与中央大道开口</t>
  </si>
  <si>
    <t>对安悦路（海博道-现状海堤）进行改造，设置过水箱涵三处，确保海滨高速两侧水系连通。</t>
  </si>
  <si>
    <t>中核地块自来水、燃气、供热等能源配套管线</t>
  </si>
  <si>
    <t>力高地块北部区域海堤加固及新建闸门工程，沿力高地块北侧现状海堤加固提升，使其满足防潮防汛功能，并在地块北侧、南侧海堤上分别新建1座闸门，兼具防潮和海水连通功能。</t>
  </si>
  <si>
    <t>旅游区域北部区域新建18个路口的交通信号灯，完善北部区域已建成路网的交通设施。</t>
  </si>
  <si>
    <t>完成蔡家堡村地上物及构筑物的拆迁和补偿</t>
  </si>
  <si>
    <t>新建中央大道辅道（航津道-安悦路）道路排水工程，道路长度1750米，宽度25m，道路面积43800平米。包含道路工程、排水工程、照明工程、交通工程及红线内绿化工程等内容。</t>
  </si>
  <si>
    <t>为南部工业地块配套雨污水管道</t>
  </si>
  <si>
    <t>为南部工业地块配套给水、燃气、热力、通讯管网及换热站工程</t>
  </si>
  <si>
    <t>填土范围为航北路与渔泽路交口东北侧现状水塘以及中央大道西侧部分坑塘</t>
  </si>
  <si>
    <t>对芳林路原有绿化范围内进行完善，对未实施部分进行实施。</t>
  </si>
  <si>
    <t>对旅游区及周边进行智能视觉提升，66处电警，201处监控（配套）</t>
    <phoneticPr fontId="3" type="noConversion"/>
  </si>
  <si>
    <t>旅游区域南部共9个路口电子警察，包含25个杆件安装及配套管线。</t>
    <phoneticPr fontId="3" type="noConversion"/>
  </si>
  <si>
    <t>海轩道：西起景盛路，东至荣盛路，道路全长1235米，道路宽30米，道路面积30750平米。海鸿道：西起景盛路，东至月盛路，道路全长1025米，道路红线宽16米，道路面积约16400平方米。川博道：西起安悦东路，东至明盛路，道路全长1934米，道路宽34米，道路面积35000平米。新康道：西起安业西路，东至安业东路，道路全长730米，道路宽16米，道路面积11680平米。景盛路：南起海旭道，北至海轩道，道路全长1277米，道路红线宽47米，道路面积约61100平方米。永盛路：南起现状永盛路，北至海文道，原美林道至4#泵站段道路全长350米，道路宽25米，道路面积8750平米。明盛路：南起海旭道，北至海轩道，道路全长1226米，道路宽38米，道路面积49020平米。荣盛路：南起海博道，北至海旭道，道路全长880米，道路红线宽25米，道路面积约22000平方米。</t>
  </si>
  <si>
    <t>景盛路北至海文道，南至海轩道，长631.37米，道路红线宽47米。</t>
  </si>
  <si>
    <t>中福中间绿化带及道路绿化工程</t>
  </si>
  <si>
    <t>岸北侧约12万平米，岸南侧约18万平米，南侧包括海博馆东西侧绿化带。</t>
  </si>
  <si>
    <t>北侧6米中央隔离带+南侧1.5米行道树及南侧（庄盛路至东堤路）段30米绿带，长度约3828米，建设规模约15万平米。</t>
  </si>
  <si>
    <t>两侧各2m绿化带，建设面积10000平米</t>
  </si>
  <si>
    <t>建设规模约31万平米，安悦东路与安业西路之间的绿带及水系；景盛路（海旭道-海博道）西侧绿带；安兴路、安业西路、安业东路道路红线内绿化工程：两侧各2米行道树，建设规模约10280平米；川博道（安悦东路-景盛路）：道路红线内及道路两侧各10米绿化带；新康道（安业东路-安业西路）：道路红线内绿化；安明路（海旭道-海博道）：两侧各10米绿化带，建设规模约1.6万平米；安悦东路东侧（海旭道-海博道）临时绿化带，海旭道以北（安悦东路-景盛路）临时绿化带；及园林单层配套建筑。</t>
  </si>
  <si>
    <t>面积46万平方米滨海步道及防潮堤建设。</t>
  </si>
  <si>
    <t>面积约5平方公里。</t>
  </si>
  <si>
    <t>景盛路（碧水道-海旭道）道路长约1053米，新建道路面积为4.949万平方米，绿化面积为1.5945万平方米；安明路（丽水道-碧水道）道路长约246米，新建道路面积为0.541万平方米，绿化面积为0.1024万平方米；丽水道（碧水道-景盛路）道路长约1239米，新建道路面积为1.982万平方米，绿化面积为0.5076万平方米；永盛路（2号雨水泵站-海旭道）西半幅道路长约1087米，新建道路面积为1.36万平方米，绿化面积约0.3249万平方米。随路敷设雨、污水管线及照明与交通工程。</t>
  </si>
  <si>
    <t>（海博道-海文道）段西侧道路外绿化20米；（海旭道-海文道）东侧道路外绿化20米，5米中分带，两侧各5m行道树。</t>
  </si>
  <si>
    <t>管线全长约3150米。</t>
  </si>
  <si>
    <t>面积约497万平米吹填。</t>
  </si>
  <si>
    <t>海旭道北半幅两侧绿化及道路红线内绿化</t>
  </si>
  <si>
    <t>富盛路（海旭道-海文道）给水管道：DN400mm球墨铸铁管660米，DN300球墨铸铁管1150米；月盛路（海博道-海文道）给水管道：DN300mm球墨铸铁管1280米；海逸道（景盛路-月盛路）给水管道：Dn300mm球墨铸铁管870米；新昌道（景盛路-弘通路）给水管道：DN300mm球墨铸铁管1760米；河川道（景盛路-永盛路）给水管道：DN300mm球墨铸铁管400米；强盛路（月盛路-海轩道）给水管道：DN300mm球墨铸铁管503米；安明路（丽水道-海晨道）给水管道：DN400mm球墨铸铁管310米；安兴路（海博道-新康道）DN300mm球墨铸铁781米；安业西路给水管道DN300mm球墨铸铁管1271米；安业东路给水管道：DN300球墨铸铁管518米。日盛路给水管道：DN300球墨铸铁管820米；滨盛路给水管道：DN300球墨铸铁管820米。</t>
  </si>
  <si>
    <t>新平道与明盛路、富盛路和滨盛路交口</t>
  </si>
  <si>
    <t>包含0.7公里道路及1.6公里桥梁，考虑综合管廊施工。</t>
  </si>
  <si>
    <t>临海新城区域居民区周边公厕</t>
  </si>
  <si>
    <t>安明路（丽水道-碧水道）DN300给水管道280米，60万；丽水道（碧水道-景盛路）DN300给水管道长1300米，280万；永盛路（现状管道-碧水道），DN300给水管道长190米，38万；共计378万元。</t>
  </si>
  <si>
    <t>东侧80-140米绿化景观公园，西侧8米绿化带，长度约3800米，建设规模约45万平米；北堤路抢修及维护，长度403米；含配套电力工程。</t>
  </si>
  <si>
    <t>永盛路（海旭道-海晨道）600米。</t>
  </si>
  <si>
    <t>含北堤拆改及建闸费用。</t>
  </si>
  <si>
    <t>海旭道北半幅（现状海挡-弘通路）给水管道：DN800mm球墨铸铁管1900米，DN400mm球墨铸铁管1900米DN300mm870米；景盛路（丽水道-海文道）给水管道：DN800mm 球墨铸铁管3001.37米，DN400mm球墨铸铁管2901.37米；DN300mm球墨铸铁管4101.37米</t>
  </si>
  <si>
    <t>西起庄盛路，东至东堤，道路全长3796米，DN400给水管道长900米，225万。DN300给水管道长3100米，682万。</t>
  </si>
  <si>
    <t>包括电子警察设备、摄像机、箱变等内容</t>
    <phoneticPr fontId="3" type="noConversion"/>
  </si>
  <si>
    <t>包括视频监控点位，管道、线缆、破绿、综合箱、信号传输和电力供应</t>
    <phoneticPr fontId="3" type="noConversion"/>
  </si>
  <si>
    <t>绿化面积约1万平方米。</t>
  </si>
  <si>
    <t>工业游蝶形展厅配套湿地打造约24000平米。</t>
  </si>
  <si>
    <t>主要是惠风溪公园、永定洲公园、故道河公园、静湖湖岸等10个公园的标识系统的设计安装。</t>
    <phoneticPr fontId="3" type="noConversion"/>
  </si>
  <si>
    <t>E泵站内输水系统改造，并新建管道至旅游区污水管网，将部分污水纳入旅游区污水处理系统；同时对泵站内的电气、自控设备进行改造。</t>
    <phoneticPr fontId="3" type="noConversion"/>
  </si>
  <si>
    <t>绿化改造面积共计约4980平方米。
中天大道东侧绿化带，长约295米，宽12米，绿化面积约3540平方米；
华一路北侧绿化带，长约180米，宽8米，绿化面积约1440平方米。</t>
    <phoneticPr fontId="3" type="noConversion"/>
  </si>
  <si>
    <t>建设内容包括公交场站管理用房、公交停车场等，总占地面积12000平方米，总建筑面积1000平方米。</t>
  </si>
  <si>
    <t>建设内容主要对惠风溪站、芦花庄园站和运维中心站等公交站点信息显示系统进行提升改造，对南开中学站等站点护栏设置进行提升改造。</t>
    <phoneticPr fontId="3" type="noConversion"/>
  </si>
  <si>
    <t>中新大道两侧（和风路至运维中心）道路绿化提升，绿化带长约5447米，两侧各宽19米，绿化面积20万平方米。</t>
    <phoneticPr fontId="3" type="noConversion"/>
  </si>
  <si>
    <t>建设反渗透浓盐水处理设施一座。</t>
  </si>
  <si>
    <t>将市政污水管切改至水处理中心前池，同时扩大前池容积，增加抗冲击能力</t>
  </si>
  <si>
    <t>在公用事业运行维护中心搭建该系统，结合生产运行维护、客户服务、绩效考核等业务标准，与各类政府服务热线、城管平台实现业务联动，实现对能源、市政、环保、水务、交通五家专业公司生产、运行维护、客户服务业务的运行监控预报警、业务分析、监督考核评价、工单督办与业务协作，提高业务感知与处置能力，为城市运营管理提供业务支撑。</t>
  </si>
  <si>
    <t>运维中心室内玻璃防火门提升、院内增设充电桩及充电车棚</t>
  </si>
  <si>
    <t>总占地面积约5万平方米。</t>
  </si>
  <si>
    <t>建设白鹭洲及泰九路配套湿地</t>
  </si>
  <si>
    <t>项目绿化面积约58200平方米，主要包括地形塑造、绿化、给排水、铺装、电气与照明等工程。</t>
  </si>
  <si>
    <t>安明路（海晨-丽水），景盛路（海旭道-碧水道）、弘通路（海旭道-河畔道）、海晨道（庄盛路-远达路）再生水管道敷设</t>
  </si>
  <si>
    <t>中天大道（南开中学至惠风溪）东侧架空线杆入地工程，约1300米</t>
  </si>
  <si>
    <t>标志标线、地面涂层、驿站、卫生间、自行车停放、城市家具、照明设施、标识系统等等。</t>
  </si>
  <si>
    <t>建设2座共享单车智能驿站</t>
  </si>
  <si>
    <t>泰一路、泰双路、泰三路道路绿化，中成大道至汉北路，绿化共计约2.1万平方米</t>
  </si>
  <si>
    <t>包括公交场站管理用房、公交停车场等。</t>
  </si>
  <si>
    <t>项目拟建共计7所公共厕所，占地面积约1050平方米。</t>
  </si>
  <si>
    <t>中部片区多处街角的绿化提升改造</t>
  </si>
  <si>
    <t>公用事业客服大厅装饰装修及软硬件提升</t>
  </si>
  <si>
    <t>区域干线光缆、接入光缆及区域网络设备建设工程</t>
  </si>
  <si>
    <t>主要针对老旧市政供热的隐患、缺陷进行消缺改造，涉及热力消缺点位共8处。改造市政管网排气5处，泄水3处。</t>
  </si>
  <si>
    <t>包括泰五路（中海大道至盛三街）、中生大道（泰九路至泰七路）泰四路（中生大道至中海大道）中海大道（泰四路至泰五路）中泰大道（中滨大道至泰四路），总绿化面积约13.35万平方米。</t>
  </si>
  <si>
    <t>总占地面积约4250平方米。</t>
  </si>
  <si>
    <t>总占地面积约3910平方米。</t>
  </si>
  <si>
    <t>由于旅游区水系施工与现有污水管道交叉，为保证污水管道运行安全，需将E号污水泵站进出水管道路由进行切改</t>
    <phoneticPr fontId="3" type="noConversion"/>
  </si>
  <si>
    <t>给水1.7公里、燃气0.4公里、热力路由0.05公里</t>
  </si>
  <si>
    <t>结合全域旅游示范区创建标准，建设全域旅游停车场串联运营管理体系，对海博馆、航母公园、方特公园、妈祖文化园、东堤公园、亿利精灵乐园、遗鸥公园等重点景区停车场进行整体智慧化提升，建设特色导引标识、完善各点位收费及监控系统，同时将商业社区配套停车场数据同步接入系统，实现全域旅游及配套停车场“互联互通、共享共用”。</t>
    <phoneticPr fontId="3" type="noConversion"/>
  </si>
  <si>
    <t>合作区内学校、幼儿园、医院、各社区中心、图书馆等区域建设人脸识别点位200处，高点10处及相关基础配套设施。</t>
    <phoneticPr fontId="3" type="noConversion"/>
  </si>
  <si>
    <t>新建泵站电气设备安全管理、排水监控、市政基础设施物联网运行监测调度、数据汇聚共享、市政管网信息管理等系统；提升现有智能照明管理系统、泵站自控系统；有效落实生态城基础设施、数据服务与智慧治理等智慧城市指标体系。</t>
    <phoneticPr fontId="3" type="noConversion"/>
  </si>
  <si>
    <t>项目名称变更为： 泰一路、泰双路、泰三路、中成大道与中新大道开口工程。主要包括：道路接口、中分带开口、雨污水管线、绿化迁移恢复等附属工程。泰一泰双泰三与中新大道交口面积约3000平方米，中成大道与中新大道中分带面积约300平方米，总计面积约3500平方米。</t>
  </si>
  <si>
    <t>2019年旅游区域项目开口一期工程，包含道路开口及开口处绿化迁移施工。</t>
  </si>
  <si>
    <t>1、破路施工，连接安正路南北供热管线（安正路与海旭道交口）；2、沿海旭道将安正路供热管网与临海新城1#能源站连通。3.连接现状玉林路与安正路交口管线。</t>
  </si>
  <si>
    <t>实施该地块土地收储</t>
  </si>
  <si>
    <t>1.泰八路（汉北支路——汉北路），2.玉砂道（彩环路——渔帆路）；3.汉北路（彩环路——云溪道）；4.云溪道（汉北路——中央大道）；5.中央大道（云溪道——玉砂道）；6.彩环路（玉砂道-彩嘉路）
。长度：8.8公里</t>
  </si>
  <si>
    <t>新建嘉顺道（中央大道-渔航路）、渔泽路（玉砂道-汉蔡支路）2条道路，道路总长约3.2公里，道路面积9.92万m2。建设内容包括道路工程、排水工程、照明工程、交通工程及红线内绿化工程。</t>
  </si>
  <si>
    <t>从创业站沿汉北路、彩云街、玉砂道、顺安路、彩嘉道修建12+3孔110KV电力排管，总长约8800米</t>
  </si>
  <si>
    <t>给水、燃气、通讯、热力管线入廊，最长4.6公里</t>
  </si>
  <si>
    <t>北部给水加压泵站，规模6万吨/天，占地9000平米。</t>
  </si>
  <si>
    <t>新建航泊道、航秀道与汉北路道路开口，完善道路、排水、交通、照明及红线范围绿化工程</t>
  </si>
  <si>
    <t>澜清溪东段水系及绿廊景观工程，西起中央大道，东至渔泽路，河道长度1100m，总面积27.3万平米。</t>
  </si>
  <si>
    <t>签订租赁协议，完成八一盐场租赁</t>
  </si>
  <si>
    <t>临海新城西侧生态修复工程，修复面积约75万平米，主要内容为清除现状海底淤泥至大沽高程-0.5，清淤总方量约200万方。淤泥存放在军威养殖场地块。</t>
  </si>
  <si>
    <t>海堤沿线11处闸门整修</t>
  </si>
  <si>
    <t>海天道（中央大道-安悦东路）、航津道（汉北路-中央大道）随路建设能源管线。道路长度约1.8公里。</t>
  </si>
  <si>
    <t>完善彩环路西侧慢行系统，慢行系统面积约20000平米。</t>
  </si>
  <si>
    <t>对永定新河入海口进行湿地修复，面积约1.2平方公里</t>
  </si>
  <si>
    <t>为满足北部区域汛期排水，在力高周边地块新建闸门一处，同时对现有水系进行疏通。同时，为满足防潮需求，在力高西侧地块新建海堤，长度约1.5公里。</t>
  </si>
  <si>
    <t>对南堤滨海步道项目及周边区域通过增加智慧设施、互动交互设施、儿童游乐设施、夜晚灯光互动设施、水质治理等，打造智慧体验公园。</t>
  </si>
  <si>
    <t>北部燃气调压站及附属管网，0.4MPa，供应能力为192万Nm3/日。</t>
  </si>
  <si>
    <t>燃气锅炉2台70MW,2台35MW</t>
  </si>
  <si>
    <t>新建道路长约1400米，红线宽度41米面积57400平方米，随路敷设雨污水管线，新建交通工程及红线内绿化工程，土方填筑约44.6万方</t>
  </si>
  <si>
    <t>对丰田地块一期范围按照丰田需求及排水规划进行改造，满足丰田需求。</t>
  </si>
  <si>
    <t>为满足区域防潮要求，在力高北侧新建海堤约1公里。</t>
  </si>
  <si>
    <t>北部招商地块内的现有地下管网与拟拆除管网改造。</t>
  </si>
  <si>
    <t>北部区域电力排管二期</t>
  </si>
  <si>
    <t>对现状中央大道与航海道、玉砂道交口设施及绿化进行完善。</t>
  </si>
  <si>
    <t>完成力高地块土地收储</t>
  </si>
  <si>
    <t>拆除热力管道6400米（一期2200米），拆除燃气管道5000米（一期2000米），拆除给水管道6800米（一期2100米），拆除通信管道6400米（一期2200米）</t>
  </si>
  <si>
    <t>为满足丰田地块排水需求，在彩辰路周边新增雨水泵站一座，流量不小于18m3/秒</t>
  </si>
  <si>
    <t>旅游区北部区域已建成道路路口设置电子警察。</t>
    <phoneticPr fontId="3" type="noConversion"/>
  </si>
  <si>
    <t>新建道路面积为15060平方米，随路敷设雨污水管道并随路分别设置箱涵，同时建设交通工程及红线内绿化工程。</t>
  </si>
  <si>
    <t>长度3.5公里，红线宽度34m，包含永盛路过南湾临时路和周边绿化工程。</t>
  </si>
  <si>
    <t>临海新城一期电力排管项目。</t>
  </si>
  <si>
    <t>安明路（丽水道-海晨道） 管线全长330m
丽水道（安明路-景盛路）  管线全长250m
明盛路：（海旭道-川博道） 管线全长380m                                                                                                                                                                       海晨道：（庄盛路-博通路）管线全长610m                                                                                                                                                                        海鸿道：（日盛路-月盛路）管线全长210m                                                                                                                                        景盛路：（川博道-新昌路）管线全长210m</t>
  </si>
  <si>
    <t>川博道：（安悦东路-弘通路)，管线全长3800m。
新平道：（安业西路-弘通路），管线全长3100m。
荣盛路：（海旭道-海文道），管线全长2000m。
海博道：（安明路-安悦东路），管线全长700m。
庄盛路：（海旭道以南），管线全长1200m。</t>
  </si>
  <si>
    <t>2号雨水泵站位于滨海旅游区临海新城南部片区，设计流量为16m3/s，泵站规划占地面积4225平米。</t>
  </si>
  <si>
    <t>两侧道路绿化带20米宽。</t>
  </si>
  <si>
    <t>调压站一座，占地约3550平方米。</t>
  </si>
  <si>
    <t>自中新生态城南部加压泵站南侧岳龙水管道沿动漫南路向东至临海新城永盛路加压泵站铺设DN800mm球墨铸铁、钢管管线6300米。</t>
  </si>
  <si>
    <t>绿化平均宽度50米，长度约3300米，建设规模约16.5万平方米，其中包括种植土、种植、铺装、给水、排盐、养护、小品及其他景观工程内容。</t>
  </si>
  <si>
    <t>永盛路（海轩道-海文道） 管线全长300m
日盛路：（海博道-海逸道）管线全长900m                                                                                                                                                                        安业西路：（海博道-安明路）管线全长1450m                                                                                                                                                                    景盛路：（海博道-海文道）管线全长1100m                                                                                                                                                                           海逸道（日盛路-月盛道）管线全长220m                                                                                                                                                                              月盛路：（海博道-海逸道）  管线全长150m</t>
  </si>
  <si>
    <t>弘通路东侧清淤，开挖土方共计597万方，建设过水闸两座及沉砂池。</t>
  </si>
  <si>
    <t>临海新城二期路灯、交通信号灯及标线等道路配套工程</t>
  </si>
  <si>
    <t>1、（河畔道）西起庄盛路，东至海旭道，道路全长4940米，道路红线宽34米；DN300管道长5500米，投资1100万；2、（海晨道）西起庄盛路，东至博通路，道路全长1300米，红线宽34米；DN300管道长970米，投资194万；3、（弘通路）北至海旭道南起河畔道，长度约920m，道路宽30米。DN400管道长920米，投资230万；三条路合计1524万元</t>
  </si>
  <si>
    <t>南湾北路给水管道工程 长度3.5公里，DN300给水管道长3800米，投资760万</t>
  </si>
  <si>
    <t>约1.3万平米景观绿化项目。</t>
  </si>
  <si>
    <t>富盛路北起海旭道，南至河川道，道路长160米，红线宽20米，建设规模约3500平米，包含路灯、信号灯、电子警察等附属工程；河川道西起永盛路，东至富盛路道路长200米，红线宽20米，建设规模约4000平米，包含路灯、信号灯、电子警察等附属工程。</t>
  </si>
  <si>
    <t>约18万平米绿化。</t>
  </si>
  <si>
    <t>南湾栈桥工程。</t>
  </si>
  <si>
    <t>北堤防潮工程。</t>
  </si>
  <si>
    <t>北堤水闸及船闸建设工程。</t>
  </si>
  <si>
    <t>十二年制学校南侧停车场项目，面积约3200平米。</t>
  </si>
  <si>
    <t>安明路由双向四车道调整为双向六车道。</t>
  </si>
  <si>
    <t>新建4条道路交通设施及完善临海新城区域内道路交通工程。内容包含照明工程、交通信号灯、交通标示、箱式变电站、交通标线等内容。</t>
    <phoneticPr fontId="3" type="noConversion"/>
  </si>
  <si>
    <t>临海新城区域内线杆切改入地。</t>
  </si>
  <si>
    <t>中新天津生态城南湾公园及东堤公园两处绿道公园内部设施，两处公园面积约512900平米，对公园基础设施进行完善，主要包括电子监控设施、绿化迁移、景观附属及小品等配套设施安装。</t>
  </si>
  <si>
    <t>海旭道（安正路-庄盛路）慢行系统铺装。</t>
  </si>
  <si>
    <t>社区中心周边临时和正式绿化。</t>
  </si>
  <si>
    <t>旭道（庄盛路-永盛路）、永盛路（海旭道-2号雨水泵站）雨水联通管线，东半幅道路长度约1087米，红线内绿化1.5m行道树，建设规模约15000平米。</t>
  </si>
  <si>
    <t>临海新城区域道路内标识、标线、标牌、信号灯和电子警察（包含土建及相关配电设施）等相关交通设施改造工程。</t>
  </si>
  <si>
    <t>小区、企业出入口道路开口，包括开槽、基础处理、管线加固或切改、面层处理和绿化破除、迁移及恢复等。</t>
  </si>
  <si>
    <t>海旭道（庄盛路-东堤路）4800m。</t>
  </si>
  <si>
    <t>水系开挖河道护岸建设</t>
  </si>
  <si>
    <t>包含正式绿化和临时绿化建设。</t>
  </si>
  <si>
    <t>新建生态修复系统观测站、布设视频和无人机监控、布放小型生态浮标。</t>
    <phoneticPr fontId="3" type="noConversion"/>
  </si>
  <si>
    <t>安悦路至造陆一区段北堤路进行改造，长度约858m，其中西侧428m加固，东侧430m改造为水闸 。</t>
  </si>
  <si>
    <t>河川道（永盛路-富盛路）DN100-300，共计290m；富盛路（海旭道-河川道）DN100-300，共计260m</t>
  </si>
  <si>
    <t>完成临海新城再生水管道切改工程</t>
  </si>
  <si>
    <t>在生态城合作区再生水南部建设加压泵站一座，并建设配套管线及正式用电配套设施</t>
  </si>
  <si>
    <t>含智慧水务管理、补水、水动等相关设施的建设。</t>
  </si>
  <si>
    <t>大约20个公园内小型建筑及其综合管网等配套工程，建筑占地面积共约4500平方米。</t>
  </si>
  <si>
    <t>主要对生态城东北部片区、南部片区、中部片区、生态岛片区、旅游区部分新建站亭进行建设，建设规模约11000平方米（包括站亭设备、安装、调试、土建施工、管线迁改、绿化迁移等费用）。</t>
  </si>
  <si>
    <t>长约970米，宽约30米，绿化面积约28566平方米。（去掉路口面积）</t>
  </si>
  <si>
    <t>小区出入口道路开口，包括开槽、基础处理、地下管线切改、加固、面层处理和绿化破除、迁移及恢复等</t>
  </si>
  <si>
    <t>29#地块处于中部片区的西南角，华一路与中新大道交口处，面积约11500.9平方米。</t>
  </si>
  <si>
    <t>东至规划地块，南至中新大道，西至华三路，北至华三路，绿化总面积约为75445平方米。</t>
  </si>
  <si>
    <t>热力路由长11.8公里</t>
  </si>
  <si>
    <t>本景观工程位于中部片区36号地块北侧，华三路与新二街交口南侧，西至新二街，东至华三路，南接36号地块内部。本景观工程占地面积约0.5万平方米。</t>
  </si>
  <si>
    <t>在生态城合作区再生水北部建设加压泵站一座</t>
  </si>
  <si>
    <t>本景观工程位于中部片区34号地块南侧，中天大道与华二路交口北侧，东至中天大道，西至华二路，北接34号地块内部。本景观工程占地面积约0.5万平方米。</t>
  </si>
  <si>
    <t>为生态城河道景观用水建设引水管线工程管径DN800（含一座泵站），供水末端为生态岛清净湖，管线总长度约10.8千米，近期水量为2万立方米/天，远期水量为8万立方米/天。</t>
  </si>
  <si>
    <t>热力路由长5.1公里</t>
  </si>
  <si>
    <t>长约0.4公里，规划道路绿化带12-3-3-3-12米，绿化面积约1.32万平方米。</t>
  </si>
  <si>
    <t>中海大道至中滨大道，长约724米，平均宽37米，和泰七路至泰八路，长约510米，平均宽40米。共计长约1234米，绿化面积约4.72万平方米。</t>
    <phoneticPr fontId="3" type="noConversion"/>
  </si>
  <si>
    <t>建设中心渔港再生水管道</t>
  </si>
  <si>
    <t>本景观工程位于中部片区42号地块南侧，华三路与中天大道交口北侧，西至华三路，东至中天大道，北接42号地块内部。本景观工程占地面积约1万平方米</t>
  </si>
  <si>
    <t>绿化面积约7万平方米。</t>
  </si>
  <si>
    <t>竣工道路海绵型城市提升改造，改造约500座控污型收水口。</t>
  </si>
  <si>
    <t>长约2150米，绿化面积约22.51万平方米。</t>
  </si>
  <si>
    <t>给水3.9公里、燃气3.4公里、热力4公里</t>
  </si>
  <si>
    <t>对中部片区进行人行过街改造，计划改造28个开口。</t>
  </si>
  <si>
    <t>海天道(安悦东路-如意大街）、景盛路（海文道-海月道）、海月道（海滨高速-东堤路）、南湾北路-如意大街再生水管道敷设</t>
  </si>
  <si>
    <t>中心渔港区域，鲤鱼门路以东范围道路长度约32公里的标志标线等交通附属设施</t>
  </si>
  <si>
    <t>远达路（河畔道—海旭道）、博通路（河畔道—海旭道）再生水管道敷设</t>
  </si>
  <si>
    <t>建设自来水厂一座及配套引水管网。</t>
  </si>
  <si>
    <t>主要包括蓟运河堤岸、故道堤岸、惠风溪、甘露溪部分的标志标线、地面涂层、驿站、卫生间、自行车停放、城市家具、照明设施、标识系统等等。</t>
  </si>
  <si>
    <t>中滨大道（泰七路至盛三街）南侧，电力排管配套，破绿破路及恢复，约2000米</t>
  </si>
  <si>
    <t>改造面积约18公顷。</t>
  </si>
  <si>
    <t>北部片区中滨大道南侧架空线杆迁移入地，长度约3公里。</t>
  </si>
  <si>
    <t>汉北路电杆迁移切改入地。约8km高压线路。</t>
    <phoneticPr fontId="3" type="noConversion"/>
  </si>
  <si>
    <t>滨水三街，长约345米，宽约25米，绿化面积0.85万平方米；滨水四街，长约281米，宽约25米，绿化面积0.65万平方米。绿化总面积约1.6万平方米。</t>
  </si>
  <si>
    <t>进行水处理中心再生水厂二期建设</t>
  </si>
  <si>
    <t>中滨大道至中成大道，道路长约2010米，东南侧绿化带宽8米，绿化面积约1.61万平方米；西北侧绿化带（道路红线至蓟运河大堤）约30万平方米。绿化总面积约33.61万平方米。</t>
  </si>
  <si>
    <t>建设淡化海水渔港临时加压设施及配套管线</t>
  </si>
  <si>
    <t>南部片区5#地块及周边区域，绿化面积约0.79万平方米。</t>
  </si>
  <si>
    <t>主要包含场站管理用房、公交停车场等，占地面积约4000平方米。</t>
    <phoneticPr fontId="3" type="noConversion"/>
  </si>
  <si>
    <t>渔港区域雨污水合建泵站、污水提升泵站维修</t>
  </si>
  <si>
    <t>原D、G泵站均为单电源，不符合现行规范，现对泵站进行改造升级为双电源</t>
  </si>
  <si>
    <t>道路改造长度约3800米，预计总投资10000万元</t>
  </si>
  <si>
    <t>生活垃圾收集运输（气力输送）系统中央收集站、公共管网</t>
    <phoneticPr fontId="3" type="noConversion"/>
  </si>
  <si>
    <t>给水1.3公里、燃气1.2公里、热力路由0.6公里</t>
  </si>
  <si>
    <t>天津生态城有轨电车1号线，全长约12Km，主要联系轨道交通Z4线、海博馆、故道河主中心、居住集中区、生态城建设起步区。</t>
  </si>
  <si>
    <t>中泰大道（西）至中生大道（东），绿化面积约19.45万平方米。</t>
  </si>
  <si>
    <t>汉北路、津汉高速全互通立交桥项目,桥梁面积约12万㎡。</t>
  </si>
  <si>
    <t>泰四路道路工程长约900米，断面34米；泰五路道路工程长约1000米，断面34米；盛三街（中海大道至泰四路）道路工程长约900米，断面34米；道路、雨水、污水、再生水、照明、智能交通预埋、交通设施等工程</t>
  </si>
  <si>
    <t>包括桥梁、道路、雨水、污水、再生水、照明、智能交通预埋、交通设施等工程</t>
  </si>
  <si>
    <t>桥梁、道路、雨水、污水、再生水、照明、智能交通预埋、交通设施等工程等，考虑轻钢结构，控制资金。</t>
  </si>
  <si>
    <t>道路总长约0.65km，包括道路、雨水、污水、再生水、照明、智能交通预埋、交通设施等工程</t>
  </si>
  <si>
    <t>桥梁、道路、雨水、污水、再生水、照明、轨道预埋、智能交通预埋、交通设施等工程</t>
  </si>
  <si>
    <t>新二街（华四路至中新大道）道路长度约0.5公里，规划断面34米，道路、雨水、污水、再生水、照明、智能交通预埋、交通设施等工程</t>
  </si>
  <si>
    <t>新二街（华三路至中泰大道）道路长约0.5公里，规划断面41米，道路、雨水、污水、再生水、照明、智能交通预埋、交通设施等工程</t>
  </si>
  <si>
    <t>新二街至中泰大道段已完工，中新大道至新二街段由于涉及义胜营炮台遗址保护范围未完成，做减项验收；</t>
  </si>
  <si>
    <t>包括泰七路（中滨大道至盛三街），盛一街（中滨大道至泰九路），盛二街（中滨大道至泰九路），盛四街（中滨大道至中海大道），盛三街（生态谷至中海大道），泰六路（中成大道至汉北路），中海大道（盛三街至汉北路）共计62400平方米</t>
  </si>
  <si>
    <t>位于渔泽路与航华道交口东北角，规模40m3/s</t>
  </si>
  <si>
    <t>渔家路、渔帆路、嘉祥道能源管网工程</t>
  </si>
  <si>
    <t>汉北路（航秀道-中央大道）东侧规划92米绿化带</t>
  </si>
  <si>
    <t>航秀道（元宝湖-汉北路）南侧水系，绿化面积约20万平米，河道长度约1.7km。</t>
  </si>
  <si>
    <t>用地面积约30000平方米，主要包括市政、绿化、环卫、能源养管设施基地，建设内容包括仓库、物资堆场、办公用房、停车位、围墙等设施。</t>
  </si>
  <si>
    <t>渔家路（玉砂道-嘉顺道）、渔帆路（玉砂道-嘉顺道）、嘉祥道（渔家路-渔泽路）道路排水及红线内外绿化工程，道路长度约3035米，路面面积7.07万平米。</t>
  </si>
  <si>
    <t>新建碧桂园三之三幼儿园西侧停车场工程，用地面积约5000平米，包含两个出入口、地下停车场及地面景观绿化。</t>
  </si>
  <si>
    <t>渔家路（嘉顺道-渔泽路）道路排水及红线内绿化工程，道路长度1425米，道路红线宽度24m，工程内容包括道路面积34500平米。包含道路工程、排水工程、照明工程、交通工程及红线内绿化工程。</t>
  </si>
  <si>
    <t>海博道与汉蔡路之间海堤加固及景观提升。海堤总长12km。</t>
    <phoneticPr fontId="3" type="noConversion"/>
  </si>
  <si>
    <t>1.DN600燃气管线引入中部调压站，2.顺安路/顺平路建设DN300燃气管线，3.渔港燃气调压站管线引入北部地块。</t>
  </si>
  <si>
    <t>对蔡家堡滩涂进行整治修复</t>
  </si>
  <si>
    <t>2020年旅游区域项目开口一期工程，包含道路开口及开口处绿化迁移施工。</t>
  </si>
  <si>
    <t>航泊道、航秀道、渔泽路能源管网工程，道路长度约3公里。</t>
  </si>
  <si>
    <t>渔帆路（云溪道-航泽路）、渔家路（云溪道-航泽路）、航泽道（渔家路-渔泽路）能源管网工程，道路长度约2.5公里。</t>
  </si>
  <si>
    <t>北部深层地热井利用。建设场站及配套管网完善。</t>
  </si>
  <si>
    <t>对澜清溪南侧住宅地块内排水道路进行修建，包括渔帆路（航泽路-航海道）及规划路（渔家路-渔航路）两条道路排水工程</t>
  </si>
  <si>
    <t>对航海道以南现状地块进行填土，填土范围约75万平米，填土高度3.5米。</t>
  </si>
  <si>
    <t>修建航津道（中央大道-海滨高速）道路排水及红线内绿化工程，长度约800米</t>
  </si>
  <si>
    <t>为满足航津道通行，计划修建航津道跨海滨高速立交桥梁一座，长度约1公里</t>
  </si>
  <si>
    <t>按照修复方案对八卦滩周边启动修复研究工作。</t>
  </si>
  <si>
    <t>新建道路红线宽度30米长约900米面积为27000平方米，随路敷设雨污水管线及新建交通工程，土方填筑约14万方</t>
  </si>
  <si>
    <t>为满足旅游区域城市运维系统管理，建设城市运维中心。</t>
    <phoneticPr fontId="3" type="noConversion"/>
  </si>
  <si>
    <t>对青坨子示范区提升现有自然景观效果，减少人为干扰，建设对外宣传展示牌等</t>
    <phoneticPr fontId="3" type="noConversion"/>
  </si>
  <si>
    <t>航泊道（中央大道—渔泽路）新建道路长约510米，红线宽度30米面积15300平方米随路敷设雨污水管线，新建交通工程，土方填筑约15万方；航秀道（中央大道—渔泽路）新建道路17340平方米随路敷设雨污水管线，新建交通工程及红线内绿化工程，土方填筑约3.5万方</t>
  </si>
  <si>
    <t>考虑共同沟，长度3.485公里，宽度47米。</t>
  </si>
  <si>
    <t>两侧各1.7米行道树+1.3米非机动车道+10米外侧绿带，长度约860米，建设规模约2.3万平米。</t>
  </si>
  <si>
    <t xml:space="preserve"> 临海新城第二源水管线：自开发区黄海路与疏港公路交口至中央大道永定新河交口，其中DN1200mm球墨铸铁管1580米，DN1000mm钢管2400米</t>
  </si>
  <si>
    <t>河畔道西起庄盛路，东至海旭道，道路全长4940米，道路红线宽34米，道路面积约167960平方米；红线内绿化工程。</t>
  </si>
  <si>
    <t>景盛路全桥长500米，红线宽47米，桥面面积约为23500平米，含配套的管廊。</t>
  </si>
  <si>
    <t>西起庄盛路，东至海达路，道路全长2334米，红线宽34米，道路面积约为79356平方米。</t>
  </si>
  <si>
    <t>临海新城电力排管及电力直埋缆项目</t>
  </si>
  <si>
    <t>北至海旭道南起河畔道，长度约920m，道路宽30m，面积27600平方米</t>
  </si>
  <si>
    <t>两侧各10米绿化带,长度约900米，建设规模约18000平米。</t>
  </si>
  <si>
    <t>北部区域联通一号路桥工程</t>
    <phoneticPr fontId="3" type="noConversion"/>
  </si>
  <si>
    <t>北部地块新建雨水泵站一座</t>
  </si>
  <si>
    <t>北部地块新建污水泵站一座</t>
  </si>
  <si>
    <t>永盛路(海晨道-海旭道）铺设DN800mm管线1000米</t>
  </si>
  <si>
    <t>在海晨道与永盛路交口建设供水加压泵站一座，总规模9万吨/r日，一期建设规模3万吨/日</t>
  </si>
  <si>
    <t>DN300给水管道长1800米，400万。</t>
  </si>
  <si>
    <t>北部区域联通二号路桥工程</t>
    <phoneticPr fontId="3" type="noConversion"/>
  </si>
  <si>
    <t>北部区域联通四号路桥工程</t>
    <phoneticPr fontId="3" type="noConversion"/>
  </si>
  <si>
    <t>北部区域联通五号路桥工程</t>
    <phoneticPr fontId="3" type="noConversion"/>
  </si>
  <si>
    <t>临海新城北部地块堤岸建设、生态环岛绿地、道路排水工程。</t>
  </si>
  <si>
    <t>四五六七区堤岸建设、生态环岛绿地、道路排水工程。</t>
    <phoneticPr fontId="3" type="noConversion"/>
  </si>
  <si>
    <t>鸟类保护生态观测站、视频观测系统和智能识别系统</t>
  </si>
  <si>
    <t>安业东路（安明路-川博道）500m，富盛路（川博道-新昌道）200m，景盛路（川博道-海旭道）400m，景盛路（川博道-海旭道）400m，新昌道（明盛路-弘通路）850m，景盛路（海轩道-海文道）530m，丽水道 1000m，景盛路（海旭道-丽水道）800m，新昌路（景盛路-永盛路）450m。</t>
  </si>
  <si>
    <t>吹填面积约28万平方米、围堤和软基处理</t>
  </si>
  <si>
    <t>处理泵站初期雨水和景观绿化工程</t>
  </si>
  <si>
    <t>44栋住宅，3-11层；4栋配建。</t>
  </si>
  <si>
    <t>洋房、高层。需要调整投资</t>
  </si>
  <si>
    <t>共150栋楼，配建2栋，总用地面积110332.20平米，地上建筑面积63812.19平米。</t>
  </si>
  <si>
    <t>5层7层洋房及9层11层小高</t>
  </si>
  <si>
    <t>13b地块住宅二期（兰景园）</t>
  </si>
  <si>
    <t>57b地块住宅项目（樾湖花园）</t>
    <phoneticPr fontId="3" type="noConversion"/>
  </si>
  <si>
    <t>中澳8号地块</t>
  </si>
  <si>
    <t>美林园外檐维修</t>
  </si>
  <si>
    <t>2019年住宅小区修缮项目</t>
  </si>
  <si>
    <t>50#地块住宅项目建设面积11.6836万平米，地上面积7.6338万平米</t>
  </si>
  <si>
    <t>8～32层住宅楼29栋；地上建筑面积184600㎡，地下建筑面积64000㎡</t>
  </si>
  <si>
    <t>59a地块住宅</t>
    <phoneticPr fontId="3" type="noConversion"/>
  </si>
  <si>
    <t>59b地块开发</t>
  </si>
  <si>
    <t>中加生态示范区临海新城08-02-39地块一期（枫玲园）</t>
    <phoneticPr fontId="3" type="noConversion"/>
  </si>
  <si>
    <t>临海新城五宗地</t>
    <phoneticPr fontId="3" type="noConversion"/>
  </si>
  <si>
    <t>36地块住宅</t>
    <phoneticPr fontId="3" type="noConversion"/>
  </si>
  <si>
    <t>南湾住宅北</t>
    <phoneticPr fontId="7" type="noConversion"/>
  </si>
  <si>
    <t>南湾住宅南</t>
    <phoneticPr fontId="7" type="noConversion"/>
  </si>
  <si>
    <t>吉宝75b住宅</t>
    <phoneticPr fontId="3" type="noConversion"/>
  </si>
  <si>
    <t>北岛60b地块住宅</t>
    <phoneticPr fontId="3" type="noConversion"/>
  </si>
  <si>
    <t>动漫06地块住宅</t>
    <phoneticPr fontId="3" type="noConversion"/>
  </si>
  <si>
    <t>旅游区2019-1</t>
    <phoneticPr fontId="7" type="noConversion"/>
  </si>
  <si>
    <t>旅游区2019-2</t>
    <phoneticPr fontId="7" type="noConversion"/>
  </si>
  <si>
    <t>第二启动器G</t>
    <phoneticPr fontId="7" type="noConversion"/>
  </si>
  <si>
    <t>澜清溪北侧1</t>
    <phoneticPr fontId="7" type="noConversion"/>
  </si>
  <si>
    <t>澜清溪北侧2</t>
    <phoneticPr fontId="7" type="noConversion"/>
  </si>
  <si>
    <t>澜清溪南侧1</t>
    <phoneticPr fontId="7" type="noConversion"/>
  </si>
  <si>
    <t>澜清溪南侧2</t>
    <phoneticPr fontId="7" type="noConversion"/>
  </si>
  <si>
    <t>海监基地东侧住宅1</t>
    <phoneticPr fontId="7" type="noConversion"/>
  </si>
  <si>
    <t>海监基地东侧住宅2</t>
    <phoneticPr fontId="7" type="noConversion"/>
  </si>
  <si>
    <t>海监基地东侧住宅3</t>
    <phoneticPr fontId="7" type="noConversion"/>
  </si>
  <si>
    <t>海监基地东侧住宅4</t>
    <phoneticPr fontId="7" type="noConversion"/>
  </si>
  <si>
    <t>46地块住宅</t>
    <phoneticPr fontId="3" type="noConversion"/>
  </si>
  <si>
    <t>18b地块住宅</t>
    <phoneticPr fontId="3" type="noConversion"/>
  </si>
  <si>
    <t>北岛69c地块住宅</t>
    <phoneticPr fontId="3" type="noConversion"/>
  </si>
  <si>
    <t>信息园09、10地块开发</t>
  </si>
  <si>
    <t>8万平米建筑面积3-4层商业</t>
  </si>
  <si>
    <t>游客服务中心及配套设施</t>
  </si>
  <si>
    <t>建筑面积4.1万平方米</t>
  </si>
  <si>
    <t>中加中心、科技企业孵化器、现代木结构研发中心、科技企业加速器</t>
  </si>
  <si>
    <t>地上3-8层，餐饮商业、购物、主题酒店及文化休闲</t>
  </si>
  <si>
    <t>底商+写字楼</t>
  </si>
  <si>
    <t>建筑面积约25073平米，底商+写字楼</t>
  </si>
  <si>
    <t>占地约30000平米，建筑面积30000平米，主要建设研发组装及办公楼，共4栋。</t>
  </si>
  <si>
    <t>项目占地86385平米，建筑面积119230平米，包括研发楼，办公楼及摄影棚。</t>
  </si>
  <si>
    <t>占地46757平米，建筑面积40759平米，地上八层，地下一层，假日酒店。</t>
  </si>
  <si>
    <t>方特城堡翻新亮化工程、新建水上舞台工程、建设水世界等</t>
  </si>
  <si>
    <t>南部商业中心写字楼</t>
  </si>
  <si>
    <t>项目占地3.1万平米，建筑面积15.54万平米，主要定位为南部商业中心，包括商业、办公楼等。</t>
  </si>
  <si>
    <t>占地面积31400平米，建筑面积59048平米，创投中心一栋，地上10层，地下1层；研发楼三栋，地上4层/5层，地下1层；门卫，地上1层；中央车库，地下1层。</t>
  </si>
  <si>
    <t>“爱琴海购物公园”商业综合体</t>
  </si>
  <si>
    <t>办公楼一栋，科研楼二栋，建筑面积55000㎡，地下一层，地上9层/5层</t>
  </si>
  <si>
    <t>大学建设</t>
  </si>
  <si>
    <t>两个（肉类）农产品冷库</t>
    <phoneticPr fontId="3" type="noConversion"/>
  </si>
  <si>
    <t>项目占地12129平米， 建筑面积为13211平米，共六栋建筑。</t>
  </si>
  <si>
    <t>建筑面积4万平方米</t>
  </si>
  <si>
    <t>生态城招商产业载体</t>
    <phoneticPr fontId="3" type="noConversion"/>
  </si>
  <si>
    <t>渔港13-2冷库项目</t>
    <phoneticPr fontId="3" type="noConversion"/>
  </si>
  <si>
    <t>南湾商业1</t>
    <phoneticPr fontId="7" type="noConversion"/>
  </si>
  <si>
    <t>南湾商业2</t>
    <phoneticPr fontId="7" type="noConversion"/>
  </si>
  <si>
    <t>南湾商业3</t>
    <phoneticPr fontId="7" type="noConversion"/>
  </si>
  <si>
    <t>南湾商业4</t>
    <phoneticPr fontId="7" type="noConversion"/>
  </si>
  <si>
    <t>南湾商业5</t>
    <phoneticPr fontId="7" type="noConversion"/>
  </si>
  <si>
    <t>南湾商业6</t>
    <phoneticPr fontId="7" type="noConversion"/>
  </si>
  <si>
    <t>三层商业单体建筑</t>
    <phoneticPr fontId="3" type="noConversion"/>
  </si>
  <si>
    <t>丰田项目一期</t>
    <phoneticPr fontId="3" type="noConversion"/>
  </si>
  <si>
    <t>玉铖商业</t>
    <phoneticPr fontId="3" type="noConversion"/>
  </si>
  <si>
    <t>科技园南侧商业项目</t>
  </si>
  <si>
    <t>30#31#地块社区中心</t>
  </si>
  <si>
    <t>第二启动器B（商业）</t>
    <phoneticPr fontId="7" type="noConversion"/>
  </si>
  <si>
    <t>土桥子蔡家堡文旅项目八宗地（三块商业+五宗文娱）</t>
    <phoneticPr fontId="3" type="noConversion"/>
  </si>
  <si>
    <t>2.89七宗住宅地</t>
    <phoneticPr fontId="3" type="noConversion"/>
  </si>
  <si>
    <t>旅游区南部工业地块</t>
    <phoneticPr fontId="3" type="noConversion"/>
  </si>
  <si>
    <t>海监基地东侧商业2</t>
    <phoneticPr fontId="7" type="noConversion"/>
  </si>
  <si>
    <t>海监基地东侧商业3</t>
    <phoneticPr fontId="7" type="noConversion"/>
  </si>
  <si>
    <t>海监基地东侧商业4</t>
    <phoneticPr fontId="7" type="noConversion"/>
  </si>
  <si>
    <t>海监基地东侧商业社区中心</t>
    <phoneticPr fontId="7" type="noConversion"/>
  </si>
  <si>
    <t>临海新城第二社区中心位于川博道和永盛路交口附件，占地面积1.34公顷，总建筑面积约2.4万平方米，地上约1.6万平方米，地下约0.8万平方米。</t>
  </si>
  <si>
    <t>本工程全长约942米，宽约10米，高约2米，起于海堤巡检路，终点位于规划景盛路，建设于海天道两幅桥中间位置，管廊桥包含管线有DN800给水管、DN800再生水管、DN1200污水管、110kv电力及通信管线。</t>
    <phoneticPr fontId="3" type="noConversion"/>
  </si>
  <si>
    <t>占地15000平方米，建筑面积约28000平方米，地上四层，地下一层。</t>
  </si>
  <si>
    <t>占地345000平方米，建筑面积约67000平方米，地上五层。</t>
  </si>
  <si>
    <t>联络管线、桩基工程、土建结构、设备安装及调试、装修工程、室外工程等。</t>
  </si>
  <si>
    <t>占地6000平方米，建筑面积约8000平方米。</t>
  </si>
  <si>
    <t>处理泵站初期雨水，满足环保要求。</t>
    <phoneticPr fontId="3" type="noConversion"/>
  </si>
  <si>
    <t>西起弘通路，东至东堤路；道路全长约3510米，道路红线宽度18.5米。道路面积约65000平方米。包括道路排水及红线内绿化及交通设施等。</t>
    <phoneticPr fontId="3" type="noConversion"/>
  </si>
  <si>
    <t>生态城住宅小区修缮</t>
  </si>
  <si>
    <t>临海新城第二社区中心公益部分室内装修工程</t>
    <phoneticPr fontId="3" type="noConversion"/>
  </si>
  <si>
    <t>建筑面积约28000平方米。</t>
  </si>
  <si>
    <t>新建一所三级妇产专科医院妇产科标准、三级综合医院儿科标准的妇女儿童医院，总建筑面积55000平方米（其中地下建筑面积15000平方米），建设床位500张。新建医院包括门急诊部、医技部、住院部、保健中心、科研信息中心、后勤中心及配套设施等。</t>
    <phoneticPr fontId="3" type="noConversion"/>
  </si>
  <si>
    <t>天富64号地03-04-01地块商业项目社区中心部分（公益性）</t>
    <phoneticPr fontId="3" type="noConversion"/>
  </si>
  <si>
    <t>57号地块生活中心，项目占地面积约8000平米，容积率0.8,建筑面积约6400平米</t>
  </si>
  <si>
    <t>临海新城中学</t>
    <phoneticPr fontId="3" type="noConversion"/>
  </si>
  <si>
    <t>动漫园小学、幼儿园</t>
    <phoneticPr fontId="3" type="noConversion"/>
  </si>
  <si>
    <t>宝龙第二幼儿园</t>
    <phoneticPr fontId="3" type="noConversion"/>
  </si>
  <si>
    <t>宝龙社区中心</t>
    <phoneticPr fontId="3" type="noConversion"/>
  </si>
  <si>
    <t>生态城医院二期工程</t>
    <phoneticPr fontId="3" type="noConversion"/>
  </si>
  <si>
    <t>健康中心</t>
    <phoneticPr fontId="3" type="noConversion"/>
  </si>
  <si>
    <t>新新园、红树湾、和畅园小区开发商自建自来水管网及设施改造。</t>
    <phoneticPr fontId="3" type="noConversion"/>
  </si>
  <si>
    <t>新兴青旅</t>
    <phoneticPr fontId="3" type="noConversion"/>
  </si>
  <si>
    <t>旅游区</t>
    <phoneticPr fontId="3" type="noConversion"/>
  </si>
  <si>
    <t>否</t>
    <phoneticPr fontId="3" type="noConversion"/>
  </si>
  <si>
    <t>行标签</t>
  </si>
  <si>
    <t>总计</t>
  </si>
  <si>
    <t>计数项:项目名称</t>
  </si>
  <si>
    <t>求和项:年度固投建议</t>
  </si>
  <si>
    <t>项目个数</t>
  </si>
  <si>
    <t>年度投资（万元）</t>
  </si>
  <si>
    <t>差值</t>
    <phoneticPr fontId="3" type="noConversion"/>
  </si>
  <si>
    <t>2019年建设计划</t>
    <phoneticPr fontId="3" type="noConversion"/>
  </si>
  <si>
    <t>雅居乐</t>
    <phoneticPr fontId="3" type="noConversion"/>
  </si>
  <si>
    <t>项目编号-调整</t>
  </si>
  <si>
    <t>建设单位-调整</t>
  </si>
  <si>
    <t>责任单位-调整</t>
  </si>
  <si>
    <t>项目进展</t>
    <phoneticPr fontId="3" type="noConversion"/>
  </si>
  <si>
    <t>备注</t>
    <phoneticPr fontId="3" type="noConversion"/>
  </si>
  <si>
    <t>项目名称-调整</t>
  </si>
  <si>
    <t>项目分类-调整</t>
  </si>
  <si>
    <t>二级目录-调整</t>
  </si>
  <si>
    <t>项目性质-调整</t>
  </si>
  <si>
    <t>资金来源-调整</t>
  </si>
  <si>
    <t>是否重点项目-调整</t>
  </si>
  <si>
    <t>开工时间</t>
  </si>
  <si>
    <t>开工时间-调整</t>
  </si>
  <si>
    <t>竣工时间</t>
  </si>
  <si>
    <t>用地面积-调整</t>
  </si>
  <si>
    <t>建筑面积-调整</t>
  </si>
  <si>
    <t>面积-调整</t>
  </si>
  <si>
    <t>长度-调整</t>
  </si>
  <si>
    <t>总投资
（万元）</t>
  </si>
  <si>
    <t>年度投资
（万元）</t>
  </si>
  <si>
    <t>年度固投目标
（万元）</t>
  </si>
  <si>
    <t>年度固投目标-调整</t>
  </si>
  <si>
    <t>已完成投资（万元）</t>
  </si>
  <si>
    <t>已完成投资-调整</t>
  </si>
  <si>
    <t>项目位置-调整</t>
  </si>
  <si>
    <t>2016-J14</t>
  </si>
  <si>
    <t>4泰达控股</t>
    <phoneticPr fontId="3" type="noConversion"/>
  </si>
  <si>
    <t>建设局</t>
    <phoneticPr fontId="3" type="noConversion"/>
  </si>
  <si>
    <t>安明路（丽水道-海晨道）道路及排水工程和新昌道（景盛路-弘通路）道路红线内绿化</t>
    <phoneticPr fontId="3" type="noConversion"/>
  </si>
  <si>
    <t>5.58</t>
  </si>
  <si>
    <t>新昌道（景盛路-弘通路）道路长约1754米，道路面积约2.81万平方米，安明路（丽水道-海晨道）道路长约302米，道路面积约0.67万平方米，随路敷设雨污水管线，照明工程，交通工程，新昌道（景盛路-弘通路）道路红线内绿化0.73万平方米。</t>
  </si>
  <si>
    <t>2016-J15</t>
  </si>
  <si>
    <t>完成</t>
    <phoneticPr fontId="3" type="noConversion"/>
  </si>
  <si>
    <t>安兴路、安业西路、安业东路道路及排水工程</t>
  </si>
  <si>
    <t>4.19</t>
  </si>
  <si>
    <t>安业西路北至海博道，长1271米，安业东路北至川博道，长518米，两条道路延伸至南侧新康道和海旭道之间相连，安兴路北至海博道，南至新康路，长781米，道路宽度16米。</t>
  </si>
  <si>
    <t>2016-J16</t>
  </si>
  <si>
    <t>月盛路（海博道-海文道）、日盛路（海博道-海文道）和滨盛路（川博道-海轩道）道路及排水工程和道路红线内绿化工程；海鸿道（景盛路-月盛路）道路红线内绿化工程</t>
  </si>
  <si>
    <t>2.43</t>
  </si>
  <si>
    <t>月盛路南起海博道，北至海文道，道路全长800米，道路红线宽16米，道路面积约12800平方米；日盛路南起海博道，北至海文道，道路全长800米，道路红线宽16米，道路面积约12800平方米；滨盛路南起川博道，北至海轩道，道路全长840米，道路红线宽16米，道路面积约13440平方米。月盛路（海博道-海文道）两侧各2.5米绿化带、日盛路（海博道-海文道）两侧各2米绿化带和滨盛路（川博道-海轩道）道路红线内绿化工程两侧各2米绿化带；海鸿道（景盛路-月盛路）道路红线内绿化工程两侧各2米绿化带。</t>
  </si>
  <si>
    <t>2016-J18</t>
  </si>
  <si>
    <t>基本完成</t>
    <phoneticPr fontId="3" type="noConversion"/>
  </si>
  <si>
    <t>北塘港区一期补吹及软基处理工程</t>
  </si>
  <si>
    <t>133</t>
  </si>
  <si>
    <t>1.33km2补吹及地基处理。</t>
  </si>
  <si>
    <t>2016-J24</t>
  </si>
  <si>
    <t>川博道（景盛路-弘通路）两侧绿化带工程</t>
  </si>
  <si>
    <t>全长约1832米，（景盛路—弘通路）两侧各10米绿化带+（景盛路-弘通路）3米中央隔离带及两侧各3米行道树</t>
  </si>
  <si>
    <t>2016-J29</t>
  </si>
  <si>
    <t>完工</t>
    <phoneticPr fontId="3" type="noConversion"/>
  </si>
  <si>
    <t>川博道等6条道路红线内绿化工程</t>
  </si>
  <si>
    <t>永盛路（现状永盛路-海文道）红线内两侧各1.5米行道树；明盛路（海旭道—海文道）：两侧各1.5米行道树及8米中央隔离带，长度约1600米，建设规模约1.6万平米；海轩道（景盛路-弘通路）段长度约2000米，两侧各3米行道树；</t>
  </si>
  <si>
    <t>2016-J156</t>
  </si>
  <si>
    <t>4号雨水泵站工程</t>
  </si>
  <si>
    <t>4号雨水泵站位于滨海旅游区临海新城南部片区，设计流量10.6m3/s，泵站规划占地面积3900平米。</t>
  </si>
  <si>
    <t>2016-J160</t>
  </si>
  <si>
    <t>北塘港区二期补吹及软基处理工程</t>
  </si>
  <si>
    <t>214</t>
  </si>
  <si>
    <t>2.14km2补吹及地基处理</t>
  </si>
  <si>
    <t>2016-J163</t>
  </si>
  <si>
    <t>海晨道（安明路-永盛路）和安明路（海晨道-丽水道）道路红线内及道路两侧绿化工程</t>
  </si>
  <si>
    <t>1.99</t>
  </si>
  <si>
    <t>安明路两侧各1.5m行道树及10m绿化带，海晨道（安明路-永盛路）两侧各1.5m行道树，3m中央分隔带，海晨道（安明路-景盛路）北侧10m绿化带，南侧8m绿化带；海晨道（景盛路-永盛路）两侧各10m绿化带。</t>
  </si>
  <si>
    <t>2016-J164</t>
  </si>
  <si>
    <t xml:space="preserve"> 海博馆南侧地块停车场及绿化工程</t>
  </si>
  <si>
    <t>16.4</t>
  </si>
  <si>
    <t>停车场约4.4万平米，临时绿化及铺装约12万平米。（面积调整）总面积约16.3万平方米，其中临时绿化面积约10.7万平方米，停车场面积约4.5万平方米，道路面积约1.1万平方米</t>
  </si>
  <si>
    <t>2018-增J161</t>
  </si>
  <si>
    <t>旅游区陆域绿道配套工程（海堤公园、印象海堤、遗鸥公园部分）</t>
  </si>
  <si>
    <t>打造海堤沿线标识、配套系统</t>
  </si>
  <si>
    <t>安明路（丽水道-海晨道）道路及排水工程和新昌道（景盛路-弘通路）道路红线内绿化</t>
    <phoneticPr fontId="3" type="noConversion"/>
  </si>
  <si>
    <t>完工</t>
    <phoneticPr fontId="3" type="noConversion"/>
  </si>
  <si>
    <t>2017-J28</t>
  </si>
  <si>
    <t>强盛路（月盛路-海轩道）、富盛路（海旭道-海文道）、海逸道（景盛路-月盛路）道路及排水工程和红线内绿化工程</t>
    <phoneticPr fontId="3" type="noConversion"/>
  </si>
  <si>
    <t>5.66</t>
  </si>
  <si>
    <t>强盛路：西起月盛路，南至海轩道，道路全长520米，道路红线宽12米，道路面积约6240平方米。富盛路：南起海旭道，北至海文道，道路全长1763米，道路红线宽16米，道路面积约28208平方米。海逸道：西起景盛路，东至月盛路，道路全长约890米，道路红线宽25米，道路面积约22250平米。（加绿化）强盛路（月盛路-海轩道）、富盛路（海旭道-海文道）、海逸道（景盛路-月盛路）红线内绿化工程两侧各2.5m行道树，建设规模约2000平米（更新）</t>
  </si>
  <si>
    <t>2017-J103</t>
  </si>
  <si>
    <t>智城局</t>
    <phoneticPr fontId="3" type="noConversion"/>
  </si>
  <si>
    <t>只有埋管工作，基本完成</t>
    <phoneticPr fontId="3" type="noConversion"/>
  </si>
  <si>
    <t>2017年生态城临海新城智能视觉工程</t>
  </si>
  <si>
    <t>临海新城区域智能监控系统包括管道、线缆、破绿、综合箱、信号传输和电力供应等。</t>
  </si>
  <si>
    <t>2018-J80</t>
  </si>
  <si>
    <t>永盛路（海博道-海文道）两侧红线外绿化</t>
  </si>
  <si>
    <t>两侧各10米绿化带,长度约1000米，建设规模约20000平米。</t>
  </si>
  <si>
    <t>2016-J104</t>
  </si>
  <si>
    <t>1投资公司</t>
    <phoneticPr fontId="3" type="noConversion"/>
  </si>
  <si>
    <t>天津生态城起步区城市家具工程</t>
  </si>
  <si>
    <t>2.4</t>
  </si>
  <si>
    <t>部分公交站改成港湾站，天津生态城起步区城市家具工程主要包括：公交站亭及相关配套设施。</t>
  </si>
  <si>
    <t>2017-Z26</t>
  </si>
  <si>
    <t>合作区99地块蓝白领公寓</t>
  </si>
  <si>
    <t>8.7</t>
  </si>
  <si>
    <t>4.28</t>
  </si>
  <si>
    <t>2019-J59</t>
  </si>
  <si>
    <t>滨旅控股</t>
    <phoneticPr fontId="3" type="noConversion"/>
  </si>
  <si>
    <t>2019年土地看护</t>
  </si>
  <si>
    <t>1700</t>
  </si>
  <si>
    <t>2019年土地看护，看护面积17平米公里</t>
  </si>
  <si>
    <t>2016-J119</t>
  </si>
  <si>
    <t>旅游区南、北部区域（美林道至航苑路）输水管线敷设工程</t>
  </si>
  <si>
    <t>6050米</t>
  </si>
  <si>
    <t>DN800给水管线铺设，共计6050米</t>
  </si>
  <si>
    <t>2016-J124</t>
  </si>
  <si>
    <t>南部区域中水管网完善及切改工程</t>
  </si>
  <si>
    <t>连接旅游区南部区域中水管网一、二期工程，将绿化用水表井切改至中水管道</t>
  </si>
  <si>
    <t>2018-增J145</t>
  </si>
  <si>
    <t>滨旅热电</t>
  </si>
  <si>
    <t>中央大道（汉蔡路-玉砂道）热力管网工程</t>
  </si>
  <si>
    <t>建设DN1000热力管网，3300米</t>
  </si>
  <si>
    <t>2018-增J151</t>
  </si>
  <si>
    <t>北部1#能源站深层地热井工程</t>
  </si>
  <si>
    <t>在北部区域建设一座地热井</t>
  </si>
  <si>
    <t>2016-J1</t>
  </si>
  <si>
    <t>嘉顺道等四条道路红线外绿化工程</t>
  </si>
  <si>
    <t>彩嘉路、彩华路、嘉美道、嘉顺道红线外绿化工程，共计绿化面积20万平米。</t>
  </si>
  <si>
    <t>2016-J169</t>
  </si>
  <si>
    <t>滨旅水务运维调度中心及3号、4号清水池建设工程</t>
  </si>
  <si>
    <t>企业自筹</t>
    <phoneticPr fontId="3" type="noConversion"/>
  </si>
  <si>
    <t>将现有泵站数据及管网数据综合至运维调度中心进行分析，从而进行合理、智能供水并增加3、4#清水池提升南部泵站蓄水能力，提高供水稳定性</t>
  </si>
  <si>
    <t>2016-J152</t>
  </si>
  <si>
    <t>旅游区南、北部区域（航苑路至汉蔡路）输水管线敷设二期工程</t>
  </si>
  <si>
    <t>5000米</t>
  </si>
  <si>
    <t>DN800给水管线铺设，共计5000米</t>
  </si>
  <si>
    <t>2018-增J153</t>
  </si>
  <si>
    <t>南堤滨海步道（滨旅陆域段）工程</t>
  </si>
  <si>
    <t>生态公园东侧13.5万平方米，南堤滨海步道项目包括土方工程、排盐工程、景观绿化种植，电气工程，硬质铺装，附属建筑物及智能化系统。</t>
  </si>
  <si>
    <t>2018-增J157</t>
  </si>
  <si>
    <t>中央大道污水管道接北部污水厂工程</t>
  </si>
  <si>
    <t>现有中央大道污水接北部污水厂管道工程，管道长度726m</t>
  </si>
  <si>
    <t>2017-J54</t>
  </si>
  <si>
    <t>七号污水泵站工程</t>
  </si>
  <si>
    <t>0.147</t>
  </si>
  <si>
    <t>0.0345</t>
  </si>
  <si>
    <t>0.18立方米/秒</t>
  </si>
  <si>
    <t>2017-J66</t>
  </si>
  <si>
    <t>顺平路（航秀道-航美道）燃气管线工程</t>
  </si>
  <si>
    <t>500米</t>
  </si>
  <si>
    <t>2017-J97</t>
  </si>
  <si>
    <t>渔航路（航海道—汉蔡路）给水管线铺设工程</t>
  </si>
  <si>
    <t>4700米</t>
  </si>
  <si>
    <t>渔航路（航海道—汉蔡路）给水管线铺设工程，管径DN200-DN400,管线位于道路东侧，全长4700米</t>
  </si>
  <si>
    <t>2017-J125</t>
  </si>
  <si>
    <t>力高地块红线外污水管线工程</t>
  </si>
  <si>
    <t>力高地块红线外污水管线工程，新建污水管道约1200m。</t>
  </si>
  <si>
    <t>2018-J115</t>
  </si>
  <si>
    <t>渔泽路（航海道-航苑道）道路排水工程</t>
  </si>
  <si>
    <t>渔泽路（航海道-航苑道）道路排水工程，道路长度1.2km，道路面积4.8万m2</t>
  </si>
  <si>
    <t>2018-J13</t>
  </si>
  <si>
    <t>渤化10.86剩余边角地收储</t>
  </si>
  <si>
    <t>2017-J92</t>
  </si>
  <si>
    <t>北疆电厂热源中继加压泵站工程</t>
  </si>
  <si>
    <t>彩环路与彩嘉路交口建设中继泵站，占地面积约为 4000平米</t>
  </si>
  <si>
    <t>2018-增J181</t>
  </si>
  <si>
    <t>北疆电厂热源中继加压泵站外部电源配套工程</t>
  </si>
  <si>
    <t>建设双线8000米正式供电线路。</t>
  </si>
  <si>
    <t>2018-增J43</t>
  </si>
  <si>
    <t>美林道（安正路-安佳路）燃气管线工程</t>
  </si>
  <si>
    <t>261</t>
  </si>
  <si>
    <t>安正路至安佳路中压燃气管线</t>
  </si>
  <si>
    <t>2018-J136</t>
  </si>
  <si>
    <t>力高阳光海岸及旅游区北部区域污水管线连接营城污水处理厂工程</t>
  </si>
  <si>
    <t>5500</t>
  </si>
  <si>
    <t>新建dn600污水管道约5.5km,新建一体化污水泵站2座。</t>
  </si>
  <si>
    <t>2018-增J189</t>
  </si>
  <si>
    <t>滨旅旅游业</t>
  </si>
  <si>
    <t>公园垃圾转运点</t>
  </si>
  <si>
    <t>环卫工程</t>
  </si>
  <si>
    <t>0.07367</t>
  </si>
  <si>
    <t>210.58</t>
  </si>
  <si>
    <t>景观地埋站</t>
  </si>
  <si>
    <t>2018-C13</t>
  </si>
  <si>
    <t>清华电子产业园一期提升改造项目</t>
  </si>
  <si>
    <t>项目用地面积5.5万平米，建筑面积5.4万平米，主要为9栋研厂房及研发楼的装修工程</t>
  </si>
  <si>
    <t>2019-增J67</t>
  </si>
  <si>
    <t>碧桂园滨海城夜景灯光工程</t>
  </si>
  <si>
    <t>2016-J143</t>
  </si>
  <si>
    <t>安明路（海博道-海晨道）再生水管道工程</t>
  </si>
  <si>
    <t>2400</t>
  </si>
  <si>
    <t>敷设再生水管道2.4km，管径DN150（拉管施工，含工作坑24座）。</t>
  </si>
  <si>
    <t>2019-J44</t>
  </si>
  <si>
    <t>蓟运河故道北岸二期景观工程</t>
  </si>
  <si>
    <t>蓟运河故道北岸，河岸沿线长约250米(即华一路桥南侧100米处至华一路桥北侧100米处)，河岸宽80米，绿化面积约31430平方米（包含桥下投影绿化面积）。</t>
  </si>
  <si>
    <t>2018-J41</t>
  </si>
  <si>
    <t>2018-J43</t>
  </si>
  <si>
    <t>永定洲公园海绵化改造工程</t>
  </si>
  <si>
    <t>海绵城市</t>
  </si>
  <si>
    <t>该工程位于生态城起步区，东南至中央大道，西南至永定新河，东北至和畅路，西北至生态城世茂新城小区。主要为绿化工程改造，包含改造下沉式绿地2375平方米，前置塘406平方米，改造植草沟2232平方米，道路工程改造包含改造透水铺装8754平方米，排水系统改造</t>
  </si>
  <si>
    <t>2016-J188</t>
  </si>
  <si>
    <t>荣盛路（海文道-海旭道）再生水管道工程</t>
  </si>
  <si>
    <t>2500</t>
  </si>
  <si>
    <t>敷设再生水管道2.5km，管径DN150（拉管施工，含工作坑26座）。</t>
  </si>
  <si>
    <t>2018-J57</t>
  </si>
  <si>
    <t>智能交通设施升级</t>
  </si>
  <si>
    <t>对南部片区和中新大道沿线约41个路口的信号灯进行改造提升，增加4块F型交通诱导屏、4处门架式发布屏和2处透明LED屏，实现南部片区约34个路口的信号灯自适应控制，改移27个路口的既有电子警察杆，完善相关配套设施及系统升级。</t>
  </si>
  <si>
    <t>2016-Z21</t>
  </si>
  <si>
    <t>建设9B住宅项目</t>
  </si>
  <si>
    <t>6.69</t>
  </si>
  <si>
    <t>10.85</t>
  </si>
  <si>
    <t>15栋住宅，7-25层；1栋4层配建。</t>
  </si>
  <si>
    <t>2018-增J9</t>
  </si>
  <si>
    <t>中新大道人行道改造工程</t>
  </si>
  <si>
    <t>中新大道（彩虹桥至惠风溪）设施带整修工程，长度约3500米，主要包括，设施带铺装、侧缘石更换修理，非机动车道整修等相关附属设施的整修。</t>
  </si>
  <si>
    <t>2019-J27</t>
  </si>
  <si>
    <t>海绵城市精品片区市政绿化改造项目</t>
  </si>
  <si>
    <t>第三社区中心、儿童公园及周边区域景观、中天大道（中生大道至惠风溪）、和顺路（中央大道至起步区生态谷）和青坨子泵站等绿地及市政设施提升改造。项目实施的总占地面积约7.85万平方米，其中绿地改造面积约5.85万平方米，慢行系统面积约2万平方米。</t>
  </si>
  <si>
    <t>2016-M10</t>
  </si>
  <si>
    <t>5号地块生活中心</t>
  </si>
  <si>
    <t>2.5万平米社区中心。</t>
  </si>
  <si>
    <t>2019-J1</t>
  </si>
  <si>
    <t>环保公司</t>
  </si>
  <si>
    <t>南部片区生活垃圾收集运输（气力输送）工程（除臭项目）</t>
  </si>
  <si>
    <t>南部片区四个场站有组织和无组织除臭改造，包括设备采购安装与调试</t>
  </si>
  <si>
    <t>2016-Z20</t>
  </si>
  <si>
    <t>6号地块建投住宅项目（慧水苑）</t>
  </si>
  <si>
    <t>10.12</t>
  </si>
  <si>
    <t>9.02</t>
  </si>
  <si>
    <t>6号地块二期为38栋3层住宅</t>
  </si>
  <si>
    <t>2018-J111</t>
  </si>
  <si>
    <t>汉北路中分带（运维中心—惠风溪）改造工程</t>
  </si>
  <si>
    <t>0.88</t>
  </si>
  <si>
    <t>绿化改造面积约0.88万平方米。</t>
  </si>
  <si>
    <t>2019-J42</t>
  </si>
  <si>
    <t>华二路、华三路、华四路、中泰大道、新二街和中天大道道路绿化</t>
  </si>
  <si>
    <t>华二路（中天大道至中新大道）道路长约765米，绿化带平均宽25米，即绿化带8米-机非分车带3米-中央分车带3米-机非分车带3米-绿化带8米。绿化面积约1.91万平方米。华三路（中天大道至中新大道）道路长约622米，绿化带平均宽25米，即绿化带8米-机非分车带3米-中央分车带3米-机非分车带3米-绿化带8米。绿化面积约1.56万平方米。华四路（新二街至中天大道）道路长约710米，绿化带平均宽25米，即绿化带8米-机非分车带3米-中央分车带3米-机非分车带3米-绿化带8米。绿化面积约1.78万平方米。中泰大道（中央大道至中新大道）道路长约903米，绿化带平均宽40.5米，即绿化带12米-机非分车带3米-中央分车带10.5米-机非分车带3米-绿化带12米。绿化面积约3.66万平方米。新二街（中新大道至华三路），两段总长约990米，绿化带平均宽25米，绿化带8米-机非分车带3米-中央分车带3米-机非分车带3米-绿化带8米。绿化总面积约2.47万平方米。中天大道（惠风溪至海滨大道联络线）道路长约2313米，绿化带平均宽33米，即绿化带12米-机非分车带3米-中央分车带3米-机非分车带3米-绿化带12米。绿化面积约7.63万平方米。</t>
  </si>
  <si>
    <t>2019-J82</t>
  </si>
  <si>
    <t>亿利公园临时停车场</t>
  </si>
  <si>
    <t>3.74</t>
  </si>
  <si>
    <t>建设亿利公园临时停车场</t>
  </si>
  <si>
    <t>2018-J109</t>
  </si>
  <si>
    <t>中津大道（和惠北路至和韵路）道路绿化工程</t>
  </si>
  <si>
    <t>3.3934</t>
  </si>
  <si>
    <t>绿化面积约33934平方米。</t>
  </si>
  <si>
    <t>2017-J115</t>
  </si>
  <si>
    <t>2017年生态城合作区域及渔港区域智能视觉工程</t>
  </si>
  <si>
    <t>电子警察前端、相关平台扩容、基础配套及其他</t>
  </si>
  <si>
    <t>2019-J49</t>
  </si>
  <si>
    <t>蓟运河河岸一期景观工程</t>
  </si>
  <si>
    <t>22.2</t>
  </si>
  <si>
    <t>位于蓟运河左岸，中央大道桥下至泰九路（与中滨大道交口），绿化总占地面积约22.2029万平方米。</t>
  </si>
  <si>
    <t>2019-J74</t>
  </si>
  <si>
    <t>中新天津生态城淡水水系连通和补水工程</t>
  </si>
  <si>
    <t>水系工程</t>
  </si>
  <si>
    <t>建设惠风溪、贝壳堤公园水系连通泵站及管道；故道河白鹭洲外排泵站改造，敷设管道，同时进行电力改造；合作区甘露溪补水敷设管道；旅游区域甘露溪补水敷设管道；生态公园补水敷设管道</t>
  </si>
  <si>
    <t>2018-J90</t>
  </si>
  <si>
    <t>2018年中新天津生态城绿化水源切换工程</t>
  </si>
  <si>
    <t>城市运行管理</t>
  </si>
  <si>
    <t>106</t>
  </si>
  <si>
    <t>对生态城合作区25个市政绿化项目水源进行切换，绿化面积106公顷</t>
  </si>
  <si>
    <t>2019-J47</t>
  </si>
  <si>
    <t>中部片区生态谷</t>
  </si>
  <si>
    <t>8.0727</t>
  </si>
  <si>
    <t>惠风溪至中新大道，南北长约1233米，东西宽约50-80米，占地面积约80727平方米。</t>
  </si>
  <si>
    <t>2019-增J53</t>
  </si>
  <si>
    <t>淡化海水北部临时加压设施及配套管网</t>
  </si>
  <si>
    <t>建设淡化海水北部临时加压设施及配套管线</t>
  </si>
  <si>
    <t>2019-增C1</t>
  </si>
  <si>
    <t>信息园新智中心电力增容改造</t>
  </si>
  <si>
    <t>根据华为等入驻企业用电需求，新智中心项目现有电力容量设置已经难以满足使用要求。为了仍保障项目双路供电，现计划增加两台变压器。</t>
  </si>
  <si>
    <t>2016-J100</t>
  </si>
  <si>
    <t>生态城南部片区和中部片区的20个点位再生水管网完善工程</t>
  </si>
  <si>
    <t>完成生态城12b、13a地块、14a地块、14b地块、11a地块、11b、10a地块、5#地块、3a地块、6-1地块、6-3地块、8#地块、56#地块及中津大道再生水管网补建工作，并修建8座地下水检测井。</t>
  </si>
  <si>
    <t>2016-J82</t>
  </si>
  <si>
    <t>南部片区景观照明工程</t>
  </si>
  <si>
    <t>南部片区道路慢行系统照明，部分街角景观照明。</t>
  </si>
  <si>
    <t>2019-J48</t>
  </si>
  <si>
    <t>甘露溪景观工程</t>
  </si>
  <si>
    <t>9.893</t>
  </si>
  <si>
    <t>甘露溪景观工程位于中央大道以西，华五路以北，中新大道以东，信息产业园信息一街以南，东西长约750米，南北宽约120米，占地面积约98930平方米。</t>
  </si>
  <si>
    <t>2016-J96</t>
  </si>
  <si>
    <t>生态城淡化海水引入接口工程</t>
  </si>
  <si>
    <t>淡化海水63米引水管接入惠风溪，相关附属设施建设。</t>
  </si>
  <si>
    <t>2016-M6</t>
  </si>
  <si>
    <t>32地块社区中心</t>
  </si>
  <si>
    <t>2016-J142</t>
  </si>
  <si>
    <t>弘通路（海博道-海旭道）再生水管道工程</t>
  </si>
  <si>
    <t>1500</t>
  </si>
  <si>
    <t>敷设再生水管道1.5km，管径DN150（拉管施工，含工作坑15座）。</t>
  </si>
  <si>
    <t>2017-J4</t>
  </si>
  <si>
    <t>安兴路（海博道-安业西路）再生水管道工程</t>
  </si>
  <si>
    <t>800</t>
  </si>
  <si>
    <t>敷设再生水管道0.8km，管径DN160。</t>
  </si>
  <si>
    <t>2018-J54</t>
  </si>
  <si>
    <t>合作区路灯改造工程</t>
  </si>
  <si>
    <t>南部片区市电路灯更换光源</t>
  </si>
  <si>
    <t>2019-J50</t>
  </si>
  <si>
    <t>蓟运河河岸二期景观工程</t>
  </si>
  <si>
    <t>10</t>
  </si>
  <si>
    <t>蓟运河河岸二期景观工程，位于蓟运河左岸，泰九路（与中滨大道交口）至规划津汉快速路，沿河岸长约3580米，岸线平均绿化宽约21米（含6米巡堤路），条件具备处局部节点宽度加宽，绿化总占地面积约10万平方米。</t>
  </si>
  <si>
    <t>2016-J80</t>
  </si>
  <si>
    <t>生态城智能交通系统（二期）</t>
  </si>
  <si>
    <t>中部、北部片区智能交通系统管线预埋与设备安装等</t>
  </si>
  <si>
    <t>2016-J116</t>
  </si>
  <si>
    <t>华一路、中泰大道、华五路与中央大道路口绿化</t>
  </si>
  <si>
    <t>2.1</t>
  </si>
  <si>
    <t>绿化面积约9417平方米。工程内容包括土方工程、绿化种植及提升改造、排盐及给水工程。</t>
  </si>
  <si>
    <t>2018-J55</t>
  </si>
  <si>
    <t>南部片区风光互补路灯补电工程</t>
  </si>
  <si>
    <t>动漫园及永定洲风光互补路灯改市电</t>
  </si>
  <si>
    <t>2017-J70</t>
  </si>
  <si>
    <t>中成大道（中海大道至中新大道）道路绿化</t>
  </si>
  <si>
    <t>11.81</t>
  </si>
  <si>
    <t>加入部分故道河北延二期，绿化面积增加两万多平长2615米，绿化面积约11.81万平方米。</t>
  </si>
  <si>
    <t>2018-增J1</t>
  </si>
  <si>
    <t>汉北路中分带（惠风溪-彩虹桥）改造工程</t>
  </si>
  <si>
    <t>汉北路中分带，惠风溪至彩虹桥部分。</t>
  </si>
  <si>
    <t>2016-J185</t>
  </si>
  <si>
    <t>永盛路（海文道-碧水道）再生水管道工程</t>
  </si>
  <si>
    <t>5000</t>
  </si>
  <si>
    <t>敷设再生水管道5km，管径DN150（拉管施工，含工作坑52座。</t>
  </si>
  <si>
    <t>2017-J77</t>
  </si>
  <si>
    <t>中部片区慢行系统铺装工程二期</t>
  </si>
  <si>
    <t>原建设内容范围：中泰大道（中新大道-经八路）道路工程0.8公里，华三路（新二街至中泰大道，0.7公里），新二街（不含受遗址影响的部分）1.5公里，道路两侧各5米慢行系统，总长度约3.0公里，合计面积约3万平米。拟调整建设范围为：新二街（中新大道至华三路约730米）（中泰大道至华四路约300米）、华四路（中新大道至新二街约210米），建设内容调整为：慢行系统铺装及慢行系统照明。</t>
  </si>
  <si>
    <t>2016-J53</t>
  </si>
  <si>
    <t>中部片区慢行系统照明工程</t>
  </si>
  <si>
    <t>中部片区华一路1300米、华二路804米、华三路673米、中泰大道920米、华四路508米、中天大道2334米、新一街1370米的道路慢行系统照明工程</t>
  </si>
  <si>
    <t>2016-J51</t>
  </si>
  <si>
    <t>中津大道、中泰大道、华一路与中央大道接口工程</t>
  </si>
  <si>
    <t>中津大道、中泰大道、华一路与中央大道接口（含中分带开口），包括道路工程、排水工程、再生水、智能交通预埋、开槽、基础处理、管线切改及保护、面层处理和绿化破除、迁移及恢复、交通设施等工程。</t>
  </si>
  <si>
    <t>2016-J54</t>
  </si>
  <si>
    <t>03片区慢行系统照明工程</t>
  </si>
  <si>
    <t>中生大道(故道桥-泰九路)4922米、静湖南北路4465米、故道二桥991米的道路慢行系统照明工程</t>
  </si>
  <si>
    <t>2016-J48</t>
  </si>
  <si>
    <t>泰一路、泰双路、泰三路道路工程</t>
  </si>
  <si>
    <t>泰一路，道路长约0.35公里，断面34米，泰双路，道路长约0.32公里，断面34米，泰三路，道路长约0.33公里，断面34米，道路、雨水、污水、再生水、照明、智能交通预埋、交通设施等工程</t>
  </si>
  <si>
    <t>107（删除）</t>
  </si>
  <si>
    <t>2017-J27</t>
  </si>
  <si>
    <t>泰达控股</t>
    <phoneticPr fontId="3" type="noConversion"/>
  </si>
  <si>
    <t>南湾河道西段开挖及岸线建设项目软基处理工程</t>
  </si>
  <si>
    <t>30</t>
  </si>
  <si>
    <t>地基处理、护岸及土方开挖工程</t>
  </si>
  <si>
    <t>227（删除）</t>
  </si>
  <si>
    <t>2018-增J125</t>
  </si>
  <si>
    <t>海博馆752导护艇转移停靠通航工程</t>
  </si>
  <si>
    <t>北围堤龙口段拆除及恢复和内围堤拆除工程。</t>
  </si>
  <si>
    <t>362（删除）</t>
  </si>
  <si>
    <t>2019-J78</t>
  </si>
  <si>
    <t>临海新城电子警察系统一期</t>
  </si>
  <si>
    <t>前端子系统、网络传输子系统和外部电源接引。</t>
  </si>
  <si>
    <t>433（删除）</t>
  </si>
  <si>
    <t>2019-增J66</t>
  </si>
  <si>
    <t>临海新城起步区生态修复项目</t>
  </si>
  <si>
    <t>删除</t>
  </si>
  <si>
    <t>375（删除）</t>
  </si>
  <si>
    <t>2019-增J6</t>
  </si>
  <si>
    <t>南湾一号桥梁工程</t>
  </si>
  <si>
    <t>包含桥梁等设施。</t>
  </si>
  <si>
    <t>376（删除）</t>
  </si>
  <si>
    <t>2019-增J7</t>
  </si>
  <si>
    <t>南湾二号桥梁工程</t>
  </si>
  <si>
    <t>包含桥梁和管廊等设施。</t>
  </si>
  <si>
    <t>2019-增</t>
  </si>
  <si>
    <t>丰田相关项目</t>
    <phoneticPr fontId="3" type="noConversion"/>
  </si>
  <si>
    <t>北部区域海淡水引入工程</t>
  </si>
  <si>
    <t>旅游区</t>
    <phoneticPr fontId="3" type="noConversion"/>
  </si>
  <si>
    <t>2019-J54</t>
  </si>
  <si>
    <t>计划删除</t>
    <phoneticPr fontId="3" type="noConversion"/>
  </si>
  <si>
    <t>生态城慢行照明智能提升工程</t>
  </si>
  <si>
    <t>南部片区、中部片区、03片区已完成的慢行照明增设单灯控制及感应控制，共计约6000基照明</t>
  </si>
  <si>
    <t>2019-J51</t>
  </si>
  <si>
    <t>生态城永定州北塘热源管道除污室工程</t>
  </si>
  <si>
    <t>约100平米地上构筑物及排污管道</t>
  </si>
  <si>
    <t>2019-J77</t>
  </si>
  <si>
    <t>产业园公司</t>
  </si>
  <si>
    <t>动漫大厦C区电竞馆相关配套项目</t>
  </si>
  <si>
    <t>电竞馆周边交通配套，打通动漫大厦前广场道路，增加动漫中路道路开口，新建路面以及改造约8804平方米，增设动漫大厦B2区和C区楼体外立面宣导标识。</t>
  </si>
  <si>
    <t>2019-J38</t>
  </si>
  <si>
    <t>2018年天津生态城能源信息化平台工程</t>
  </si>
  <si>
    <t>下位：系统平台数据点扩容（供水：市政管网5座、二供泵房31座、小区考核表6座、压力传感器9套；供气：燃气调压箱54座、压力变送器85套、调压箱流量计（含积分仪）25套、高调站出口流量计2套；供热：小区换热站26座、远控电动阀21套；视频监控58套、视频存储1套）上位：增加SCADA系统扩容组态、运维调度管理系统、运维考核管理系统、统计分析系统、运维数据管理系统</t>
  </si>
  <si>
    <t>2018-J44</t>
  </si>
  <si>
    <t>中部热源厂扩建工程</t>
  </si>
  <si>
    <t>中部热源厂厂房内新建设安装一台29MW燃气热水锅炉及附属设备</t>
  </si>
  <si>
    <t>2018-J33</t>
  </si>
  <si>
    <t>亿利项目给水、燃气管网工程</t>
  </si>
  <si>
    <t>亿利项目给水、燃气、热力管网工程</t>
  </si>
  <si>
    <t>2017-J86</t>
  </si>
  <si>
    <t>中泰大道（生态谷～泰九路）及中津大道（和慧北路～和韵路）给水、燃气、热力管网工程</t>
  </si>
  <si>
    <t>给水2.09公里、燃气1.01公里、热力1.52公里</t>
  </si>
  <si>
    <t>2019-J53</t>
  </si>
  <si>
    <t>直流电缆改造</t>
    <phoneticPr fontId="3" type="noConversion"/>
  </si>
  <si>
    <t>中央大道光伏电站改造工程</t>
  </si>
  <si>
    <t>中央大道光伏电站直流电缆改造</t>
  </si>
  <si>
    <t>新增项目</t>
    <phoneticPr fontId="3" type="noConversion"/>
  </si>
  <si>
    <t>华四路（中天大道～中央大道）、动漫北路给水、燃气管网工程</t>
  </si>
  <si>
    <t>给水1.2公里、燃气0.4公里</t>
  </si>
  <si>
    <t>2016-J87</t>
  </si>
  <si>
    <t>泰七路（中滨大道～中生大道）给水、燃气、热力管网工程</t>
  </si>
  <si>
    <t>给水0.35公里、燃气0.4公里、热力0.68公里</t>
  </si>
  <si>
    <t>2019-J55</t>
  </si>
  <si>
    <t>2019年市政热力接口项目</t>
  </si>
  <si>
    <t>热力工程</t>
  </si>
  <si>
    <t>部分规划预留热力管网口径不满足实际热负荷需求改造</t>
  </si>
  <si>
    <t>2016-J86</t>
  </si>
  <si>
    <t>动漫园能源站燃气发电并网工程</t>
  </si>
  <si>
    <t>2017-J89</t>
  </si>
  <si>
    <t>新二街（华四路～中新大道）给水、燃气、热力管网工程</t>
  </si>
  <si>
    <t>给水0.61公里、燃气0.49公里、热力0.81公里</t>
  </si>
  <si>
    <t>2016-J91</t>
  </si>
  <si>
    <t>中生大道（泰九路～泰七路）给水、燃气、热力管网工程</t>
  </si>
  <si>
    <t>给水0.55公里、燃气0.5公里、热力1.13公里</t>
  </si>
  <si>
    <t>2017-J88</t>
  </si>
  <si>
    <t>新二街（华三路～中泰大道）给水、燃气、热力管网工程</t>
  </si>
  <si>
    <t>给水0.64公里、燃气0.62公里、热力0.62公里</t>
  </si>
  <si>
    <t>未启动</t>
    <phoneticPr fontId="3" type="noConversion"/>
  </si>
  <si>
    <t>临海新城第二社区中心综合文化服务中心装饰装修工程</t>
    <phoneticPr fontId="7" type="noConversion"/>
  </si>
  <si>
    <t>民生项目</t>
    <phoneticPr fontId="3" type="noConversion"/>
  </si>
  <si>
    <t>公建项目</t>
    <phoneticPr fontId="3" type="noConversion"/>
  </si>
  <si>
    <t>否</t>
    <phoneticPr fontId="3" type="noConversion"/>
  </si>
  <si>
    <t>场地功能设计和装饰装修及家具配置。</t>
    <phoneticPr fontId="3" type="noConversion"/>
  </si>
  <si>
    <t>2019-M7</t>
  </si>
  <si>
    <t>6国资公司</t>
    <phoneticPr fontId="3" type="noConversion"/>
  </si>
  <si>
    <t>教体局</t>
    <phoneticPr fontId="3" type="noConversion"/>
  </si>
  <si>
    <t>建议删除</t>
    <phoneticPr fontId="3" type="noConversion"/>
  </si>
  <si>
    <t>华东师大学校</t>
  </si>
  <si>
    <t>2019-J22</t>
  </si>
  <si>
    <t>同庄盛路绿化</t>
    <phoneticPr fontId="3" type="noConversion"/>
  </si>
  <si>
    <t>建议取消</t>
    <phoneticPr fontId="3" type="noConversion"/>
  </si>
  <si>
    <t>庄盛路慢行系统铺装工程</t>
  </si>
  <si>
    <t>2019-增J41</t>
  </si>
  <si>
    <t>澜水苑小区供热系统改造工程</t>
  </si>
  <si>
    <t>2018-J48</t>
  </si>
  <si>
    <t>管廊建议取消</t>
    <phoneticPr fontId="3" type="noConversion"/>
  </si>
  <si>
    <t>北部区域综合管廊二期工程</t>
  </si>
  <si>
    <t>渔泽路（航海道以南）分三舱及四舱布置，分别为燃气舱、综合舱、110KV高压电力舱、220KV高压电力舱，最宽处约14米。</t>
  </si>
  <si>
    <t>3滨旅控股</t>
    <phoneticPr fontId="3" type="noConversion"/>
  </si>
  <si>
    <t>目前项目来源不明确，建议别上</t>
    <phoneticPr fontId="3" type="noConversion"/>
  </si>
  <si>
    <t>东堤（妈祖文化园段落）观海栈道景观项目</t>
  </si>
  <si>
    <t>旅游配套</t>
    <phoneticPr fontId="3" type="noConversion"/>
  </si>
  <si>
    <t>在东堤妈祖文化园段落，修建观海栈道景观工程，创造亲海的景观效果。</t>
  </si>
  <si>
    <t>2019-J76</t>
  </si>
  <si>
    <t>委办</t>
    <phoneticPr fontId="3" type="noConversion"/>
  </si>
  <si>
    <t>待确认</t>
    <phoneticPr fontId="3" type="noConversion"/>
  </si>
  <si>
    <t>生态城综治中心办公室装修项目</t>
  </si>
  <si>
    <t>0.11</t>
  </si>
  <si>
    <t>对室内进行装修改造以及设备采购等</t>
  </si>
  <si>
    <t>国资公司</t>
    <phoneticPr fontId="3" type="noConversion"/>
  </si>
  <si>
    <t>建议与国资公司对接，走专项资金</t>
    <phoneticPr fontId="3" type="noConversion"/>
  </si>
  <si>
    <t>民生项目</t>
    <phoneticPr fontId="3" type="noConversion"/>
  </si>
  <si>
    <t>教育项目</t>
    <phoneticPr fontId="3" type="noConversion"/>
  </si>
  <si>
    <t>政府投资</t>
    <phoneticPr fontId="3" type="noConversion"/>
  </si>
  <si>
    <t>合作区</t>
    <phoneticPr fontId="3" type="noConversion"/>
  </si>
  <si>
    <t>2016-J19</t>
  </si>
  <si>
    <t>环境局</t>
    <phoneticPr fontId="3" type="noConversion"/>
  </si>
  <si>
    <t>与环境局继续对接，是否继续实施，目前一期完成</t>
    <phoneticPr fontId="3" type="noConversion"/>
  </si>
  <si>
    <t>建议后续取消</t>
    <phoneticPr fontId="3" type="noConversion"/>
  </si>
  <si>
    <t>临海新城裸地治理</t>
  </si>
  <si>
    <t>鲁能地块、北塘港区一二期的临时绿化及临海新城的围挡、苫盖</t>
  </si>
  <si>
    <t>2019-增J33</t>
  </si>
  <si>
    <t>城管局</t>
    <phoneticPr fontId="3" type="noConversion"/>
  </si>
  <si>
    <t>建议城管局</t>
    <phoneticPr fontId="3" type="noConversion"/>
  </si>
  <si>
    <t>旅游区域现状卫生间配套设施完善工程</t>
  </si>
  <si>
    <t>2019-增J71</t>
  </si>
  <si>
    <t>生态城公用事业运行维护中心</t>
  </si>
  <si>
    <t>占地1万平米，容积率1.5，总建面1.9万平米，地上1.5万平米，地下0.4万平米</t>
  </si>
  <si>
    <t>2019-J12</t>
  </si>
  <si>
    <t>气力输送景杉小区阀室提升改造项目</t>
  </si>
  <si>
    <t>阀室内维修平台、爬梯安装及管道防腐处理</t>
  </si>
  <si>
    <t>2017-Z12</t>
  </si>
  <si>
    <t>正在施工</t>
    <phoneticPr fontId="3" type="noConversion"/>
  </si>
  <si>
    <t>和畅园（1A1B）大修项目</t>
  </si>
  <si>
    <t>和畅园项目屋面防水、外墙保温、涂料等修缮工作</t>
  </si>
  <si>
    <t>2017-Z30</t>
  </si>
  <si>
    <t>公屋二期被动房智能房屋</t>
  </si>
  <si>
    <t>被动房智能家居。</t>
  </si>
  <si>
    <t>2019-J57</t>
  </si>
  <si>
    <t>97A建设公寓提升改造项目</t>
  </si>
  <si>
    <t>建设公寓楼内防水、吊顶、墙面等危险、增加监控设施、消防设备等提升改造。</t>
    <phoneticPr fontId="3" type="noConversion"/>
  </si>
  <si>
    <t>中新天津生态城和畅园室外海绵城市提升改造项目</t>
  </si>
  <si>
    <t>和畅园室外海绵城市提升改造</t>
  </si>
  <si>
    <t>生泰海洋</t>
    <phoneticPr fontId="3" type="noConversion"/>
  </si>
  <si>
    <t>临海新城东堤绿道公园项目</t>
    <phoneticPr fontId="3" type="noConversion"/>
  </si>
  <si>
    <t>临海新城东堤绿道公园景墙、护栏、标识系统等绿道公园相关配套设施。</t>
    <phoneticPr fontId="3" type="noConversion"/>
  </si>
  <si>
    <t>2017年生态城合作区域及渔港区域智能视觉工程</t>
    <phoneticPr fontId="7" type="noConversion"/>
  </si>
  <si>
    <t>电子警察前端、相关平台扩容、基础配套及其他</t>
    <phoneticPr fontId="3" type="noConversion"/>
  </si>
  <si>
    <t>智能视觉公共服务平台三期及配套设施建设项目</t>
    <phoneticPr fontId="7" type="noConversion"/>
  </si>
  <si>
    <t>在生态城合作区、渔港区内建设300处智能视觉视频监控点位及相关系统，平台软件提升等。</t>
    <phoneticPr fontId="3" type="noConversion"/>
  </si>
  <si>
    <t>社会治安防控体系视频监控网系统建设项目</t>
    <phoneticPr fontId="7" type="noConversion"/>
  </si>
  <si>
    <t>在生态城150平方公里范围内建设450处社会治安防控体系视频监控点位及相关系统。</t>
    <phoneticPr fontId="3" type="noConversion"/>
  </si>
  <si>
    <t>北岛70a住宅</t>
    <phoneticPr fontId="3" type="noConversion"/>
  </si>
  <si>
    <t>雅居乐幼儿园</t>
    <phoneticPr fontId="3" type="noConversion"/>
  </si>
  <si>
    <t>民生项目</t>
    <phoneticPr fontId="3" type="noConversion"/>
  </si>
  <si>
    <t>教育项目</t>
    <phoneticPr fontId="3" type="noConversion"/>
  </si>
  <si>
    <t>吉宝74住宅</t>
    <phoneticPr fontId="3" type="noConversion"/>
  </si>
  <si>
    <t>6.83</t>
    <phoneticPr fontId="3" type="noConversion"/>
  </si>
  <si>
    <t>北岛69b商业</t>
    <phoneticPr fontId="3" type="noConversion"/>
  </si>
  <si>
    <t>商业项目</t>
    <phoneticPr fontId="3" type="noConversion"/>
  </si>
  <si>
    <t>0.42</t>
  </si>
  <si>
    <t>项目占地21.7万平米，建筑面积约21.89万平米，主要建设中试车间，研发车间，质量控制车间，动力厂房，办公楼，食堂，锅炉房，仓库等，建筑层数包括1层，2层，4层，5层不等。</t>
    <phoneticPr fontId="3" type="noConversion"/>
  </si>
  <si>
    <t>鼓浪水镇月沙湾</t>
    <phoneticPr fontId="3" type="noConversion"/>
  </si>
  <si>
    <t>吉宝14B住宅项目</t>
    <phoneticPr fontId="3" type="noConversion"/>
  </si>
  <si>
    <t>吉宝3b住宅项目</t>
    <phoneticPr fontId="3" type="noConversion"/>
  </si>
  <si>
    <t>2019-M6</t>
  </si>
  <si>
    <t>大连枫叶集团</t>
  </si>
  <si>
    <t>枫叶学校</t>
  </si>
  <si>
    <t>0.39</t>
    <phoneticPr fontId="3" type="noConversion"/>
  </si>
  <si>
    <t>教体局</t>
    <phoneticPr fontId="3" type="noConversion"/>
  </si>
  <si>
    <t>力高邻里中心</t>
    <phoneticPr fontId="3" type="noConversion"/>
  </si>
  <si>
    <t>城管局</t>
  </si>
  <si>
    <t>建设局</t>
  </si>
  <si>
    <t>教体局</t>
  </si>
  <si>
    <t>商务局</t>
  </si>
  <si>
    <t>社会局</t>
  </si>
  <si>
    <t>文旅局</t>
  </si>
  <si>
    <t>智城局</t>
  </si>
  <si>
    <t>欢乐城</t>
    <phoneticPr fontId="3" type="noConversion"/>
  </si>
  <si>
    <t>0.52</t>
    <phoneticPr fontId="3" type="noConversion"/>
  </si>
  <si>
    <t>该酒店占地11600平米，建筑面积约29000平米</t>
    <phoneticPr fontId="3" type="noConversion"/>
  </si>
  <si>
    <t>旅游区</t>
    <phoneticPr fontId="3" type="noConversion"/>
  </si>
  <si>
    <t>1.2</t>
    <phoneticPr fontId="3" type="noConversion"/>
  </si>
  <si>
    <t>海旭道北半幅（弘通路-东堤路）道路排水及红线内绿化工程</t>
    <phoneticPr fontId="3" type="noConversion"/>
  </si>
  <si>
    <t>前期</t>
    <phoneticPr fontId="3" type="noConversion"/>
  </si>
  <si>
    <t>新建</t>
    <phoneticPr fontId="3" type="noConversion"/>
  </si>
  <si>
    <t>红星美凯龙家居广场</t>
    <phoneticPr fontId="3" type="noConversion"/>
  </si>
  <si>
    <t>涉及清华，可暂列，土地费1.2亿，计划1月份挂牌</t>
    <phoneticPr fontId="3" type="noConversion"/>
  </si>
  <si>
    <t>，计划2023年7月实施</t>
    <phoneticPr fontId="3" type="noConversion"/>
  </si>
  <si>
    <t>土地出让计划</t>
  </si>
  <si>
    <t>续建</t>
    <phoneticPr fontId="3" type="noConversion"/>
  </si>
  <si>
    <t>提升改造版块</t>
  </si>
  <si>
    <t>资金来源</t>
    <phoneticPr fontId="3" type="noConversion"/>
  </si>
  <si>
    <t>年度固投目标（万元）</t>
    <phoneticPr fontId="3" type="noConversion"/>
  </si>
  <si>
    <t>年度固投目标（万元）</t>
    <phoneticPr fontId="3" type="noConversion"/>
  </si>
  <si>
    <t>项目个数</t>
    <phoneticPr fontId="3" type="noConversion"/>
  </si>
  <si>
    <t>年度投资（万元）</t>
    <phoneticPr fontId="3" type="noConversion"/>
  </si>
  <si>
    <t>年度固投建议（万元）</t>
    <phoneticPr fontId="3" type="noConversion"/>
  </si>
  <si>
    <t>年度投资（万元）</t>
    <phoneticPr fontId="3" type="noConversion"/>
  </si>
  <si>
    <t>年度固投建议（万元）</t>
    <phoneticPr fontId="3" type="noConversion"/>
  </si>
  <si>
    <t>8旅游版块</t>
  </si>
  <si>
    <t>建设局</t>
    <phoneticPr fontId="3" type="noConversion"/>
  </si>
  <si>
    <t>7智慧城市版块</t>
  </si>
  <si>
    <t>3海洋督查版块</t>
  </si>
  <si>
    <t>5水系连通版块</t>
  </si>
  <si>
    <t>1丰田版块</t>
  </si>
  <si>
    <t>2北岛版块</t>
  </si>
  <si>
    <t>4交通版块</t>
  </si>
  <si>
    <t>12提升改造版块</t>
  </si>
  <si>
    <t>11教育版块</t>
  </si>
  <si>
    <t>8交通版块</t>
  </si>
  <si>
    <t>版块名称</t>
    <phoneticPr fontId="3" type="noConversion"/>
  </si>
  <si>
    <t>年度投资（万元）</t>
    <phoneticPr fontId="3" type="noConversion"/>
  </si>
  <si>
    <t>年度固投建议（万元）</t>
    <phoneticPr fontId="3" type="noConversion"/>
  </si>
  <si>
    <t>项目个数</t>
    <phoneticPr fontId="3" type="noConversion"/>
  </si>
  <si>
    <t>项目类别</t>
    <phoneticPr fontId="3" type="noConversion"/>
  </si>
  <si>
    <t>2020年建设计划—项目类别</t>
    <phoneticPr fontId="3" type="noConversion"/>
  </si>
  <si>
    <t>2020年建设计划—行业主管部门</t>
    <phoneticPr fontId="3" type="noConversion"/>
  </si>
  <si>
    <t>2020年建设计划—资金来源</t>
    <phoneticPr fontId="3" type="noConversion"/>
  </si>
  <si>
    <t>项目个数</t>
    <phoneticPr fontId="3" type="noConversion"/>
  </si>
  <si>
    <t>2020年建设计划—项目性质</t>
    <phoneticPr fontId="3" type="noConversion"/>
  </si>
  <si>
    <t>项目性质</t>
    <phoneticPr fontId="3" type="noConversion"/>
  </si>
  <si>
    <t>其它</t>
    <phoneticPr fontId="3" type="noConversion"/>
  </si>
  <si>
    <t>合计</t>
    <phoneticPr fontId="3" type="noConversion"/>
  </si>
  <si>
    <t>2020年建设计划—各版块</t>
    <phoneticPr fontId="3" type="noConversion"/>
  </si>
  <si>
    <t>2020年建设计划—土地出让</t>
    <phoneticPr fontId="3" type="noConversion"/>
  </si>
  <si>
    <t>能源配套</t>
    <phoneticPr fontId="3" type="noConversion"/>
  </si>
  <si>
    <t>合作区2019年排水管道加固工程</t>
    <phoneticPr fontId="3" type="noConversion"/>
  </si>
  <si>
    <t>15地块公屋二期</t>
    <phoneticPr fontId="3" type="noConversion"/>
  </si>
  <si>
    <t>公屋2A、2B已竣工，计划开始2C前期设计，面积6.4万元，投资额4.1亿</t>
    <phoneticPr fontId="3" type="noConversion"/>
  </si>
  <si>
    <t>沿中央大道（航津道-海晨道）西侧建设DN800-DN1000热力管网，约11公里</t>
    <phoneticPr fontId="3" type="noConversion"/>
  </si>
  <si>
    <t>新区气象局</t>
    <phoneticPr fontId="3" type="noConversion"/>
  </si>
  <si>
    <t>建设局</t>
    <phoneticPr fontId="3" type="noConversion"/>
  </si>
  <si>
    <t>滨海新区天气雷达塔</t>
    <phoneticPr fontId="3" type="noConversion"/>
  </si>
  <si>
    <t>基础设施</t>
    <phoneticPr fontId="3" type="noConversion"/>
  </si>
  <si>
    <t>新建</t>
    <phoneticPr fontId="3" type="noConversion"/>
  </si>
  <si>
    <t>政府投资</t>
    <phoneticPr fontId="3" type="noConversion"/>
  </si>
  <si>
    <t>否</t>
    <phoneticPr fontId="3" type="noConversion"/>
  </si>
  <si>
    <t>合作区</t>
    <phoneticPr fontId="3" type="noConversion"/>
  </si>
  <si>
    <t>建设一座110米的雷达塔</t>
    <phoneticPr fontId="3" type="noConversion"/>
  </si>
  <si>
    <t>产业项目</t>
    <phoneticPr fontId="3" type="noConversion"/>
  </si>
  <si>
    <t>静湖南路西延工程</t>
    <phoneticPr fontId="3" type="noConversion"/>
  </si>
  <si>
    <t>6国资公司</t>
    <phoneticPr fontId="3" type="noConversion"/>
  </si>
  <si>
    <t>国资公司</t>
    <phoneticPr fontId="3" type="noConversion"/>
  </si>
  <si>
    <t>滨旅北部幼儿园</t>
    <phoneticPr fontId="3" type="noConversion"/>
  </si>
  <si>
    <t>续建</t>
    <phoneticPr fontId="3" type="noConversion"/>
  </si>
  <si>
    <t>续建</t>
    <phoneticPr fontId="3" type="noConversion"/>
  </si>
  <si>
    <t>住宅项目</t>
    <phoneticPr fontId="3" type="noConversion"/>
  </si>
  <si>
    <t>基础设施</t>
    <phoneticPr fontId="3" type="noConversion"/>
  </si>
  <si>
    <t>海绵城市精品片区公建项目改造</t>
    <phoneticPr fontId="3" type="noConversion"/>
  </si>
  <si>
    <t>公建项目</t>
    <phoneticPr fontId="3" type="noConversion"/>
  </si>
  <si>
    <t>产业项目</t>
    <phoneticPr fontId="3" type="noConversion"/>
  </si>
  <si>
    <t>续建</t>
    <phoneticPr fontId="3" type="noConversion"/>
  </si>
  <si>
    <t>住宅项目</t>
    <phoneticPr fontId="3" type="noConversion"/>
  </si>
  <si>
    <t>碧桂园地块小学</t>
    <phoneticPr fontId="3" type="noConversion"/>
  </si>
  <si>
    <t>海博道消防站</t>
    <phoneticPr fontId="3" type="noConversion"/>
  </si>
  <si>
    <t>新建</t>
    <phoneticPr fontId="3" type="noConversion"/>
  </si>
  <si>
    <t>新建</t>
    <phoneticPr fontId="3" type="noConversion"/>
  </si>
  <si>
    <t>学校和幼儿园修缮及提升改造项目</t>
    <phoneticPr fontId="3" type="noConversion"/>
  </si>
  <si>
    <t>1.校舍修缮
2.设施设备（非教学）维修、更换
3.室外操场跑道草皮维修、更换
4.安全隐患整改
5.项目提升改造
6.紧急维修事项</t>
    <phoneticPr fontId="3" type="noConversion"/>
  </si>
  <si>
    <t>北岛第一幼儿园</t>
    <phoneticPr fontId="3" type="noConversion"/>
  </si>
  <si>
    <t>生态城生物医药产业园</t>
    <phoneticPr fontId="3" type="noConversion"/>
  </si>
  <si>
    <t>6国资公司</t>
    <phoneticPr fontId="3" type="noConversion"/>
  </si>
  <si>
    <t>国资公司</t>
    <phoneticPr fontId="3" type="noConversion"/>
  </si>
  <si>
    <t>新建</t>
    <phoneticPr fontId="3" type="noConversion"/>
  </si>
  <si>
    <t>新建</t>
    <phoneticPr fontId="3" type="noConversion"/>
  </si>
  <si>
    <t>计划11月15日向志华主任汇报，12月底以前批准实施。</t>
    <phoneticPr fontId="2" type="noConversion"/>
  </si>
  <si>
    <t>1.校舍修缮
2.设施设备（非教学）维修、更换
3.室外操场跑道草皮维修、更换
4.安全隐患整改
5.项目提升改造
6.紧急维修事项</t>
    <phoneticPr fontId="3" type="noConversion"/>
  </si>
  <si>
    <t>渔港公司</t>
    <phoneticPr fontId="3" type="noConversion"/>
  </si>
  <si>
    <t>张家兴沟河口渔礁封堵</t>
    <phoneticPr fontId="3" type="noConversion"/>
  </si>
  <si>
    <t>基础设施</t>
    <phoneticPr fontId="3" type="noConversion"/>
  </si>
  <si>
    <t>提升改造</t>
    <phoneticPr fontId="3" type="noConversion"/>
  </si>
  <si>
    <t>水利工程</t>
    <phoneticPr fontId="3" type="noConversion"/>
  </si>
  <si>
    <t>前期</t>
    <phoneticPr fontId="3" type="noConversion"/>
  </si>
  <si>
    <t>2合资公司</t>
  </si>
  <si>
    <t>3滨旅控股</t>
  </si>
  <si>
    <t>4泰达控股</t>
  </si>
  <si>
    <t>4泰达控股</t>
    <phoneticPr fontId="3" type="noConversion"/>
  </si>
  <si>
    <t>2020年建设计划—公司分类</t>
    <phoneticPr fontId="3" type="noConversion"/>
  </si>
  <si>
    <t>改名字</t>
    <phoneticPr fontId="3" type="noConversion"/>
  </si>
  <si>
    <t>滨旅基建</t>
    <phoneticPr fontId="3" type="noConversion"/>
  </si>
  <si>
    <t>信息园一四七街与中新大道交口约2800平方米，信息园道路慢行系统约3万平方米，慢行系统基础、面层铺装、侧石安装等及附属标志标牌工程等，华五路盲道改造</t>
    <phoneticPr fontId="3" type="noConversion"/>
  </si>
  <si>
    <t>跟城管局确认</t>
    <phoneticPr fontId="3" type="noConversion"/>
  </si>
  <si>
    <t>跟城管局确认</t>
    <phoneticPr fontId="3" type="noConversion"/>
  </si>
  <si>
    <t>滨旅北部公交场站工程</t>
    <phoneticPr fontId="3" type="noConversion"/>
  </si>
  <si>
    <t>畅海蓝湾商住混合项目</t>
    <phoneticPr fontId="3" type="noConversion"/>
  </si>
  <si>
    <t>征求胡局意见</t>
    <phoneticPr fontId="3" type="noConversion"/>
  </si>
  <si>
    <t>南湾南侧商住混合项目</t>
    <phoneticPr fontId="3" type="noConversion"/>
  </si>
  <si>
    <t>畅海（商业）</t>
    <phoneticPr fontId="7" type="noConversion"/>
  </si>
  <si>
    <t>蓝湾（住宅）畅海（商业）</t>
    <phoneticPr fontId="7" type="noConversion"/>
  </si>
  <si>
    <t>前期</t>
    <phoneticPr fontId="3" type="noConversion"/>
  </si>
  <si>
    <t>新建</t>
    <phoneticPr fontId="3" type="noConversion"/>
  </si>
  <si>
    <t>续建</t>
    <phoneticPr fontId="3" type="noConversion"/>
  </si>
  <si>
    <t>新建</t>
    <phoneticPr fontId="3" type="noConversion"/>
  </si>
  <si>
    <t>新建</t>
    <phoneticPr fontId="3" type="noConversion"/>
  </si>
  <si>
    <t>道路总长约3.707km，包含：盛二街（中滨大道-故道河）通水五路（中海大道-泰四路）通水六路（通水五路-泰四路）中泰大道（泰四路-故道河），主要包括道路、雨水、污水、再生水、照明、智能交通预埋、交通设施等工程。</t>
    <phoneticPr fontId="3" type="noConversion"/>
  </si>
  <si>
    <t>北岛三期道路工程</t>
    <phoneticPr fontId="3" type="noConversion"/>
  </si>
  <si>
    <t>道路绿化</t>
    <phoneticPr fontId="3" type="noConversion"/>
  </si>
  <si>
    <t>共计面积约2.3万平方米。其中华二路3432平方米，华三路2522平方米，华四路4194平方米，新二街7870平方米，中泰大道4748平方米。</t>
    <phoneticPr fontId="3" type="noConversion"/>
  </si>
  <si>
    <t>如果2020年3月前支付4000万工程预付款，年度投资及固投可上调至8000万元。</t>
    <phoneticPr fontId="3" type="noConversion"/>
  </si>
  <si>
    <t>实施内容有所增加。立项总投资由1000万增至1800万，工期推迟至2021年。</t>
    <phoneticPr fontId="3" type="noConversion"/>
  </si>
  <si>
    <t>建设淡化海水配套泵站一座及配套进出水管线，占地面积约18000平方米（总投资不含土地成本费用）</t>
    <phoneticPr fontId="3" type="noConversion"/>
  </si>
  <si>
    <t>合并至水处理中心大修工程中</t>
    <phoneticPr fontId="3" type="noConversion"/>
  </si>
  <si>
    <t>一期新建可再生能源循环利用处理厂一座，主要建设厨余垃圾、餐饮垃圾、污水处理厂污泥处理系统及相关配套设施等；二期主要建设垃圾资源化分类中心及绿化垃圾处理中心及相关配套设施等（含土地成本3000万）</t>
    <phoneticPr fontId="3" type="noConversion"/>
  </si>
  <si>
    <t>前期</t>
    <phoneticPr fontId="3" type="noConversion"/>
  </si>
  <si>
    <t>根据城管局意见删除</t>
    <phoneticPr fontId="3" type="noConversion"/>
  </si>
  <si>
    <t>新建</t>
    <phoneticPr fontId="3" type="noConversion"/>
  </si>
  <si>
    <t>渔港区</t>
    <phoneticPr fontId="3" type="noConversion"/>
  </si>
  <si>
    <t>为北疆电厂淡化海水配套泵站进行电力配套，并修建丰田及其它淡化海水配套管线</t>
    <phoneticPr fontId="3" type="noConversion"/>
  </si>
  <si>
    <t>北疆电厂淡化海水泵站电力配套及丰田配套管网工程</t>
    <phoneticPr fontId="3" type="noConversion"/>
  </si>
  <si>
    <t>北疆电厂淡化海水配套泵站及配套管网（一期）</t>
    <phoneticPr fontId="3" type="noConversion"/>
  </si>
  <si>
    <t>97A建设公寓智能安防及民生保障项目</t>
    <phoneticPr fontId="3" type="noConversion"/>
  </si>
  <si>
    <t>前期</t>
    <phoneticPr fontId="3" type="noConversion"/>
  </si>
  <si>
    <t>可再生能源循环利用工程</t>
    <phoneticPr fontId="3" type="noConversion"/>
  </si>
  <si>
    <t>滨旅基建</t>
    <phoneticPr fontId="3" type="noConversion"/>
  </si>
  <si>
    <t>3滨旅控股</t>
    <phoneticPr fontId="3" type="noConversion"/>
  </si>
  <si>
    <t>城管局</t>
    <phoneticPr fontId="3" type="noConversion"/>
  </si>
  <si>
    <t>旅游区域现状卫生间配套设施完善工程</t>
    <phoneticPr fontId="3" type="noConversion"/>
  </si>
  <si>
    <t>新建</t>
    <phoneticPr fontId="3" type="noConversion"/>
  </si>
  <si>
    <t>政府投资</t>
    <phoneticPr fontId="3" type="noConversion"/>
  </si>
  <si>
    <t>旅游区</t>
    <phoneticPr fontId="3" type="noConversion"/>
  </si>
  <si>
    <t>对于旅游区现状已建成公园内卫生间进行提升及改造，满足管委会所提的功能性。</t>
    <phoneticPr fontId="3" type="noConversion"/>
  </si>
  <si>
    <t>对于旅游区现状已建成公园内卫生间内无专用自来水</t>
    <phoneticPr fontId="3" type="noConversion"/>
  </si>
  <si>
    <t>城管局</t>
    <phoneticPr fontId="3" type="noConversion"/>
  </si>
  <si>
    <t>建设5对公交站亭，本工程仅含公交站点，其余综合导视牌、路名牌不列入此项工程</t>
    <phoneticPr fontId="3" type="noConversion"/>
  </si>
  <si>
    <t>中新天津生态城97A建设公寓智能安防提升，增加空调提高夏季高温建筑工人居住舒适度，武警围墙增加高度、增加车库。</t>
    <phoneticPr fontId="3" type="noConversion"/>
  </si>
  <si>
    <t>旅游区域北部水系连通及排海项目一期工程</t>
    <phoneticPr fontId="3" type="noConversion"/>
  </si>
  <si>
    <t>北部招商项目基础处理工程</t>
    <phoneticPr fontId="3" type="noConversion"/>
  </si>
  <si>
    <t>北部招商项目新增雨水泵站</t>
    <phoneticPr fontId="3" type="noConversion"/>
  </si>
  <si>
    <t>将北部污水处理厂出水连至北部水系，并增加缓冲处理湿地</t>
    <phoneticPr fontId="3" type="noConversion"/>
  </si>
  <si>
    <t>建设局</t>
    <phoneticPr fontId="3" type="noConversion"/>
  </si>
  <si>
    <t>2020年建设计划—四大类+项目性质分类</t>
    <phoneticPr fontId="3" type="noConversion"/>
  </si>
  <si>
    <t>中  新  天  津  生  态  城</t>
    <phoneticPr fontId="11" type="noConversion"/>
  </si>
  <si>
    <t>2020年建设计划</t>
    <phoneticPr fontId="11" type="noConversion"/>
  </si>
  <si>
    <t>中新天津生态城管理委员会</t>
    <phoneticPr fontId="11" type="noConversion"/>
  </si>
  <si>
    <t>海博馆周边景观提升工程</t>
    <phoneticPr fontId="7" type="noConversion"/>
  </si>
  <si>
    <t>2017-Z19</t>
    <phoneticPr fontId="3" type="noConversion"/>
  </si>
  <si>
    <t>北科泰达</t>
    <phoneticPr fontId="3" type="noConversion"/>
  </si>
  <si>
    <t>文旅局</t>
    <phoneticPr fontId="3" type="noConversion"/>
  </si>
  <si>
    <t>住宅26栋，配建4栋，总建面67890平方米，地上建面43370平方米。</t>
    <phoneticPr fontId="3" type="noConversion"/>
  </si>
  <si>
    <t>续建</t>
    <phoneticPr fontId="3" type="noConversion"/>
  </si>
  <si>
    <t>续建</t>
    <phoneticPr fontId="3" type="noConversion"/>
  </si>
  <si>
    <t>军威养殖场地块土地置换购置款</t>
    <phoneticPr fontId="3" type="noConversion"/>
  </si>
  <si>
    <t>蓟运河河道整治及生态修复工程</t>
    <phoneticPr fontId="3" type="noConversion"/>
  </si>
  <si>
    <t>前期</t>
    <phoneticPr fontId="3" type="noConversion"/>
  </si>
  <si>
    <t>污水0.6m3/s，雨水30.1m3/s，外排10m3/s，占地约1万平米</t>
    <phoneticPr fontId="3" type="noConversion"/>
  </si>
  <si>
    <t>（静湖南路-动漫南路）：道路、雨水、污水、再生水、照明、智能交通预埋工程、交通设施等工程，路宽20米，长度约1km</t>
    <phoneticPr fontId="3" type="noConversion"/>
  </si>
  <si>
    <t>道路总长约9km，包含：盛一街（中滨大道至泰四路）中海大道（泰五路至盛三街）泰四路（中泰大道-盛三街）盛二街（中滨大道-故道河）通水五路（中海大道-泰四路）通水六路（通水五路-泰四路）中泰大道（泰四路-故道河），主要包括道路、雨水、污水、再生水、照明、智能交通预埋、交通设施等工程。</t>
    <phoneticPr fontId="3" type="noConversion"/>
  </si>
  <si>
    <t>前期</t>
    <phoneticPr fontId="3" type="noConversion"/>
  </si>
  <si>
    <t>新建</t>
    <phoneticPr fontId="3" type="noConversion"/>
  </si>
  <si>
    <t>清华电子产业园一期提升改造项目</t>
    <phoneticPr fontId="3" type="noConversion"/>
  </si>
  <si>
    <t>滨旅建开</t>
    <phoneticPr fontId="3" type="noConversion"/>
  </si>
  <si>
    <t>产业项目</t>
    <phoneticPr fontId="3" type="noConversion"/>
  </si>
  <si>
    <t>产业项目</t>
    <phoneticPr fontId="3" type="noConversion"/>
  </si>
  <si>
    <t>续建</t>
    <phoneticPr fontId="3" type="noConversion"/>
  </si>
  <si>
    <t>政府投资</t>
    <phoneticPr fontId="3" type="noConversion"/>
  </si>
  <si>
    <t>否</t>
    <phoneticPr fontId="3" type="noConversion"/>
  </si>
  <si>
    <t>项目用地面积5.5万平米，建筑面积5.4万平米，主要为9栋研厂房及研发楼的装修工程</t>
    <phoneticPr fontId="3" type="noConversion"/>
  </si>
  <si>
    <t>前期</t>
    <phoneticPr fontId="3" type="noConversion"/>
  </si>
  <si>
    <t>旅游区域海滨高速两侧水系连通生态修复工程</t>
    <phoneticPr fontId="3" type="noConversion"/>
  </si>
  <si>
    <t>北堤联络段改造工程</t>
    <phoneticPr fontId="3" type="noConversion"/>
  </si>
  <si>
    <t>新建</t>
    <phoneticPr fontId="3" type="noConversion"/>
  </si>
  <si>
    <t>北部片区雨水、污水、外排合建泵站</t>
    <phoneticPr fontId="3" type="noConversion"/>
  </si>
  <si>
    <t>生泰水业</t>
    <phoneticPr fontId="3" type="noConversion"/>
  </si>
  <si>
    <t>海旭道北半幅（弘通路-东堤路）给水管道工程</t>
  </si>
  <si>
    <t>前期</t>
    <phoneticPr fontId="3" type="noConversion"/>
  </si>
  <si>
    <t>企业自筹</t>
    <phoneticPr fontId="3" type="noConversion"/>
  </si>
  <si>
    <t>否</t>
    <phoneticPr fontId="3" type="noConversion"/>
  </si>
  <si>
    <t>旅游区</t>
    <phoneticPr fontId="3" type="noConversion"/>
  </si>
  <si>
    <t>DN800球墨铸铁给水管道（弘通路-规划次干路一）2200m，
DN300球墨铸铁给水管道（弘通路-东堤路）4100m</t>
    <phoneticPr fontId="3" type="noConversion"/>
  </si>
  <si>
    <t>宝龙城周边配套设施改造工程</t>
  </si>
  <si>
    <t>提升改造</t>
    <phoneticPr fontId="3" type="noConversion"/>
  </si>
  <si>
    <t>新建</t>
    <phoneticPr fontId="3" type="noConversion"/>
  </si>
  <si>
    <t>政府投资</t>
    <phoneticPr fontId="3" type="noConversion"/>
  </si>
  <si>
    <t>否</t>
    <phoneticPr fontId="3" type="noConversion"/>
  </si>
  <si>
    <t>旅游区</t>
    <phoneticPr fontId="3" type="noConversion"/>
  </si>
  <si>
    <t>宝龙幼儿园门口新增过街红绿灯、人行横道线、电子警察等设施；安明路增加相应停车位及非机动车道；海晨道红线内绿化改造等相关内容。</t>
  </si>
  <si>
    <t>水务公司</t>
    <phoneticPr fontId="3" type="noConversion"/>
  </si>
  <si>
    <t>水务公司</t>
    <phoneticPr fontId="3" type="noConversion"/>
  </si>
  <si>
    <t>生态城水处理中心设备大修及前池改造工程</t>
    <phoneticPr fontId="3" type="noConversion"/>
  </si>
  <si>
    <t>彩虹桥并线桥梁，长度约2.14千米。</t>
    <phoneticPr fontId="3" type="noConversion"/>
  </si>
  <si>
    <t>污水厂及配套泵站整体维修及前池改造</t>
    <phoneticPr fontId="3" type="noConversion"/>
  </si>
  <si>
    <t>对滨旅北部产业地块基础设施完善，包括丰田一期范围填土，拆改，地块及周边道路开口、道路拓宽，以及新增地块周边绿化以及相关临时设施等</t>
    <phoneticPr fontId="3" type="noConversion"/>
  </si>
  <si>
    <t>北部招商项目雨污水管道改造工程（一期）</t>
    <phoneticPr fontId="3" type="noConversion"/>
  </si>
  <si>
    <t>北部污水泵站连通水系工程</t>
    <phoneticPr fontId="3" type="noConversion"/>
  </si>
  <si>
    <t>5渔港公司</t>
    <phoneticPr fontId="3" type="noConversion"/>
  </si>
  <si>
    <t>待定</t>
    <phoneticPr fontId="3" type="noConversion"/>
  </si>
  <si>
    <t>科技局</t>
    <phoneticPr fontId="3" type="noConversion"/>
  </si>
  <si>
    <t>在合作区域、渔港区域内建设5个路口信号灯、60个路口电子警察、数据采集及相关系统平台扩容、基础配套等</t>
    <phoneticPr fontId="3" type="noConversion"/>
  </si>
  <si>
    <t>中加周边社区中心公益部分室内装修工程</t>
    <phoneticPr fontId="3" type="noConversion"/>
  </si>
  <si>
    <t>完善现有智慧交通设施，实现空域协同的全域交通治理和善解人意的通畅出行服务。</t>
    <phoneticPr fontId="3" type="noConversion"/>
  </si>
  <si>
    <t>航母南北岛</t>
    <phoneticPr fontId="7" type="noConversion"/>
  </si>
  <si>
    <t>澜清溪北侧3宗地住宅</t>
    <phoneticPr fontId="3" type="noConversion"/>
  </si>
  <si>
    <t>澜清溪北侧2宗地住宅</t>
    <phoneticPr fontId="3" type="noConversion"/>
  </si>
  <si>
    <t>科技局</t>
  </si>
  <si>
    <t>中加枫博园（02-61地块）</t>
    <phoneticPr fontId="3" type="noConversion"/>
  </si>
  <si>
    <t>鼓浪水镇小学</t>
    <phoneticPr fontId="3" type="noConversion"/>
  </si>
  <si>
    <t>鼓浪水镇幼儿园</t>
    <phoneticPr fontId="3" type="noConversion"/>
  </si>
  <si>
    <t>海滨投资</t>
    <phoneticPr fontId="3" type="noConversion"/>
  </si>
  <si>
    <t>中澳公司</t>
    <phoneticPr fontId="3" type="noConversion"/>
  </si>
  <si>
    <t>教体局</t>
    <phoneticPr fontId="3" type="noConversion"/>
  </si>
  <si>
    <t>1.8</t>
    <phoneticPr fontId="3" type="noConversion"/>
  </si>
  <si>
    <t>0.5</t>
    <phoneticPr fontId="3" type="noConversion"/>
  </si>
  <si>
    <t>渔港区</t>
    <phoneticPr fontId="3" type="noConversion"/>
  </si>
  <si>
    <t>津鑫永利冷链</t>
  </si>
  <si>
    <t>渔港冷库项目</t>
    <phoneticPr fontId="3" type="noConversion"/>
  </si>
  <si>
    <t>8.6</t>
    <phoneticPr fontId="3" type="noConversion"/>
  </si>
  <si>
    <t>力高小学及第二幼儿园</t>
    <phoneticPr fontId="3" type="noConversion"/>
  </si>
  <si>
    <t>旅游区</t>
    <phoneticPr fontId="3" type="noConversion"/>
  </si>
  <si>
    <t>新建</t>
    <phoneticPr fontId="3" type="noConversion"/>
  </si>
  <si>
    <t>华四路（中天大道～中央大道）、动漫北路、中新大道（华四路～中泰大道）等道路给水、燃气、热力管网工程</t>
    <phoneticPr fontId="3" type="noConversion"/>
  </si>
  <si>
    <t>华四路（中天大道-中央大道）、和睦路和顺路（中央大道交叉口）道路工程</t>
    <phoneticPr fontId="3" type="noConversion"/>
  </si>
  <si>
    <t>开工时间</t>
    <phoneticPr fontId="3" type="noConversion"/>
  </si>
  <si>
    <t>竣工时间</t>
    <phoneticPr fontId="3" type="noConversion"/>
  </si>
  <si>
    <t>总投资</t>
    <phoneticPr fontId="3" type="noConversion"/>
  </si>
  <si>
    <t>年度投资</t>
    <phoneticPr fontId="3" type="noConversion"/>
  </si>
  <si>
    <t>年度固投建议</t>
    <phoneticPr fontId="3" type="noConversion"/>
  </si>
  <si>
    <t>北岛一期道路绿化工程</t>
    <phoneticPr fontId="3" type="noConversion"/>
  </si>
  <si>
    <t>包括泰五路（中海大道至盛三街）、中生大道（泰九路至泰七路）泰四路（中生大道至中海大道）中海大道（泰四路至泰五路）中泰大道（中滨大道至泰四路），总绿化面积约13.36万平方米。</t>
  </si>
  <si>
    <t>北岛二期道路绿化工程</t>
    <phoneticPr fontId="3" type="noConversion"/>
  </si>
  <si>
    <t>1投资公司</t>
    <phoneticPr fontId="3" type="noConversion"/>
  </si>
  <si>
    <t>求和项:年度投资</t>
  </si>
  <si>
    <t>求和项:年度投资调整</t>
  </si>
  <si>
    <t>求和项:年度固投调整</t>
  </si>
  <si>
    <t>调整后年度投资</t>
    <phoneticPr fontId="3" type="noConversion"/>
  </si>
  <si>
    <t>调整后固投</t>
    <phoneticPr fontId="3" type="noConversion"/>
  </si>
  <si>
    <t>固投调整后与2019对比</t>
    <phoneticPr fontId="3" type="noConversion"/>
  </si>
  <si>
    <t>固投调整前与2019对比</t>
    <phoneticPr fontId="3" type="noConversion"/>
  </si>
  <si>
    <t>畅海蓝湾</t>
    <phoneticPr fontId="7" type="noConversion"/>
  </si>
  <si>
    <t>2020-J1</t>
    <phoneticPr fontId="3" type="noConversion"/>
  </si>
  <si>
    <t>2020-J2</t>
  </si>
  <si>
    <t>2020-J3</t>
  </si>
  <si>
    <t>2020-J4</t>
  </si>
  <si>
    <t>2020-J5</t>
  </si>
  <si>
    <t>2020-J6</t>
  </si>
  <si>
    <t>2020-J7</t>
  </si>
  <si>
    <t>2020-J8</t>
  </si>
  <si>
    <t>2020-J9</t>
  </si>
  <si>
    <t>2020-J10</t>
  </si>
  <si>
    <t>2020-J11</t>
  </si>
  <si>
    <t>2020-J12</t>
  </si>
  <si>
    <t>2020-J13</t>
  </si>
  <si>
    <t>2020-J14</t>
  </si>
  <si>
    <t>2020-J15</t>
  </si>
  <si>
    <t>2020-J16</t>
  </si>
  <si>
    <t>2020-J17</t>
  </si>
  <si>
    <t>2020-J18</t>
  </si>
  <si>
    <t>2020-J19</t>
  </si>
  <si>
    <t>2020-J20</t>
  </si>
  <si>
    <t>2020-J21</t>
  </si>
  <si>
    <t>2020-J22</t>
  </si>
  <si>
    <t>2020-J23</t>
  </si>
  <si>
    <t>2020-J24</t>
  </si>
  <si>
    <t>2020-J25</t>
  </si>
  <si>
    <t>2020-J26</t>
  </si>
  <si>
    <t>2020-J27</t>
  </si>
  <si>
    <t>2020-J28</t>
  </si>
  <si>
    <t>2020-J29</t>
  </si>
  <si>
    <t>2020-J30</t>
  </si>
  <si>
    <t>2020-J31</t>
  </si>
  <si>
    <t>2020-J32</t>
  </si>
  <si>
    <t>2020-J33</t>
  </si>
  <si>
    <t>2020-J34</t>
  </si>
  <si>
    <t>2020-J35</t>
  </si>
  <si>
    <t>2020-J36</t>
  </si>
  <si>
    <t>2020-J37</t>
  </si>
  <si>
    <t>2020-J38</t>
  </si>
  <si>
    <t>2020-J39</t>
  </si>
  <si>
    <t>2020-J40</t>
  </si>
  <si>
    <t>2020-J41</t>
  </si>
  <si>
    <t>2020-J42</t>
  </si>
  <si>
    <t>2020-J43</t>
  </si>
  <si>
    <t>2020-J44</t>
  </si>
  <si>
    <t>2020-J45</t>
  </si>
  <si>
    <t>2020-J46</t>
  </si>
  <si>
    <t>2020-J47</t>
  </si>
  <si>
    <t>2020-J48</t>
  </si>
  <si>
    <t>2020-J49</t>
  </si>
  <si>
    <t>2020-J50</t>
  </si>
  <si>
    <t>2020-J51</t>
  </si>
  <si>
    <t>2020-J52</t>
  </si>
  <si>
    <t>2020-J53</t>
  </si>
  <si>
    <t>2020-J54</t>
  </si>
  <si>
    <t>2020-J55</t>
  </si>
  <si>
    <t>2020-J56</t>
  </si>
  <si>
    <t>2020-J57</t>
  </si>
  <si>
    <t>2020-J58</t>
  </si>
  <si>
    <t>2020-J59</t>
  </si>
  <si>
    <t>2020-J60</t>
  </si>
  <si>
    <t>2020-J61</t>
  </si>
  <si>
    <t>2020-J62</t>
  </si>
  <si>
    <t>2020-J63</t>
  </si>
  <si>
    <t>2020-J64</t>
  </si>
  <si>
    <t>2020-J65</t>
  </si>
  <si>
    <t>2020-J66</t>
  </si>
  <si>
    <t>2020-C1</t>
    <phoneticPr fontId="3" type="noConversion"/>
  </si>
  <si>
    <t>基础设施</t>
    <phoneticPr fontId="3" type="noConversion"/>
  </si>
  <si>
    <t>2020-J67</t>
  </si>
  <si>
    <t>2018-C13</t>
    <phoneticPr fontId="3" type="noConversion"/>
  </si>
  <si>
    <t>2020-C2</t>
  </si>
  <si>
    <t>2020-C3</t>
  </si>
  <si>
    <t>2020-C4</t>
  </si>
  <si>
    <t>2020-C5</t>
  </si>
  <si>
    <t>2020-C6</t>
  </si>
  <si>
    <t>2020-C7</t>
  </si>
  <si>
    <t>2020-C8</t>
  </si>
  <si>
    <t>2020-C9</t>
  </si>
  <si>
    <t>2020-C10</t>
  </si>
  <si>
    <t>2020-C11</t>
  </si>
  <si>
    <t>2020-C12</t>
  </si>
  <si>
    <t>2020-C13</t>
  </si>
  <si>
    <t>2020-Z1</t>
    <phoneticPr fontId="3" type="noConversion"/>
  </si>
  <si>
    <t>2020-Z2</t>
  </si>
  <si>
    <t>2020-Z3</t>
  </si>
  <si>
    <t>2020-Z4</t>
  </si>
  <si>
    <t>2020-Z5</t>
  </si>
  <si>
    <t>2020-Z6</t>
  </si>
  <si>
    <t>2020-Z7</t>
  </si>
  <si>
    <t>2020-Z8</t>
  </si>
  <si>
    <t>2020-Z9</t>
  </si>
  <si>
    <t>2020-Z10</t>
  </si>
  <si>
    <t>2020-Z11</t>
  </si>
  <si>
    <t>2020-Z12</t>
  </si>
  <si>
    <t>2020-Z13</t>
  </si>
  <si>
    <t>2020-Z14</t>
  </si>
  <si>
    <t>2020-Z15</t>
  </si>
  <si>
    <t>2020-Z16</t>
  </si>
  <si>
    <t>2020-Z17</t>
  </si>
  <si>
    <t>2020-Z18</t>
  </si>
  <si>
    <t>2020-M1</t>
    <phoneticPr fontId="3" type="noConversion"/>
  </si>
  <si>
    <t>2020-M2</t>
  </si>
  <si>
    <t>2020-M3</t>
  </si>
  <si>
    <t>2020-M4</t>
  </si>
  <si>
    <t>2020-M5</t>
  </si>
  <si>
    <t>2020-M6</t>
  </si>
  <si>
    <t>2020-M7</t>
  </si>
  <si>
    <t>2020-M8</t>
  </si>
  <si>
    <t>续建</t>
    <phoneticPr fontId="3" type="noConversion"/>
  </si>
  <si>
    <t>根据国网电力天津分公司于2019年6月组织开展的并网络安全“排雷”行动后下发的《电力监控系统安全防护检查整改通知书》要求，对新能源场站监控系统进行网络安全改造升级。</t>
    <phoneticPr fontId="3" type="noConversion"/>
  </si>
  <si>
    <t>北岛给水、燃气、热力管网工程</t>
    <phoneticPr fontId="3" type="noConversion"/>
  </si>
  <si>
    <t>给水28公里、燃气10公里、热力路由7.1公里</t>
    <phoneticPr fontId="3" type="noConversion"/>
  </si>
  <si>
    <t>天津生态城北岛通信管网建设工程</t>
    <phoneticPr fontId="3" type="noConversion"/>
  </si>
  <si>
    <t>天津生态城北岛通信管网建设工程，包含中生大道（泰四路-泰五路）、泰四路（中生大道-盛三街）、泰五路（中滨大道-盛三街）、中海大道（泰四路-盛三街）、中泰大道（生态谷-故道河）、盛一街（中滨大道至泰四路）、通水三路（泰四路-通水四路）、通水四路（泰四路-泰五路）、盛二街（中滨大道-故道河）、通水五路（中海大道-泰四路）、通水六路（通水五路-泰四路）、等道路市政通信管网，沟公里数18.5公里，约为125孔公里。</t>
    <phoneticPr fontId="3" type="noConversion"/>
  </si>
  <si>
    <t>1、新增交通指示牌20处。
2、新型旅游标识系统。临海新城区域已完成设置，此次将范围拓展到生态城全域，预计新增新型标识180个。
3、配置旅游服务站8处。</t>
    <phoneticPr fontId="3" type="noConversion"/>
  </si>
  <si>
    <t>印象海堤公园提升（市政道路配套）工程</t>
    <phoneticPr fontId="3" type="noConversion"/>
  </si>
  <si>
    <t>前期</t>
    <phoneticPr fontId="3" type="noConversion"/>
  </si>
  <si>
    <t>建设临海新城南部1#、2#水闸及水系开挖169万m3 ；建设4#和5#水闸；北部地块西侧护岸提升改造为永久护岸约4.1km</t>
    <phoneticPr fontId="3" type="noConversion"/>
  </si>
  <si>
    <t>海旭道桥梁工程</t>
    <phoneticPr fontId="3" type="noConversion"/>
  </si>
  <si>
    <t>汉北路绿廊景观工程</t>
    <phoneticPr fontId="3" type="noConversion"/>
  </si>
  <si>
    <t>合作区市政绿化环卫养护管理基地</t>
    <phoneticPr fontId="3" type="noConversion"/>
  </si>
  <si>
    <t>航海道跨海滨大道连接力高匝道桥工程</t>
    <phoneticPr fontId="3" type="noConversion"/>
  </si>
  <si>
    <t>29地块社区公园</t>
    <phoneticPr fontId="3" type="noConversion"/>
  </si>
  <si>
    <t>中部片区42#地块社区公园</t>
    <phoneticPr fontId="3" type="noConversion"/>
  </si>
  <si>
    <t>北部1#能源站工程</t>
    <phoneticPr fontId="3" type="noConversion"/>
  </si>
  <si>
    <t>中部片区人行过街工程</t>
    <phoneticPr fontId="3" type="noConversion"/>
  </si>
  <si>
    <t>8号雨水泵站工程</t>
    <phoneticPr fontId="3" type="noConversion"/>
  </si>
  <si>
    <t>住宅项目一次性纳入的土地费40亿，其中包括明年新出让的35亿，30c的5亿；另外包括北岛新建3.5亿，力高北岛新建6亿，续建项目96亿</t>
    <phoneticPr fontId="3" type="noConversion"/>
  </si>
  <si>
    <t>5渔港公司</t>
  </si>
  <si>
    <t>1、租用海博馆周边中加商业街已建成办公场所，进行必要装修改造，满足游客服务功能。
2、建设智慧旅游指挥调度中心。</t>
    <phoneticPr fontId="3" type="noConversion"/>
  </si>
  <si>
    <t>临海新城2020年道路开口工程</t>
    <phoneticPr fontId="3" type="noConversion"/>
  </si>
  <si>
    <t>科技局</t>
    <phoneticPr fontId="3" type="noConversion"/>
  </si>
  <si>
    <t>1、华四路（中天大道-中央大道）道路、雨水、污水、再生水、照明、智能交通预埋、交通设施等工程，长度约0.3km；
2、和睦路与中央大道交叉口工程，交口道路长度50米；和顺路与中央大道交叉口工程，交口道路长度50米；
3、中新大道西侧（华三路至华二路）污水管线，约600米；
4、华四路（新二街至中新大道）雨水管线约300米、中新大道（华四路至中部雨水泵站）雨水管线约450米。</t>
    <phoneticPr fontId="3" type="noConversion"/>
  </si>
  <si>
    <t>生态岛片区59号地块、亿利1号地块初期雨水收集及处理，拟设置排水管线及处理设备。</t>
    <phoneticPr fontId="3" type="noConversion"/>
  </si>
  <si>
    <t>档案馆</t>
  </si>
  <si>
    <t>档案馆</t>
    <phoneticPr fontId="3" type="noConversion"/>
  </si>
  <si>
    <t>渔家路（航泽道-云溪道）、渔帆路（航泽道-云溪道）、航泽道（中央大道-渔泽路）道路排水及红线内绿化工程</t>
    <phoneticPr fontId="3" type="noConversion"/>
  </si>
  <si>
    <t>环保公司</t>
    <phoneticPr fontId="3" type="noConversion"/>
  </si>
  <si>
    <t>1投资公司</t>
    <phoneticPr fontId="3" type="noConversion"/>
  </si>
  <si>
    <t>合作区</t>
    <phoneticPr fontId="3" type="noConversion"/>
  </si>
  <si>
    <t>北部及东北部生活垃圾收集运输工程</t>
    <phoneticPr fontId="3" type="noConversion"/>
  </si>
  <si>
    <t>2020-J68</t>
  </si>
  <si>
    <t>道路总长约8km，包含中生大道（泰四路-泰五路）泰四路（中生大道-中海大道）泰五路（中滨大道-中海大道）中海大道（泰四路-泰五路）泰五路（中海大道-通水五街）泰五路（通水五街-中泰大道）泰五路（中泰大道-盛一街）泰五路（盛一街-盛二街）泰五路（盛二街-盛三街）中泰大道（生态谷-泰四路）通水三路（泰四路-通水四路）通水四路（泰四路-泰五路）泰四路（中海大道-中泰大道）主要包括道路、雨水、污水、再生水、照明、智能交通预埋、交通设施等工程。</t>
    <phoneticPr fontId="3" type="noConversion"/>
  </si>
  <si>
    <t>34#地块住宅</t>
    <phoneticPr fontId="3" type="noConversion"/>
  </si>
  <si>
    <t>新建</t>
    <phoneticPr fontId="3" type="noConversion"/>
  </si>
  <si>
    <t>海博馆南部商业地块内景观提升、商业设施</t>
    <phoneticPr fontId="3" type="noConversion"/>
  </si>
  <si>
    <t>二〇一九年十二月</t>
    <phoneticPr fontId="11" type="noConversion"/>
  </si>
  <si>
    <t>土桥子蔡家堡文旅项目八宗地（三块商业+五宗文娱）</t>
    <phoneticPr fontId="3" type="noConversion"/>
  </si>
  <si>
    <t>中核智慧城公司</t>
    <phoneticPr fontId="3" type="noConversion"/>
  </si>
  <si>
    <t>临海新城05-01-07地块项目</t>
    <phoneticPr fontId="3" type="noConversion"/>
  </si>
  <si>
    <t>中部片区41#地块住宅项目（翠谷园）</t>
    <phoneticPr fontId="3" type="noConversion"/>
  </si>
  <si>
    <t>中部片区32#地块住宅项目（博仕苑）</t>
    <phoneticPr fontId="3" type="noConversion"/>
  </si>
  <si>
    <t>中农批公司</t>
    <phoneticPr fontId="3" type="noConversion"/>
  </si>
  <si>
    <t>中核智慧城公司</t>
    <phoneticPr fontId="7" type="noConversion"/>
  </si>
  <si>
    <t>龙海公司</t>
    <phoneticPr fontId="7" type="noConversion"/>
  </si>
  <si>
    <t>杰科公司</t>
    <phoneticPr fontId="7" type="noConversion"/>
  </si>
  <si>
    <t>生态岛片区地块初期雨水收集处理二期工程</t>
    <phoneticPr fontId="3" type="noConversion"/>
  </si>
  <si>
    <t>未来公交站</t>
    <phoneticPr fontId="3" type="noConversion"/>
  </si>
  <si>
    <t>合作区再生水南部加压泵站</t>
    <phoneticPr fontId="3" type="noConversion"/>
  </si>
  <si>
    <t>海旭道公交场站工程</t>
    <phoneticPr fontId="3" type="noConversion"/>
  </si>
  <si>
    <t>（惠风溪）智慧能源小镇
集中式储能电站项目</t>
    <phoneticPr fontId="3" type="noConversion"/>
  </si>
  <si>
    <t>滨海供电分公司</t>
    <phoneticPr fontId="3" type="noConversion"/>
  </si>
  <si>
    <t>生联智慧公司</t>
    <phoneticPr fontId="3" type="noConversion"/>
  </si>
  <si>
    <t>2020年公交站亭工程</t>
    <phoneticPr fontId="3" type="noConversion"/>
  </si>
  <si>
    <t>2019年交通信号灯升级改造工程</t>
    <phoneticPr fontId="3" type="noConversion"/>
  </si>
  <si>
    <t>中心渔港智能交通（二期）工程</t>
    <phoneticPr fontId="3" type="noConversion"/>
  </si>
  <si>
    <t>中心渔港产业园区道路慢行系统优化工程</t>
    <phoneticPr fontId="3" type="noConversion"/>
  </si>
  <si>
    <t>新源中心工业游沿线绿化景观工程</t>
    <phoneticPr fontId="3" type="noConversion"/>
  </si>
  <si>
    <t>中部以及北部片区土地整理工程</t>
    <phoneticPr fontId="3" type="noConversion"/>
  </si>
  <si>
    <t>2019年通信网络建设工程</t>
    <phoneticPr fontId="3" type="noConversion"/>
  </si>
  <si>
    <t>公司名称</t>
    <phoneticPr fontId="3" type="noConversion"/>
  </si>
  <si>
    <t>一体化基础设施网络平台和数据中心</t>
    <phoneticPr fontId="3" type="noConversion"/>
  </si>
  <si>
    <t>彩嘉路跨张家新沟连通工程</t>
    <phoneticPr fontId="3" type="noConversion"/>
  </si>
  <si>
    <t>张家新沟出海口航道封堵工程</t>
    <phoneticPr fontId="3" type="noConversion"/>
  </si>
  <si>
    <t>投资公司</t>
    <phoneticPr fontId="3" type="noConversion"/>
  </si>
  <si>
    <t>吉宝地块生态谷部分的改造提升。
增加吉宝地块周边区域及绿道部分提升。</t>
    <phoneticPr fontId="3" type="noConversion"/>
  </si>
  <si>
    <r>
      <t xml:space="preserve">中福中加小学幼儿园：永盛路（川博道——海逸道）管径为DN700，路由长度约1100米；
</t>
    </r>
    <r>
      <rPr>
        <b/>
        <sz val="12"/>
        <rFont val="宋体"/>
        <family val="3"/>
        <charset val="134"/>
      </rPr>
      <t>枫博园：</t>
    </r>
    <r>
      <rPr>
        <sz val="12"/>
        <rFont val="宋体"/>
        <family val="3"/>
        <charset val="134"/>
      </rPr>
      <t xml:space="preserve">海轩道（月盛路——荣盛路）管径为DN400路由长度约200米；
</t>
    </r>
    <r>
      <rPr>
        <b/>
        <sz val="12"/>
        <rFont val="宋体"/>
        <family val="3"/>
        <charset val="134"/>
      </rPr>
      <t>中铁产业园：</t>
    </r>
    <r>
      <rPr>
        <sz val="12"/>
        <rFont val="宋体"/>
        <family val="3"/>
        <charset val="134"/>
      </rPr>
      <t>川博道（永盛路——景盛路）管径为DN400路由长度约440米，川博道（景盛路——安明路）管径为DN350路由长度约270米，安明路（川博道——海博道）管径为DN250路由长度约400米，海博道（安明路——安业西路）管径为DN250，路由长度约350米。</t>
    </r>
    <phoneticPr fontId="23" type="noConversion"/>
  </si>
  <si>
    <r>
      <rPr>
        <sz val="10"/>
        <rFont val="宋体"/>
        <family val="3"/>
        <charset val="134"/>
      </rPr>
      <t>枫博园</t>
    </r>
    <r>
      <rPr>
        <sz val="10"/>
        <rFont val="微软雅黑"/>
        <family val="2"/>
        <charset val="134"/>
      </rPr>
      <t>（02-61）抽头过路DN150长度约90m；
枫墨园（05-18）抽头过路DN100长度约40m。</t>
    </r>
    <r>
      <rPr>
        <strike/>
        <sz val="10"/>
        <rFont val="微软雅黑"/>
        <family val="2"/>
        <charset val="134"/>
      </rPr>
      <t xml:space="preserve">
</t>
    </r>
    <r>
      <rPr>
        <sz val="10"/>
        <rFont val="微软雅黑"/>
        <family val="2"/>
        <charset val="134"/>
      </rPr>
      <t>朗弘园（05-24）抽头过路DN150长度约60m；
朗润园（05-28）抽头过路DN150长度约60m；
津海院子（05-47）抽头过路DN150长度约55m；
中加中福第二幼儿园（05-38）抽头过路DN100长度约45m；
海旭道（永盛路--明盛路）DN600长度约520m；</t>
    </r>
    <r>
      <rPr>
        <strike/>
        <sz val="10"/>
        <rFont val="微软雅黑"/>
        <family val="2"/>
        <charset val="134"/>
      </rPr>
      <t xml:space="preserve">
</t>
    </r>
    <r>
      <rPr>
        <sz val="10"/>
        <rFont val="微软雅黑"/>
        <family val="2"/>
        <charset val="134"/>
      </rPr>
      <t>海博道（永盛路--明盛路）DN350长度约270m；</t>
    </r>
    <r>
      <rPr>
        <sz val="12"/>
        <rFont val="微软雅黑"/>
        <family val="2"/>
        <charset val="134"/>
      </rPr>
      <t xml:space="preserve">
</t>
    </r>
    <r>
      <rPr>
        <sz val="10"/>
        <rFont val="微软雅黑"/>
        <family val="2"/>
        <charset val="134"/>
      </rPr>
      <t>机动项目100万元。</t>
    </r>
    <phoneticPr fontId="3" type="noConversion"/>
  </si>
  <si>
    <t>1.51</t>
    <phoneticPr fontId="3" type="noConversion"/>
  </si>
  <si>
    <t>投资公司</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</si>
</sst>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Red]\(0.00\)"/>
    <numFmt numFmtId="177" formatCode="0_);[Red]\(0\)"/>
    <numFmt numFmtId="178" formatCode="yyyy&quot;年&quot;m&quot;月&quot;;@"/>
    <numFmt numFmtId="179" formatCode="0_ "/>
    <numFmt numFmtId="180" formatCode="0_ ;[Red]\-0\ "/>
  </numFmts>
  <fonts count="36">
    <font>
      <sz val="11"/>
      <color theme="1"/>
      <name val="宋体"/>
      <family val="2"/>
      <scheme val="minor"/>
    </font>
    <font>
      <sz val="11"/>
      <color theme="1"/>
      <name val="宋体"/>
      <family val="3"/>
      <charset val="134"/>
      <scheme val="minor"/>
    </font>
    <font>
      <sz val="12"/>
      <color theme="1"/>
      <name val="宋体"/>
      <family val="3"/>
      <charset val="134"/>
    </font>
    <font>
      <sz val="9"/>
      <name val="宋体"/>
      <family val="3"/>
      <charset val="134"/>
      <scheme val="minor"/>
    </font>
    <font>
      <sz val="11"/>
      <color indexed="8"/>
      <name val="宋体"/>
      <family val="3"/>
      <charset val="134"/>
    </font>
    <font>
      <sz val="12"/>
      <name val="宋体"/>
      <family val="3"/>
      <charset val="134"/>
    </font>
    <font>
      <b/>
      <sz val="12"/>
      <color rgb="FFFF0000"/>
      <name val="宋体"/>
      <family val="3"/>
      <charset val="134"/>
    </font>
    <font>
      <sz val="9"/>
      <name val="宋体"/>
      <family val="2"/>
      <charset val="134"/>
      <scheme val="minor"/>
    </font>
    <font>
      <strike/>
      <sz val="12"/>
      <color theme="1"/>
      <name val="宋体"/>
      <family val="3"/>
      <charset val="134"/>
    </font>
    <font>
      <strike/>
      <sz val="12"/>
      <name val="宋体"/>
      <family val="3"/>
      <charset val="134"/>
    </font>
    <font>
      <b/>
      <sz val="9"/>
      <name val="宋体"/>
      <family val="3"/>
      <charset val="134"/>
    </font>
    <font>
      <sz val="9"/>
      <name val="宋体"/>
      <family val="3"/>
      <charset val="134"/>
    </font>
    <font>
      <b/>
      <sz val="18"/>
      <color theme="1"/>
      <name val="宋体"/>
      <family val="3"/>
      <charset val="134"/>
      <scheme val="minor"/>
    </font>
    <font>
      <sz val="14"/>
      <color theme="1"/>
      <name val="宋体"/>
      <family val="3"/>
      <charset val="134"/>
      <scheme val="minor"/>
    </font>
    <font>
      <b/>
      <sz val="14"/>
      <color rgb="FFFF0000"/>
      <name val="宋体"/>
      <family val="3"/>
      <charset val="134"/>
      <scheme val="minor"/>
    </font>
    <font>
      <sz val="14"/>
      <color rgb="FFFF0000"/>
      <name val="宋体"/>
      <family val="3"/>
      <charset val="134"/>
      <scheme val="minor"/>
    </font>
    <font>
      <sz val="14"/>
      <color theme="1"/>
      <name val="宋体"/>
      <family val="2"/>
      <scheme val="minor"/>
    </font>
    <font>
      <b/>
      <sz val="14"/>
      <color theme="1"/>
      <name val="宋体"/>
      <family val="3"/>
      <charset val="134"/>
      <scheme val="minor"/>
    </font>
    <font>
      <sz val="11"/>
      <color rgb="FFFF0000"/>
      <name val="宋体"/>
      <family val="2"/>
      <scheme val="minor"/>
    </font>
    <font>
      <b/>
      <sz val="22"/>
      <color indexed="8"/>
      <name val="宋体"/>
      <family val="3"/>
      <charset val="134"/>
    </font>
    <font>
      <b/>
      <sz val="11"/>
      <color indexed="8"/>
      <name val="宋体"/>
      <family val="3"/>
      <charset val="134"/>
    </font>
    <font>
      <b/>
      <sz val="13"/>
      <color indexed="8"/>
      <name val="宋体"/>
      <family val="3"/>
      <charset val="134"/>
    </font>
    <font>
      <sz val="12"/>
      <name val="微软雅黑"/>
      <family val="2"/>
      <charset val="134"/>
    </font>
    <font>
      <sz val="9"/>
      <name val="等线"/>
      <family val="3"/>
      <charset val="134"/>
    </font>
    <font>
      <sz val="10"/>
      <name val="宋体"/>
      <family val="3"/>
      <charset val="134"/>
    </font>
    <font>
      <sz val="10"/>
      <name val="微软雅黑"/>
      <family val="2"/>
      <charset val="134"/>
    </font>
    <font>
      <strike/>
      <sz val="10"/>
      <name val="微软雅黑"/>
      <family val="2"/>
      <charset val="134"/>
    </font>
    <font>
      <b/>
      <sz val="12"/>
      <name val="宋体"/>
      <family val="3"/>
      <charset val="134"/>
    </font>
    <font>
      <b/>
      <sz val="11"/>
      <color theme="1"/>
      <name val="宋体"/>
      <family val="3"/>
      <charset val="134"/>
      <scheme val="minor"/>
    </font>
    <font>
      <b/>
      <sz val="14"/>
      <name val="宋体"/>
      <family val="3"/>
      <charset val="134"/>
      <scheme val="minor"/>
    </font>
    <font>
      <sz val="14"/>
      <color rgb="FFFF0000"/>
      <name val="宋体"/>
      <family val="2"/>
      <scheme val="minor"/>
    </font>
    <font>
      <sz val="11"/>
      <name val="宋体"/>
      <family val="2"/>
      <scheme val="minor"/>
    </font>
    <font>
      <sz val="12"/>
      <name val="宋体"/>
      <family val="2"/>
      <scheme val="minor"/>
    </font>
    <font>
      <sz val="12"/>
      <name val="宋体"/>
      <family val="3"/>
      <charset val="134"/>
      <scheme val="minor"/>
    </font>
    <font>
      <sz val="11"/>
      <name val="宋体"/>
      <family val="3"/>
      <charset val="134"/>
      <scheme val="minor"/>
    </font>
    <font>
      <b/>
      <sz val="12"/>
      <name val="宋体"/>
      <family val="3"/>
      <charset val="134"/>
      <scheme val="minor"/>
    </font>
  </fonts>
  <fills count="11">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rgb="FF00FFFF"/>
        <bgColor indexed="64"/>
      </patternFill>
    </fill>
    <fill>
      <patternFill patternType="solid">
        <fgColor rgb="FF7030A0"/>
        <bgColor indexed="64"/>
      </patternFill>
    </fill>
    <fill>
      <patternFill patternType="solid">
        <fgColor theme="8" tint="0.59999389629810485"/>
        <bgColor indexed="64"/>
      </patternFill>
    </fill>
    <fill>
      <patternFill patternType="solid">
        <fgColor rgb="FFB7DEE8"/>
        <bgColor indexed="64"/>
      </patternFill>
    </fill>
    <fill>
      <patternFill patternType="solid">
        <fgColor rgb="FF00B050"/>
        <bgColor indexed="64"/>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0" fontId="1" fillId="0" borderId="0"/>
    <xf numFmtId="0" fontId="4" fillId="0" borderId="0">
      <alignment vertical="center"/>
    </xf>
    <xf numFmtId="0" fontId="4" fillId="0" borderId="0"/>
  </cellStyleXfs>
  <cellXfs count="199">
    <xf numFmtId="0" fontId="0" fillId="0" borderId="0" xfId="0"/>
    <xf numFmtId="0" fontId="2" fillId="2" borderId="0" xfId="1" applyFont="1" applyFill="1" applyAlignment="1">
      <alignment horizontal="center" vertical="center"/>
    </xf>
    <xf numFmtId="0" fontId="5" fillId="2" borderId="1" xfId="2" applyNumberFormat="1" applyFont="1" applyFill="1" applyBorder="1" applyAlignment="1" applyProtection="1">
      <alignment horizontal="center" vertical="center" wrapText="1"/>
    </xf>
    <xf numFmtId="0" fontId="5" fillId="2" borderId="1" xfId="2"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wrapText="1"/>
    </xf>
    <xf numFmtId="176" fontId="5" fillId="2" borderId="1" xfId="2" applyNumberFormat="1" applyFont="1" applyFill="1" applyBorder="1" applyAlignment="1" applyProtection="1">
      <alignment horizontal="center" vertical="center" wrapText="1"/>
    </xf>
    <xf numFmtId="177" fontId="5" fillId="2" borderId="1" xfId="2" applyNumberFormat="1" applyFont="1" applyFill="1" applyBorder="1" applyAlignment="1" applyProtection="1">
      <alignment horizontal="center" vertical="center" wrapText="1"/>
    </xf>
    <xf numFmtId="0" fontId="2" fillId="0" borderId="2" xfId="1" applyFont="1" applyFill="1" applyBorder="1" applyAlignment="1">
      <alignment horizontal="center" vertical="center"/>
    </xf>
    <xf numFmtId="0" fontId="5" fillId="0" borderId="2" xfId="2" applyNumberFormat="1" applyFont="1" applyFill="1" applyBorder="1" applyAlignment="1" applyProtection="1">
      <alignment horizontal="center" vertical="center" wrapText="1"/>
    </xf>
    <xf numFmtId="0" fontId="5" fillId="0" borderId="2" xfId="2" applyFont="1" applyFill="1" applyBorder="1" applyAlignment="1" applyProtection="1">
      <alignment horizontal="center" vertical="center" wrapText="1"/>
    </xf>
    <xf numFmtId="178" fontId="5" fillId="0" borderId="2" xfId="2" applyNumberFormat="1" applyFont="1" applyFill="1" applyBorder="1" applyAlignment="1" applyProtection="1">
      <alignment horizontal="center" vertical="center" wrapText="1"/>
    </xf>
    <xf numFmtId="178" fontId="5" fillId="3" borderId="2" xfId="2" applyNumberFormat="1" applyFont="1" applyFill="1" applyBorder="1" applyAlignment="1" applyProtection="1">
      <alignment horizontal="center" vertical="center" wrapText="1"/>
    </xf>
    <xf numFmtId="49" fontId="5" fillId="0" borderId="2" xfId="2" applyNumberFormat="1" applyFont="1" applyFill="1" applyBorder="1" applyAlignment="1" applyProtection="1">
      <alignment horizontal="center" vertical="center" wrapText="1"/>
    </xf>
    <xf numFmtId="176" fontId="5" fillId="0" borderId="2" xfId="2" applyNumberFormat="1" applyFont="1" applyFill="1" applyBorder="1" applyAlignment="1" applyProtection="1">
      <alignment horizontal="center" vertical="center" wrapText="1"/>
    </xf>
    <xf numFmtId="177" fontId="5" fillId="0" borderId="2" xfId="2" applyNumberFormat="1" applyFont="1" applyFill="1" applyBorder="1" applyAlignment="1" applyProtection="1">
      <alignment horizontal="center" vertical="center" wrapText="1"/>
    </xf>
    <xf numFmtId="178" fontId="5" fillId="4" borderId="2" xfId="2" applyNumberFormat="1" applyFont="1" applyFill="1" applyBorder="1" applyAlignment="1" applyProtection="1">
      <alignment horizontal="center" vertical="center" wrapText="1"/>
    </xf>
    <xf numFmtId="0" fontId="2" fillId="5" borderId="2" xfId="1" applyFont="1" applyFill="1" applyBorder="1" applyAlignment="1">
      <alignment horizontal="center" vertical="center"/>
    </xf>
    <xf numFmtId="0" fontId="2" fillId="0" borderId="2" xfId="1" applyFont="1" applyBorder="1" applyAlignment="1">
      <alignment horizontal="center" vertical="center" wrapText="1"/>
    </xf>
    <xf numFmtId="14" fontId="2" fillId="0" borderId="2" xfId="1" applyNumberFormat="1" applyFont="1" applyBorder="1" applyAlignment="1">
      <alignment horizontal="center" vertical="center" wrapText="1"/>
    </xf>
    <xf numFmtId="0" fontId="2" fillId="3" borderId="2" xfId="1" applyFont="1" applyFill="1" applyBorder="1" applyAlignment="1">
      <alignment horizontal="center" vertical="center" wrapText="1"/>
    </xf>
    <xf numFmtId="14" fontId="2" fillId="3" borderId="2" xfId="1" applyNumberFormat="1" applyFont="1" applyFill="1" applyBorder="1" applyAlignment="1">
      <alignment horizontal="center" vertical="center" wrapText="1"/>
    </xf>
    <xf numFmtId="177" fontId="2" fillId="0" borderId="2" xfId="1" applyNumberFormat="1" applyFont="1" applyBorder="1" applyAlignment="1">
      <alignment horizontal="center" vertical="center" wrapText="1"/>
    </xf>
    <xf numFmtId="177" fontId="2" fillId="3" borderId="2" xfId="1" applyNumberFormat="1" applyFont="1" applyFill="1" applyBorder="1" applyAlignment="1">
      <alignment horizontal="center" vertical="center" wrapText="1"/>
    </xf>
    <xf numFmtId="0" fontId="2" fillId="0" borderId="2" xfId="1" applyFont="1" applyFill="1" applyBorder="1" applyAlignment="1">
      <alignment horizontal="center" vertical="center" wrapText="1"/>
    </xf>
    <xf numFmtId="177" fontId="5" fillId="6" borderId="2" xfId="2" applyNumberFormat="1" applyFont="1" applyFill="1" applyBorder="1" applyAlignment="1" applyProtection="1">
      <alignment horizontal="center" vertical="center" wrapText="1"/>
    </xf>
    <xf numFmtId="0" fontId="5" fillId="5" borderId="2" xfId="2" applyFont="1" applyFill="1" applyBorder="1" applyAlignment="1" applyProtection="1">
      <alignment horizontal="center" vertical="center" wrapText="1"/>
    </xf>
    <xf numFmtId="0" fontId="5" fillId="6" borderId="2" xfId="2" applyNumberFormat="1" applyFont="1" applyFill="1" applyBorder="1" applyAlignment="1" applyProtection="1">
      <alignment horizontal="center" vertical="center" wrapText="1"/>
    </xf>
    <xf numFmtId="0" fontId="5" fillId="6" borderId="2" xfId="2" applyFont="1" applyFill="1" applyBorder="1" applyAlignment="1" applyProtection="1">
      <alignment horizontal="center" vertical="center" wrapText="1"/>
    </xf>
    <xf numFmtId="178" fontId="5" fillId="6" borderId="2" xfId="2" applyNumberFormat="1" applyFont="1" applyFill="1" applyBorder="1" applyAlignment="1" applyProtection="1">
      <alignment horizontal="center" vertical="center" wrapText="1"/>
    </xf>
    <xf numFmtId="49" fontId="5" fillId="6" borderId="2" xfId="2" applyNumberFormat="1" applyFont="1" applyFill="1" applyBorder="1" applyAlignment="1" applyProtection="1">
      <alignment horizontal="center" vertical="center" wrapText="1"/>
    </xf>
    <xf numFmtId="176" fontId="5" fillId="6" borderId="2" xfId="2" applyNumberFormat="1" applyFont="1" applyFill="1" applyBorder="1" applyAlignment="1" applyProtection="1">
      <alignment horizontal="center" vertical="center" wrapText="1"/>
    </xf>
    <xf numFmtId="0" fontId="2" fillId="6" borderId="2" xfId="1" applyFont="1" applyFill="1" applyBorder="1" applyAlignment="1">
      <alignment horizontal="center" vertical="center"/>
    </xf>
    <xf numFmtId="0" fontId="2" fillId="6" borderId="2" xfId="1" applyFont="1" applyFill="1" applyBorder="1" applyAlignment="1">
      <alignment horizontal="center" vertical="center" wrapText="1"/>
    </xf>
    <xf numFmtId="14" fontId="2" fillId="6" borderId="2" xfId="1" applyNumberFormat="1" applyFont="1" applyFill="1" applyBorder="1" applyAlignment="1">
      <alignment horizontal="center" vertical="center" wrapText="1"/>
    </xf>
    <xf numFmtId="177" fontId="2" fillId="6" borderId="2" xfId="1" applyNumberFormat="1" applyFont="1" applyFill="1" applyBorder="1" applyAlignment="1">
      <alignment horizontal="center" vertical="center" wrapText="1"/>
    </xf>
    <xf numFmtId="177" fontId="5" fillId="4" borderId="2" xfId="2" applyNumberFormat="1" applyFont="1" applyFill="1" applyBorder="1" applyAlignment="1" applyProtection="1">
      <alignment horizontal="center" vertical="center" wrapText="1"/>
    </xf>
    <xf numFmtId="0" fontId="8" fillId="7" borderId="2" xfId="1" applyFont="1" applyFill="1" applyBorder="1" applyAlignment="1">
      <alignment horizontal="center" vertical="center"/>
    </xf>
    <xf numFmtId="0" fontId="8" fillId="7" borderId="2" xfId="1" applyFont="1" applyFill="1" applyBorder="1" applyAlignment="1">
      <alignment horizontal="center" vertical="center" wrapText="1"/>
    </xf>
    <xf numFmtId="0" fontId="9" fillId="7" borderId="2" xfId="2" applyFont="1" applyFill="1" applyBorder="1" applyAlignment="1" applyProtection="1">
      <alignment horizontal="center" vertical="center" wrapText="1"/>
    </xf>
    <xf numFmtId="14" fontId="8" fillId="7" borderId="2" xfId="1" applyNumberFormat="1" applyFont="1" applyFill="1" applyBorder="1" applyAlignment="1">
      <alignment horizontal="center" vertical="center" wrapText="1"/>
    </xf>
    <xf numFmtId="177" fontId="8" fillId="7" borderId="2" xfId="1" applyNumberFormat="1" applyFont="1" applyFill="1" applyBorder="1" applyAlignment="1">
      <alignment horizontal="center" vertical="center" wrapText="1"/>
    </xf>
    <xf numFmtId="177" fontId="9" fillId="7" borderId="2" xfId="2" applyNumberFormat="1" applyFont="1" applyFill="1" applyBorder="1" applyAlignment="1" applyProtection="1">
      <alignment horizontal="center" vertical="center" wrapText="1"/>
    </xf>
    <xf numFmtId="177" fontId="2" fillId="6" borderId="2" xfId="0" applyNumberFormat="1" applyFont="1" applyFill="1" applyBorder="1" applyAlignment="1">
      <alignment horizontal="center" vertical="center"/>
    </xf>
    <xf numFmtId="0" fontId="5" fillId="5" borderId="2" xfId="2" applyNumberFormat="1" applyFont="1" applyFill="1" applyBorder="1" applyAlignment="1" applyProtection="1">
      <alignment horizontal="center" vertical="center" wrapText="1"/>
    </xf>
    <xf numFmtId="178" fontId="5" fillId="5" borderId="2" xfId="2" applyNumberFormat="1" applyFont="1" applyFill="1" applyBorder="1" applyAlignment="1" applyProtection="1">
      <alignment horizontal="center" vertical="center" wrapText="1"/>
    </xf>
    <xf numFmtId="49" fontId="5" fillId="5" borderId="2" xfId="2" applyNumberFormat="1" applyFont="1" applyFill="1" applyBorder="1" applyAlignment="1" applyProtection="1">
      <alignment horizontal="center" vertical="center" wrapText="1"/>
    </xf>
    <xf numFmtId="176" fontId="5" fillId="5" borderId="2" xfId="2" applyNumberFormat="1" applyFont="1" applyFill="1" applyBorder="1" applyAlignment="1" applyProtection="1">
      <alignment horizontal="center" vertical="center" wrapText="1"/>
    </xf>
    <xf numFmtId="177" fontId="5" fillId="5" borderId="2" xfId="2" applyNumberFormat="1" applyFont="1" applyFill="1" applyBorder="1" applyAlignment="1" applyProtection="1">
      <alignment horizontal="center" vertical="center" wrapText="1"/>
    </xf>
    <xf numFmtId="177" fontId="2" fillId="5" borderId="2" xfId="0" applyNumberFormat="1" applyFont="1" applyFill="1" applyBorder="1" applyAlignment="1">
      <alignment horizontal="center" vertical="center"/>
    </xf>
    <xf numFmtId="177" fontId="5" fillId="2" borderId="1" xfId="2" applyNumberFormat="1" applyFont="1" applyFill="1" applyBorder="1" applyAlignment="1" applyProtection="1">
      <alignment horizontal="center" vertical="center" wrapText="1"/>
      <protection locked="0"/>
    </xf>
    <xf numFmtId="177" fontId="5" fillId="0" borderId="2" xfId="2" applyNumberFormat="1" applyFont="1" applyFill="1" applyBorder="1" applyAlignment="1" applyProtection="1">
      <alignment horizontal="center" vertical="center" wrapText="1"/>
      <protection locked="0"/>
    </xf>
    <xf numFmtId="177" fontId="5" fillId="6" borderId="2" xfId="2" applyNumberFormat="1" applyFont="1" applyFill="1" applyBorder="1" applyAlignment="1" applyProtection="1">
      <alignment horizontal="center" vertical="center" wrapText="1"/>
      <protection locked="0"/>
    </xf>
    <xf numFmtId="179" fontId="0" fillId="0" borderId="0" xfId="0" applyNumberFormat="1"/>
    <xf numFmtId="179" fontId="13" fillId="8" borderId="2" xfId="0" applyNumberFormat="1" applyFont="1" applyFill="1" applyBorder="1" applyAlignment="1">
      <alignment horizontal="center" vertical="center"/>
    </xf>
    <xf numFmtId="179" fontId="13" fillId="0" borderId="2" xfId="0" applyNumberFormat="1" applyFont="1" applyBorder="1" applyAlignment="1">
      <alignment horizontal="center" vertical="center"/>
    </xf>
    <xf numFmtId="179" fontId="14" fillId="3" borderId="2" xfId="0" applyNumberFormat="1" applyFont="1" applyFill="1" applyBorder="1" applyAlignment="1">
      <alignment horizontal="center" vertical="center"/>
    </xf>
    <xf numFmtId="0" fontId="13" fillId="0" borderId="0" xfId="0" applyFont="1"/>
    <xf numFmtId="179" fontId="13" fillId="0" borderId="0" xfId="0" applyNumberFormat="1" applyFont="1"/>
    <xf numFmtId="179" fontId="12" fillId="0" borderId="0" xfId="0" applyNumberFormat="1" applyFont="1" applyFill="1" applyAlignment="1">
      <alignment horizontal="center" vertical="center"/>
    </xf>
    <xf numFmtId="179" fontId="13" fillId="0" borderId="0" xfId="0" applyNumberFormat="1" applyFont="1" applyFill="1" applyBorder="1" applyAlignment="1">
      <alignment horizontal="center" vertical="center"/>
    </xf>
    <xf numFmtId="179" fontId="14" fillId="0" borderId="0" xfId="0" applyNumberFormat="1" applyFont="1" applyFill="1" applyBorder="1" applyAlignment="1">
      <alignment horizontal="center" vertical="center"/>
    </xf>
    <xf numFmtId="179" fontId="0" fillId="0" borderId="0" xfId="0" applyNumberFormat="1" applyFill="1"/>
    <xf numFmtId="0" fontId="5" fillId="4" borderId="2" xfId="1" applyFont="1" applyFill="1" applyBorder="1" applyAlignment="1">
      <alignment horizontal="center" vertical="center"/>
    </xf>
    <xf numFmtId="0" fontId="5" fillId="4" borderId="2" xfId="2" applyNumberFormat="1" applyFont="1" applyFill="1" applyBorder="1" applyAlignment="1" applyProtection="1">
      <alignment horizontal="center" vertical="center" wrapText="1"/>
    </xf>
    <xf numFmtId="0" fontId="5" fillId="4" borderId="2" xfId="2" applyFont="1" applyFill="1" applyBorder="1" applyAlignment="1" applyProtection="1">
      <alignment horizontal="center" vertical="center" wrapText="1"/>
    </xf>
    <xf numFmtId="49" fontId="5" fillId="4" borderId="2" xfId="2" applyNumberFormat="1" applyFont="1" applyFill="1" applyBorder="1" applyAlignment="1" applyProtection="1">
      <alignment horizontal="center" vertical="center" wrapText="1"/>
    </xf>
    <xf numFmtId="176" fontId="5" fillId="4" borderId="2" xfId="2" applyNumberFormat="1" applyFont="1" applyFill="1" applyBorder="1" applyAlignment="1" applyProtection="1">
      <alignment horizontal="center" vertical="center" wrapText="1"/>
    </xf>
    <xf numFmtId="177" fontId="5" fillId="4" borderId="2" xfId="2" applyNumberFormat="1" applyFont="1" applyFill="1" applyBorder="1" applyAlignment="1" applyProtection="1">
      <alignment horizontal="center" vertical="center" wrapText="1"/>
      <protection locked="0"/>
    </xf>
    <xf numFmtId="0" fontId="2" fillId="4" borderId="2" xfId="1" applyFont="1" applyFill="1" applyBorder="1" applyAlignment="1">
      <alignment horizontal="center" vertical="center" wrapText="1"/>
    </xf>
    <xf numFmtId="14" fontId="2" fillId="4" borderId="2" xfId="1" applyNumberFormat="1" applyFont="1" applyFill="1" applyBorder="1" applyAlignment="1">
      <alignment horizontal="center" vertical="center" wrapText="1"/>
    </xf>
    <xf numFmtId="0" fontId="2" fillId="4" borderId="2" xfId="1" applyFont="1" applyFill="1" applyBorder="1" applyAlignment="1">
      <alignment horizontal="center" vertical="center"/>
    </xf>
    <xf numFmtId="0" fontId="8" fillId="4" borderId="2" xfId="1" applyFont="1" applyFill="1" applyBorder="1" applyAlignment="1">
      <alignment horizontal="center" vertical="center" wrapText="1"/>
    </xf>
    <xf numFmtId="14" fontId="8" fillId="4" borderId="2" xfId="1" applyNumberFormat="1" applyFont="1" applyFill="1" applyBorder="1" applyAlignment="1">
      <alignment horizontal="center" vertical="center" wrapText="1"/>
    </xf>
    <xf numFmtId="177" fontId="8" fillId="4" borderId="2" xfId="2" applyNumberFormat="1" applyFont="1" applyFill="1" applyBorder="1" applyAlignment="1" applyProtection="1">
      <alignment horizontal="center" vertical="center" wrapText="1"/>
    </xf>
    <xf numFmtId="0" fontId="8" fillId="4" borderId="2" xfId="1" applyFont="1" applyFill="1" applyBorder="1" applyAlignment="1">
      <alignment horizontal="center" vertical="center"/>
    </xf>
    <xf numFmtId="0" fontId="8" fillId="4" borderId="2" xfId="2" applyNumberFormat="1" applyFont="1" applyFill="1" applyBorder="1" applyAlignment="1" applyProtection="1">
      <alignment horizontal="center" vertical="center" wrapText="1"/>
    </xf>
    <xf numFmtId="0" fontId="8" fillId="4" borderId="2" xfId="2" applyFont="1" applyFill="1" applyBorder="1" applyAlignment="1" applyProtection="1">
      <alignment horizontal="center" vertical="center" wrapText="1"/>
    </xf>
    <xf numFmtId="178" fontId="8" fillId="4" borderId="2" xfId="2" applyNumberFormat="1" applyFont="1" applyFill="1" applyBorder="1" applyAlignment="1" applyProtection="1">
      <alignment horizontal="center" vertical="center" wrapText="1"/>
    </xf>
    <xf numFmtId="49" fontId="8" fillId="4" borderId="2" xfId="2" applyNumberFormat="1" applyFont="1" applyFill="1" applyBorder="1" applyAlignment="1" applyProtection="1">
      <alignment horizontal="center" vertical="center" wrapText="1"/>
    </xf>
    <xf numFmtId="176" fontId="8" fillId="4" borderId="2" xfId="2" applyNumberFormat="1" applyFont="1" applyFill="1" applyBorder="1" applyAlignment="1" applyProtection="1">
      <alignment horizontal="center" vertical="center" wrapText="1"/>
    </xf>
    <xf numFmtId="177" fontId="8" fillId="4" borderId="2" xfId="2" applyNumberFormat="1" applyFont="1" applyFill="1" applyBorder="1" applyAlignment="1" applyProtection="1">
      <alignment horizontal="center" vertical="center" wrapText="1"/>
      <protection locked="0"/>
    </xf>
    <xf numFmtId="0" fontId="8" fillId="0" borderId="2" xfId="2" applyFont="1" applyFill="1" applyBorder="1" applyAlignment="1" applyProtection="1">
      <alignment horizontal="center" vertical="center" wrapText="1"/>
    </xf>
    <xf numFmtId="178" fontId="5" fillId="4" borderId="2" xfId="1" applyNumberFormat="1" applyFont="1" applyFill="1" applyBorder="1" applyAlignment="1">
      <alignment horizontal="center" vertical="center" wrapText="1"/>
    </xf>
    <xf numFmtId="0" fontId="9" fillId="4" borderId="2" xfId="2" applyFont="1" applyFill="1" applyBorder="1" applyAlignment="1" applyProtection="1">
      <alignment horizontal="center" vertical="center" wrapText="1"/>
    </xf>
    <xf numFmtId="177" fontId="8" fillId="4" borderId="2" xfId="1" applyNumberFormat="1" applyFont="1" applyFill="1" applyBorder="1" applyAlignment="1">
      <alignment horizontal="center" vertical="center" wrapText="1"/>
    </xf>
    <xf numFmtId="57" fontId="5" fillId="4" borderId="2" xfId="2" applyNumberFormat="1" applyFont="1" applyFill="1" applyBorder="1" applyAlignment="1" applyProtection="1">
      <alignment horizontal="center" vertical="center" wrapText="1"/>
    </xf>
    <xf numFmtId="0" fontId="0" fillId="6" borderId="0" xfId="0" applyFill="1"/>
    <xf numFmtId="0" fontId="0" fillId="0" borderId="0" xfId="0" applyFill="1"/>
    <xf numFmtId="0" fontId="2" fillId="0" borderId="2" xfId="1" applyNumberFormat="1" applyFont="1" applyFill="1" applyBorder="1" applyAlignment="1">
      <alignment horizontal="center" vertical="center" wrapText="1"/>
    </xf>
    <xf numFmtId="177" fontId="5" fillId="0" borderId="2" xfId="1" applyNumberFormat="1" applyFont="1" applyFill="1" applyBorder="1" applyAlignment="1">
      <alignment horizontal="center" vertical="center" wrapText="1"/>
    </xf>
    <xf numFmtId="0" fontId="16" fillId="0" borderId="2" xfId="0" pivotButton="1" applyFont="1" applyBorder="1" applyAlignment="1">
      <alignment horizontal="center" vertical="center"/>
    </xf>
    <xf numFmtId="0" fontId="17" fillId="9" borderId="2" xfId="0" applyFont="1" applyFill="1" applyBorder="1" applyAlignment="1">
      <alignment horizontal="center" vertical="center"/>
    </xf>
    <xf numFmtId="0" fontId="17" fillId="9" borderId="2" xfId="0" applyNumberFormat="1" applyFont="1" applyFill="1" applyBorder="1" applyAlignment="1">
      <alignment horizontal="center" vertical="center"/>
    </xf>
    <xf numFmtId="179" fontId="17" fillId="9" borderId="2" xfId="0" applyNumberFormat="1" applyFont="1" applyFill="1" applyBorder="1" applyAlignment="1">
      <alignment horizontal="center" vertical="center"/>
    </xf>
    <xf numFmtId="0" fontId="16" fillId="0" borderId="2" xfId="0" applyFont="1" applyBorder="1" applyAlignment="1">
      <alignment horizontal="center" vertical="center"/>
    </xf>
    <xf numFmtId="179" fontId="16" fillId="0" borderId="2" xfId="0" applyNumberFormat="1" applyFont="1" applyBorder="1" applyAlignment="1">
      <alignment horizontal="center" vertical="center"/>
    </xf>
    <xf numFmtId="0" fontId="16" fillId="0" borderId="2" xfId="0" applyNumberFormat="1" applyFont="1" applyBorder="1" applyAlignment="1">
      <alignment horizontal="center" vertical="center"/>
    </xf>
    <xf numFmtId="0" fontId="16" fillId="9" borderId="2" xfId="0" applyFont="1" applyFill="1" applyBorder="1" applyAlignment="1">
      <alignment horizontal="center" vertical="center"/>
    </xf>
    <xf numFmtId="0" fontId="16" fillId="9" borderId="2" xfId="0" applyNumberFormat="1" applyFont="1" applyFill="1" applyBorder="1" applyAlignment="1">
      <alignment horizontal="center" vertical="center"/>
    </xf>
    <xf numFmtId="179" fontId="16" fillId="9" borderId="2" xfId="0" applyNumberFormat="1" applyFont="1" applyFill="1" applyBorder="1" applyAlignment="1">
      <alignment horizontal="center" vertical="center"/>
    </xf>
    <xf numFmtId="0" fontId="0" fillId="4" borderId="0" xfId="0" applyFill="1"/>
    <xf numFmtId="0" fontId="13" fillId="0" borderId="0" xfId="0" applyFont="1" applyAlignment="1">
      <alignment horizontal="center" vertical="center"/>
    </xf>
    <xf numFmtId="0" fontId="13" fillId="0" borderId="2" xfId="0" applyFont="1" applyBorder="1" applyAlignment="1">
      <alignment horizontal="center" vertical="center"/>
    </xf>
    <xf numFmtId="179" fontId="17" fillId="9" borderId="0" xfId="0" applyNumberFormat="1" applyFont="1" applyFill="1" applyAlignment="1">
      <alignment horizontal="center" vertical="center"/>
    </xf>
    <xf numFmtId="177" fontId="0" fillId="0" borderId="0" xfId="0" applyNumberFormat="1"/>
    <xf numFmtId="177" fontId="17" fillId="9" borderId="2" xfId="0" applyNumberFormat="1" applyFont="1" applyFill="1" applyBorder="1" applyAlignment="1">
      <alignment horizontal="center" vertical="center"/>
    </xf>
    <xf numFmtId="177" fontId="13" fillId="0" borderId="0" xfId="0" applyNumberFormat="1" applyFont="1" applyAlignment="1">
      <alignment horizontal="center" vertical="center"/>
    </xf>
    <xf numFmtId="177" fontId="13" fillId="0" borderId="2" xfId="0" applyNumberFormat="1" applyFont="1" applyBorder="1" applyAlignment="1">
      <alignment horizontal="center" vertical="center"/>
    </xf>
    <xf numFmtId="0" fontId="17" fillId="0" borderId="0" xfId="0" applyFont="1" applyAlignment="1">
      <alignment horizontal="center" vertical="center"/>
    </xf>
    <xf numFmtId="0" fontId="16" fillId="0" borderId="4" xfId="0" pivotButton="1" applyFont="1" applyBorder="1" applyAlignment="1">
      <alignment horizontal="center" vertical="center"/>
    </xf>
    <xf numFmtId="0" fontId="16" fillId="0" borderId="4" xfId="0" applyFont="1" applyBorder="1" applyAlignment="1">
      <alignment horizontal="center" vertical="center"/>
    </xf>
    <xf numFmtId="0" fontId="16" fillId="0" borderId="4" xfId="0" applyNumberFormat="1" applyFont="1" applyBorder="1" applyAlignment="1">
      <alignment horizontal="center" vertical="center"/>
    </xf>
    <xf numFmtId="179" fontId="16" fillId="0" borderId="4" xfId="0" applyNumberFormat="1" applyFont="1" applyBorder="1" applyAlignment="1">
      <alignment horizontal="center" vertical="center"/>
    </xf>
    <xf numFmtId="177" fontId="16" fillId="0" borderId="2" xfId="0" applyNumberFormat="1" applyFont="1" applyBorder="1" applyAlignment="1">
      <alignment horizontal="center" vertical="center"/>
    </xf>
    <xf numFmtId="177" fontId="16" fillId="0" borderId="4" xfId="0" applyNumberFormat="1" applyFont="1" applyBorder="1" applyAlignment="1">
      <alignment horizontal="center" vertical="center"/>
    </xf>
    <xf numFmtId="178" fontId="0" fillId="0" borderId="0" xfId="0" applyNumberFormat="1"/>
    <xf numFmtId="0" fontId="5" fillId="3" borderId="2" xfId="2" applyFont="1" applyFill="1" applyBorder="1" applyAlignment="1" applyProtection="1">
      <alignment horizontal="center" vertical="center" wrapText="1"/>
    </xf>
    <xf numFmtId="0" fontId="0" fillId="0" borderId="0" xfId="0" applyBorder="1"/>
    <xf numFmtId="0" fontId="5" fillId="0" borderId="0" xfId="2" applyFont="1" applyFill="1" applyBorder="1" applyAlignment="1" applyProtection="1">
      <alignment horizontal="center" vertical="center" wrapText="1"/>
    </xf>
    <xf numFmtId="9" fontId="12" fillId="0" borderId="0" xfId="0" applyNumberFormat="1" applyFont="1" applyFill="1" applyAlignment="1">
      <alignment horizontal="center" vertical="center"/>
    </xf>
    <xf numFmtId="10" fontId="13" fillId="0" borderId="0" xfId="0" applyNumberFormat="1" applyFont="1" applyFill="1"/>
    <xf numFmtId="0" fontId="6" fillId="0" borderId="0" xfId="0" applyFont="1"/>
    <xf numFmtId="0" fontId="2" fillId="0" borderId="0" xfId="1" applyFont="1" applyFill="1"/>
    <xf numFmtId="0" fontId="5" fillId="10" borderId="2" xfId="2" applyFont="1" applyFill="1" applyBorder="1" applyAlignment="1" applyProtection="1">
      <alignment horizontal="center" vertical="center" wrapText="1"/>
    </xf>
    <xf numFmtId="177" fontId="2" fillId="4" borderId="2" xfId="0" applyNumberFormat="1" applyFont="1" applyFill="1" applyBorder="1" applyAlignment="1">
      <alignment horizontal="center" vertical="center"/>
    </xf>
    <xf numFmtId="177" fontId="16" fillId="9" borderId="2" xfId="0" applyNumberFormat="1" applyFont="1" applyFill="1" applyBorder="1" applyAlignment="1">
      <alignment horizontal="center" vertical="center"/>
    </xf>
    <xf numFmtId="0" fontId="0" fillId="0" borderId="0" xfId="0" applyFill="1" applyAlignment="1">
      <alignment wrapText="1"/>
    </xf>
    <xf numFmtId="0" fontId="18" fillId="0" borderId="0" xfId="0" applyFont="1" applyFill="1" applyAlignment="1">
      <alignment wrapText="1"/>
    </xf>
    <xf numFmtId="0" fontId="0" fillId="4" borderId="0" xfId="0" applyFill="1" applyAlignment="1">
      <alignment wrapText="1"/>
    </xf>
    <xf numFmtId="178" fontId="2" fillId="4" borderId="2" xfId="1" applyNumberFormat="1" applyFont="1" applyFill="1" applyBorder="1" applyAlignment="1">
      <alignment horizontal="center" vertical="center" wrapText="1"/>
    </xf>
    <xf numFmtId="177" fontId="2" fillId="4" borderId="2" xfId="1" applyNumberFormat="1" applyFont="1" applyFill="1" applyBorder="1" applyAlignment="1">
      <alignment horizontal="center" vertical="center" wrapText="1"/>
    </xf>
    <xf numFmtId="0" fontId="4" fillId="0" borderId="0" xfId="3" applyAlignment="1">
      <alignment horizontal="right" vertical="center"/>
    </xf>
    <xf numFmtId="0" fontId="4" fillId="0" borderId="0" xfId="3" applyAlignment="1">
      <alignment vertical="center"/>
    </xf>
    <xf numFmtId="0" fontId="20" fillId="0" borderId="0" xfId="3" applyFont="1" applyAlignment="1">
      <alignment vertical="center"/>
    </xf>
    <xf numFmtId="0" fontId="16" fillId="0" borderId="0" xfId="0" applyFont="1" applyBorder="1" applyAlignment="1">
      <alignment horizontal="center" vertical="center"/>
    </xf>
    <xf numFmtId="177" fontId="16" fillId="0" borderId="0" xfId="0" applyNumberFormat="1" applyFont="1" applyBorder="1" applyAlignment="1">
      <alignment horizontal="center" vertical="center"/>
    </xf>
    <xf numFmtId="0" fontId="2" fillId="0" borderId="0" xfId="0" applyFont="1" applyFill="1"/>
    <xf numFmtId="177" fontId="13" fillId="8" borderId="2" xfId="0" applyNumberFormat="1" applyFont="1" applyFill="1" applyBorder="1" applyAlignment="1">
      <alignment horizontal="center" vertical="center"/>
    </xf>
    <xf numFmtId="177" fontId="13" fillId="0" borderId="0" xfId="0" applyNumberFormat="1" applyFont="1"/>
    <xf numFmtId="177" fontId="14" fillId="3" borderId="2" xfId="0" applyNumberFormat="1" applyFont="1" applyFill="1" applyBorder="1" applyAlignment="1">
      <alignment horizontal="center" vertical="center"/>
    </xf>
    <xf numFmtId="177" fontId="12" fillId="0" borderId="0" xfId="0" applyNumberFormat="1" applyFont="1" applyAlignment="1">
      <alignment horizontal="center" vertical="center"/>
    </xf>
    <xf numFmtId="177" fontId="13" fillId="8" borderId="0" xfId="0" applyNumberFormat="1" applyFont="1" applyFill="1" applyBorder="1" applyAlignment="1">
      <alignment horizontal="center" vertical="center"/>
    </xf>
    <xf numFmtId="177" fontId="13" fillId="0" borderId="0" xfId="0" applyNumberFormat="1" applyFont="1" applyBorder="1" applyAlignment="1">
      <alignment horizontal="center" vertical="center"/>
    </xf>
    <xf numFmtId="177" fontId="14" fillId="3" borderId="0" xfId="0" applyNumberFormat="1" applyFont="1" applyFill="1" applyBorder="1" applyAlignment="1">
      <alignment horizontal="center" vertical="center"/>
    </xf>
    <xf numFmtId="177" fontId="15" fillId="8" borderId="2" xfId="0" applyNumberFormat="1" applyFont="1" applyFill="1" applyBorder="1" applyAlignment="1">
      <alignment horizontal="center" vertical="center"/>
    </xf>
    <xf numFmtId="179" fontId="17" fillId="0" borderId="0" xfId="0" applyNumberFormat="1" applyFont="1" applyFill="1" applyBorder="1" applyAlignment="1">
      <alignment horizontal="center" vertical="center"/>
    </xf>
    <xf numFmtId="179" fontId="17" fillId="3" borderId="2" xfId="0" applyNumberFormat="1" applyFont="1" applyFill="1" applyBorder="1" applyAlignment="1">
      <alignment horizontal="center" vertical="center"/>
    </xf>
    <xf numFmtId="0" fontId="28" fillId="3" borderId="2" xfId="0" applyFont="1" applyFill="1" applyBorder="1"/>
    <xf numFmtId="180" fontId="17" fillId="3" borderId="2" xfId="0" applyNumberFormat="1" applyFont="1" applyFill="1" applyBorder="1" applyAlignment="1">
      <alignment horizontal="center" vertical="center"/>
    </xf>
    <xf numFmtId="179" fontId="14" fillId="0" borderId="2" xfId="0" applyNumberFormat="1" applyFont="1" applyFill="1" applyBorder="1" applyAlignment="1">
      <alignment horizontal="center" vertical="center"/>
    </xf>
    <xf numFmtId="179" fontId="17" fillId="0" borderId="2" xfId="0" applyNumberFormat="1" applyFont="1" applyFill="1" applyBorder="1" applyAlignment="1">
      <alignment horizontal="center" vertical="center"/>
    </xf>
    <xf numFmtId="180" fontId="17" fillId="0" borderId="2" xfId="0" applyNumberFormat="1" applyFont="1" applyFill="1" applyBorder="1" applyAlignment="1">
      <alignment horizontal="center" vertical="center"/>
    </xf>
    <xf numFmtId="177" fontId="29" fillId="3" borderId="2" xfId="0" applyNumberFormat="1" applyFont="1" applyFill="1" applyBorder="1" applyAlignment="1">
      <alignment horizontal="center" vertical="center"/>
    </xf>
    <xf numFmtId="0" fontId="0" fillId="0" borderId="2" xfId="0" applyFill="1" applyBorder="1"/>
    <xf numFmtId="177" fontId="30" fillId="0" borderId="2" xfId="0" applyNumberFormat="1" applyFont="1" applyBorder="1" applyAlignment="1">
      <alignment horizontal="center" vertical="center"/>
    </xf>
    <xf numFmtId="177" fontId="30" fillId="0" borderId="5" xfId="0" applyNumberFormat="1" applyFont="1" applyBorder="1" applyAlignment="1">
      <alignment horizontal="center" vertical="center"/>
    </xf>
    <xf numFmtId="177" fontId="30" fillId="0" borderId="1" xfId="0" applyNumberFormat="1" applyFont="1" applyBorder="1" applyAlignment="1">
      <alignment horizontal="center" vertical="center"/>
    </xf>
    <xf numFmtId="0" fontId="0" fillId="0" borderId="0" xfId="0" applyAlignment="1">
      <alignment horizontal="center" vertical="center" wrapText="1"/>
    </xf>
    <xf numFmtId="177" fontId="5" fillId="0" borderId="2" xfId="1" applyNumberFormat="1" applyFont="1" applyFill="1" applyBorder="1" applyAlignment="1">
      <alignment horizontal="center" vertical="center"/>
    </xf>
    <xf numFmtId="0" fontId="28" fillId="0" borderId="0" xfId="0" applyFont="1"/>
    <xf numFmtId="0" fontId="27" fillId="6" borderId="2" xfId="2" applyNumberFormat="1" applyFont="1" applyFill="1" applyBorder="1" applyAlignment="1" applyProtection="1">
      <alignment horizontal="center" vertical="center" wrapText="1"/>
    </xf>
    <xf numFmtId="0" fontId="27" fillId="6" borderId="2" xfId="2" applyFont="1" applyFill="1" applyBorder="1" applyAlignment="1" applyProtection="1">
      <alignment horizontal="center" vertical="center" wrapText="1"/>
    </xf>
    <xf numFmtId="178" fontId="27" fillId="6" borderId="2" xfId="2" applyNumberFormat="1" applyFont="1" applyFill="1" applyBorder="1" applyAlignment="1" applyProtection="1">
      <alignment horizontal="center" vertical="center" wrapText="1"/>
    </xf>
    <xf numFmtId="177" fontId="27" fillId="6" borderId="2" xfId="2" applyNumberFormat="1" applyFont="1" applyFill="1" applyBorder="1" applyAlignment="1" applyProtection="1">
      <alignment horizontal="center" vertical="center" wrapText="1"/>
    </xf>
    <xf numFmtId="177" fontId="27" fillId="6" borderId="2" xfId="2" applyNumberFormat="1" applyFont="1" applyFill="1" applyBorder="1" applyAlignment="1" applyProtection="1">
      <alignment horizontal="center" vertical="center" wrapText="1"/>
      <protection locked="0"/>
    </xf>
    <xf numFmtId="0" fontId="2" fillId="0" borderId="0" xfId="0" applyFont="1" applyFill="1" applyBorder="1"/>
    <xf numFmtId="57" fontId="5" fillId="0" borderId="2" xfId="2" applyNumberFormat="1" applyFont="1" applyFill="1" applyBorder="1" applyAlignment="1" applyProtection="1">
      <alignment horizontal="center" vertical="center" wrapText="1"/>
    </xf>
    <xf numFmtId="0" fontId="2" fillId="0" borderId="2" xfId="0" applyFont="1" applyFill="1" applyBorder="1"/>
    <xf numFmtId="0" fontId="27" fillId="6" borderId="2"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2" xfId="1" applyFont="1" applyFill="1" applyBorder="1" applyAlignment="1">
      <alignment horizontal="center" vertical="center" wrapText="1"/>
    </xf>
    <xf numFmtId="178" fontId="5" fillId="0" borderId="2" xfId="1" applyNumberFormat="1" applyFont="1" applyFill="1" applyBorder="1" applyAlignment="1">
      <alignment horizontal="center" vertical="center" wrapText="1"/>
    </xf>
    <xf numFmtId="177" fontId="31" fillId="0" borderId="2" xfId="0" applyNumberFormat="1" applyFont="1" applyFill="1" applyBorder="1"/>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0" fontId="31" fillId="0" borderId="2" xfId="1" applyFont="1" applyFill="1" applyBorder="1" applyAlignment="1">
      <alignment horizontal="center" vertical="center" wrapText="1"/>
    </xf>
    <xf numFmtId="0" fontId="32" fillId="0" borderId="2" xfId="1" applyFont="1" applyFill="1" applyBorder="1" applyAlignment="1">
      <alignment horizontal="center" vertical="center" wrapText="1"/>
    </xf>
    <xf numFmtId="0" fontId="33" fillId="0" borderId="2" xfId="1" applyFont="1" applyFill="1" applyBorder="1" applyAlignment="1">
      <alignment horizontal="center" vertical="center" wrapText="1"/>
    </xf>
    <xf numFmtId="178" fontId="33" fillId="0" borderId="2" xfId="1" applyNumberFormat="1" applyFont="1" applyFill="1" applyBorder="1" applyAlignment="1">
      <alignment horizontal="center" vertical="center" wrapText="1"/>
    </xf>
    <xf numFmtId="177" fontId="33" fillId="0" borderId="2" xfId="1"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xf>
    <xf numFmtId="178" fontId="31" fillId="0" borderId="2" xfId="1" applyNumberFormat="1" applyFont="1" applyFill="1" applyBorder="1" applyAlignment="1">
      <alignment horizontal="center" vertical="center" wrapText="1"/>
    </xf>
    <xf numFmtId="177" fontId="31" fillId="0" borderId="2" xfId="1" applyNumberFormat="1" applyFont="1" applyFill="1" applyBorder="1" applyAlignment="1">
      <alignment horizontal="center" vertical="center" wrapText="1"/>
    </xf>
    <xf numFmtId="0" fontId="34" fillId="0" borderId="2" xfId="1" applyFont="1" applyFill="1" applyBorder="1" applyAlignment="1">
      <alignment horizontal="center" vertical="center" wrapText="1"/>
    </xf>
    <xf numFmtId="177" fontId="31" fillId="0" borderId="2" xfId="0" applyNumberFormat="1" applyFont="1" applyFill="1" applyBorder="1" applyAlignment="1">
      <alignment horizontal="center" vertical="center"/>
    </xf>
    <xf numFmtId="0" fontId="31" fillId="0" borderId="2" xfId="0" applyFont="1" applyFill="1" applyBorder="1" applyAlignment="1">
      <alignment horizontal="center" vertical="center"/>
    </xf>
    <xf numFmtId="57" fontId="5" fillId="0" borderId="2" xfId="1" applyNumberFormat="1" applyFont="1" applyFill="1" applyBorder="1" applyAlignment="1">
      <alignment horizontal="center" vertical="center" wrapText="1"/>
    </xf>
    <xf numFmtId="177" fontId="35" fillId="0" borderId="2" xfId="0" applyNumberFormat="1" applyFont="1" applyFill="1" applyBorder="1" applyAlignment="1">
      <alignment horizontal="center" vertical="center"/>
    </xf>
    <xf numFmtId="177" fontId="16" fillId="0" borderId="1" xfId="0" applyNumberFormat="1" applyFont="1" applyBorder="1" applyAlignment="1">
      <alignment horizontal="center" vertical="center"/>
    </xf>
    <xf numFmtId="0" fontId="16" fillId="9" borderId="4" xfId="0" applyNumberFormat="1" applyFont="1" applyFill="1" applyBorder="1" applyAlignment="1">
      <alignment horizontal="center" vertical="center"/>
    </xf>
    <xf numFmtId="177" fontId="16" fillId="9" borderId="4" xfId="0" applyNumberFormat="1" applyFont="1" applyFill="1" applyBorder="1" applyAlignment="1">
      <alignment horizontal="center" vertical="center"/>
    </xf>
    <xf numFmtId="0" fontId="19" fillId="0" borderId="0" xfId="3" applyFont="1" applyAlignment="1">
      <alignment horizontal="center" vertical="center"/>
    </xf>
    <xf numFmtId="0" fontId="20" fillId="0" borderId="0" xfId="3" applyFont="1" applyAlignment="1">
      <alignment horizontal="center" vertical="center"/>
    </xf>
    <xf numFmtId="0" fontId="21" fillId="0" borderId="0" xfId="3" applyFont="1" applyAlignment="1">
      <alignment horizontal="center" vertical="center"/>
    </xf>
    <xf numFmtId="179" fontId="12" fillId="0" borderId="0" xfId="0" applyNumberFormat="1" applyFont="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center" vertical="center"/>
    </xf>
  </cellXfs>
  <cellStyles count="4">
    <cellStyle name="Normal" xfId="1"/>
    <cellStyle name="常规" xfId="0" builtinId="0"/>
    <cellStyle name="常规 10 2 3" xfId="2"/>
    <cellStyle name="常规 9" xfId="3"/>
  </cellStyles>
  <dxfs count="254">
    <dxf>
      <font>
        <color rgb="FF9C0006"/>
      </font>
      <fill>
        <patternFill patternType="solid">
          <bgColor rgb="FFFFC7CE"/>
        </patternFill>
      </fill>
    </dxf>
    <dxf>
      <font>
        <color rgb="FF9C0006"/>
      </font>
      <fill>
        <patternFill patternType="solid">
          <bgColor rgb="FFFFC7CE"/>
        </patternFill>
      </fill>
    </dxf>
    <dxf>
      <numFmt numFmtId="177" formatCode="0_);[Red]\(0\)"/>
    </dxf>
    <dxf>
      <numFmt numFmtId="177" formatCode="0_);[Red]\(0\)"/>
    </dxf>
    <dxf>
      <numFmt numFmtId="177" formatCode="0_);[Red]\(0\)"/>
    </dxf>
    <dxf>
      <numFmt numFmtId="177" formatCode="0_);[Red]\(0\)"/>
    </dxf>
    <dxf>
      <fill>
        <patternFill patternType="solid">
          <bgColor rgb="FFB7DEE8"/>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sz val="14"/>
      </font>
    </dxf>
    <dxf>
      <font>
        <sz val="14"/>
      </font>
    </dxf>
    <dxf>
      <font>
        <sz val="14"/>
      </font>
    </dxf>
    <dxf>
      <font>
        <sz val="14"/>
      </font>
    </dxf>
    <dxf>
      <font>
        <sz val="14"/>
      </font>
    </dxf>
    <dxf>
      <font>
        <sz val="14"/>
      </font>
    </dxf>
    <dxf>
      <border>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numFmt numFmtId="177" formatCode="0_);[Red]\(0\)"/>
    </dxf>
    <dxf>
      <numFmt numFmtId="177" formatCode="0_);[Red]\(0\)"/>
    </dxf>
    <dxf>
      <font>
        <sz val="14"/>
      </font>
    </dxf>
    <dxf>
      <font>
        <sz val="14"/>
      </font>
    </dxf>
    <dxf>
      <font>
        <sz val="14"/>
      </font>
    </dxf>
    <dxf>
      <font>
        <sz val="14"/>
      </font>
    </dxf>
    <dxf>
      <font>
        <sz val="14"/>
      </font>
    </dxf>
    <dxf>
      <font>
        <sz val="14"/>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solid">
          <bgColor rgb="FFB7DEE8"/>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4"/>
      </font>
    </dxf>
    <dxf>
      <font>
        <sz val="14"/>
      </font>
    </dxf>
    <dxf>
      <font>
        <sz val="14"/>
      </font>
    </dxf>
    <dxf>
      <font>
        <sz val="14"/>
      </font>
    </dxf>
    <dxf>
      <font>
        <sz val="14"/>
      </font>
    </dxf>
    <dxf>
      <font>
        <sz val="14"/>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numFmt numFmtId="179" formatCode="0_ "/>
    </dxf>
    <dxf>
      <numFmt numFmtId="179" formatCode="0_ "/>
    </dxf>
    <dxf>
      <fill>
        <patternFill patternType="solid">
          <bgColor rgb="FFB7DEE8"/>
        </patternFill>
      </fill>
    </dxf>
    <dxf>
      <fill>
        <patternFill patternType="solid">
          <bgColor rgb="FFB7DEE8"/>
        </patternFill>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4"/>
      </font>
    </dxf>
    <dxf>
      <font>
        <sz val="14"/>
      </font>
    </dxf>
    <dxf>
      <font>
        <sz val="14"/>
      </font>
    </dxf>
    <dxf>
      <font>
        <sz val="14"/>
      </font>
    </dxf>
    <dxf>
      <font>
        <sz val="14"/>
      </font>
    </dxf>
    <dxf>
      <font>
        <sz val="14"/>
      </font>
    </dxf>
    <dxf>
      <numFmt numFmtId="179" formatCode="0_ "/>
    </dxf>
    <dxf>
      <numFmt numFmtId="179" formatCode="0_ "/>
    </dxf>
    <dxf>
      <numFmt numFmtId="177" formatCode="0_);[Red]\(0\)"/>
    </dxf>
    <dxf>
      <numFmt numFmtId="177" formatCode="0_);[Red]\(0\)"/>
    </dxf>
    <dxf>
      <fill>
        <patternFill patternType="solid">
          <bgColor rgb="FFB7DEE8"/>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4"/>
      </font>
    </dxf>
    <dxf>
      <font>
        <sz val="14"/>
      </font>
    </dxf>
    <dxf>
      <font>
        <sz val="14"/>
      </font>
    </dxf>
    <dxf>
      <font>
        <sz val="14"/>
      </font>
    </dxf>
    <dxf>
      <font>
        <sz val="14"/>
      </font>
    </dxf>
    <dxf>
      <font>
        <sz val="14"/>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79" formatCode="0_ "/>
    </dxf>
    <dxf>
      <numFmt numFmtId="179" formatCode="0_ "/>
    </dxf>
    <dxf>
      <numFmt numFmtId="177" formatCode="0_);[Red]\(0\)"/>
    </dxf>
    <dxf>
      <numFmt numFmtId="177" formatCode="0_);[Red]\(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indent="0" readingOrder="0"/>
    </dxf>
    <dxf>
      <alignment horizontal="center" indent="0" readingOrder="0"/>
    </dxf>
    <dxf>
      <alignment horizontal="center" indent="0" readingOrder="0"/>
    </dxf>
    <dxf>
      <alignment horizontal="center" indent="0" readingOrder="0"/>
    </dxf>
    <dxf>
      <alignment horizontal="center" indent="0" readingOrder="0"/>
    </dxf>
    <dxf>
      <alignment horizontal="center" indent="0" readingOrder="0"/>
    </dxf>
    <dxf>
      <alignment horizontal="center" indent="0" readingOrder="0"/>
    </dxf>
    <dxf>
      <font>
        <sz val="14"/>
      </font>
    </dxf>
    <dxf>
      <font>
        <sz val="14"/>
      </font>
    </dxf>
    <dxf>
      <font>
        <sz val="14"/>
      </font>
    </dxf>
    <dxf>
      <font>
        <sz val="14"/>
      </font>
    </dxf>
    <dxf>
      <font>
        <sz val="14"/>
      </font>
    </dxf>
    <dxf>
      <font>
        <sz val="14"/>
      </font>
    </dxf>
    <dxf>
      <font>
        <sz val="14"/>
      </font>
    </dxf>
    <dxf>
      <numFmt numFmtId="179" formatCode="0_ "/>
    </dxf>
    <dxf>
      <numFmt numFmtId="179" formatCode="0_ "/>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vertical style="thin">
          <color indexed="64"/>
        </vertical>
      </border>
    </dxf>
    <dxf>
      <border>
        <left style="thin">
          <color indexed="64"/>
        </left>
        <right style="thin">
          <color indexed="64"/>
        </right>
        <top style="thin">
          <color indexed="64"/>
        </top>
        <vertical style="thin">
          <color indexed="64"/>
        </vertical>
      </border>
    </dxf>
    <dxf>
      <numFmt numFmtId="177" formatCode="0_);[Red]\(0\)"/>
    </dxf>
    <dxf>
      <numFmt numFmtId="177" formatCode="0_);[Red]\(0\)"/>
    </dxf>
    <dxf>
      <border>
        <bottom style="thin">
          <color indexed="64"/>
        </bottom>
        <horizontal style="thin">
          <color indexed="64"/>
        </horizontal>
      </border>
    </dxf>
    <dxf>
      <border>
        <bottom style="thin">
          <color indexed="64"/>
        </bottom>
        <horizontal style="thin">
          <color indexed="64"/>
        </horizontal>
      </border>
    </dxf>
    <dxf>
      <fill>
        <patternFill patternType="solid">
          <bgColor rgb="FFB7DEE8"/>
        </patternFill>
      </fill>
    </dxf>
    <dxf>
      <fill>
        <patternFill patternType="solid">
          <bgColor rgb="FFB7DEE8"/>
        </patternFill>
      </fill>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numFmt numFmtId="177" formatCode="0_);[Red]\(0\)"/>
    </dxf>
    <dxf>
      <numFmt numFmtId="177" formatCode="0_);[Red]\(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sz val="14"/>
      </font>
    </dxf>
    <dxf>
      <font>
        <sz val="14"/>
      </font>
    </dxf>
    <dxf>
      <font>
        <sz val="14"/>
      </font>
    </dxf>
    <dxf>
      <font>
        <sz val="14"/>
      </font>
    </dxf>
    <dxf>
      <font>
        <sz val="14"/>
      </font>
    </dxf>
    <dxf>
      <font>
        <sz val="14"/>
      </font>
    </dxf>
    <dxf>
      <font>
        <color rgb="FFFF0000"/>
      </font>
    </dxf>
    <dxf>
      <font>
        <color rgb="FFFF0000"/>
      </font>
    </dxf>
    <dxf>
      <border>
        <right style="thin">
          <color indexed="64"/>
        </right>
        <top style="thin">
          <color indexed="64"/>
        </top>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numFmt numFmtId="177" formatCode="0_);[Red]\(0\)"/>
    </dxf>
    <dxf>
      <numFmt numFmtId="177" formatCode="0_);[Red]\(0\)"/>
    </dxf>
    <dxf>
      <numFmt numFmtId="177" formatCode="0_);[Red]\(0\)"/>
    </dxf>
    <dxf>
      <numFmt numFmtId="177" formatCode="0_);[Red]\(0\)"/>
    </dxf>
    <dxf>
      <border>
        <vertical style="thin">
          <color indexed="64"/>
        </vertical>
        <horizontal style="thin">
          <color indexed="64"/>
        </horizontal>
      </border>
    </dxf>
    <dxf>
      <alignment vertical="center" readingOrder="0"/>
    </dxf>
    <dxf>
      <alignment horizontal="center" readingOrder="0"/>
    </dxf>
    <dxf>
      <border>
        <left style="thin">
          <color indexed="64"/>
        </left>
        <right style="thin">
          <color indexed="64"/>
        </right>
        <bottom style="thin">
          <color indexed="64"/>
        </bottom>
      </border>
    </dxf>
    <dxf>
      <font>
        <sz val="14"/>
      </font>
    </dxf>
    <dxf>
      <border>
        <vertical style="thin">
          <color indexed="64"/>
        </vertical>
        <horizontal style="thin">
          <color indexed="64"/>
        </horizontal>
      </border>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sz val="14"/>
      </font>
    </dxf>
    <dxf>
      <font>
        <sz val="14"/>
      </font>
    </dxf>
    <dxf>
      <font>
        <sz val="14"/>
      </font>
    </dxf>
    <dxf>
      <font>
        <sz val="14"/>
      </font>
    </dxf>
    <dxf>
      <font>
        <sz val="14"/>
      </font>
    </dxf>
    <dxf>
      <numFmt numFmtId="179" formatCode="0_ "/>
    </dxf>
    <dxf>
      <numFmt numFmtId="179" formatCode="0_ "/>
    </dxf>
  </dxfs>
  <tableStyles count="0" defaultTableStyle="TableStyleMedium2" defaultPivotStyle="PivotStyleMedium9"/>
  <colors>
    <mruColors>
      <color rgb="FF00FFFF"/>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129540</xdr:colOff>
          <xdr:row>1</xdr:row>
          <xdr:rowOff>22860</xdr:rowOff>
        </xdr:from>
        <xdr:to>
          <xdr:col>10</xdr:col>
          <xdr:colOff>152400</xdr:colOff>
          <xdr:row>13</xdr:row>
          <xdr:rowOff>137160</xdr:rowOff>
        </xdr:to>
        <xdr:pic>
          <xdr:nvPicPr>
            <xdr:cNvPr id="2" name="图片 1"/>
            <xdr:cNvPicPr>
              <a:picLocks noChangeAspect="1" noChangeArrowheads="1"/>
              <a:extLst>
                <a:ext uri="{84589F7E-364E-4C9E-8A38-B11213B215E9}">
                  <a14:cameraTool cellRange="四大类!$A$2:$D$9" spid="_x0000_s16541"/>
                </a:ext>
              </a:extLst>
            </xdr:cNvPicPr>
          </xdr:nvPicPr>
          <xdr:blipFill>
            <a:blip xmlns:r="http://schemas.openxmlformats.org/officeDocument/2006/relationships" r:embed="rId1"/>
            <a:srcRect/>
            <a:stretch>
              <a:fillRect/>
            </a:stretch>
          </xdr:blipFill>
          <xdr:spPr bwMode="auto">
            <a:xfrm>
              <a:off x="129540" y="205740"/>
              <a:ext cx="6118860" cy="23088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29</xdr:row>
          <xdr:rowOff>152400</xdr:rowOff>
        </xdr:from>
        <xdr:to>
          <xdr:col>10</xdr:col>
          <xdr:colOff>167640</xdr:colOff>
          <xdr:row>43</xdr:row>
          <xdr:rowOff>129540</xdr:rowOff>
        </xdr:to>
        <xdr:pic>
          <xdr:nvPicPr>
            <xdr:cNvPr id="3" name="图片 2"/>
            <xdr:cNvPicPr>
              <a:picLocks noChangeAspect="1" noChangeArrowheads="1"/>
              <a:extLst>
                <a:ext uri="{84589F7E-364E-4C9E-8A38-B11213B215E9}">
                  <a14:cameraTool cellRange="项目性质!$A$3:$D$9" spid="_x0000_s16542"/>
                </a:ext>
              </a:extLst>
            </xdr:cNvPicPr>
          </xdr:nvPicPr>
          <xdr:blipFill>
            <a:blip xmlns:r="http://schemas.openxmlformats.org/officeDocument/2006/relationships" r:embed="rId2"/>
            <a:srcRect/>
            <a:stretch>
              <a:fillRect/>
            </a:stretch>
          </xdr:blipFill>
          <xdr:spPr bwMode="auto">
            <a:xfrm>
              <a:off x="144780" y="5455920"/>
              <a:ext cx="6118860" cy="25374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14</xdr:row>
          <xdr:rowOff>15240</xdr:rowOff>
        </xdr:from>
        <xdr:to>
          <xdr:col>10</xdr:col>
          <xdr:colOff>175260</xdr:colOff>
          <xdr:row>30</xdr:row>
          <xdr:rowOff>7620</xdr:rowOff>
        </xdr:to>
        <xdr:pic>
          <xdr:nvPicPr>
            <xdr:cNvPr id="5" name="图片 4"/>
            <xdr:cNvPicPr>
              <a:picLocks noChangeAspect="1" noChangeArrowheads="1"/>
              <a:extLst>
                <a:ext uri="{84589F7E-364E-4C9E-8A38-B11213B215E9}">
                  <a14:cameraTool cellRange="资金来源!$A$2:$D$9" spid="_x0000_s16543"/>
                </a:ext>
              </a:extLst>
            </xdr:cNvPicPr>
          </xdr:nvPicPr>
          <xdr:blipFill>
            <a:blip xmlns:r="http://schemas.openxmlformats.org/officeDocument/2006/relationships" r:embed="rId3"/>
            <a:srcRect/>
            <a:stretch>
              <a:fillRect/>
            </a:stretch>
          </xdr:blipFill>
          <xdr:spPr bwMode="auto">
            <a:xfrm>
              <a:off x="152400" y="2575560"/>
              <a:ext cx="6118860" cy="29184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xdr:colOff>
          <xdr:row>0</xdr:row>
          <xdr:rowOff>0</xdr:rowOff>
        </xdr:from>
        <xdr:to>
          <xdr:col>21</xdr:col>
          <xdr:colOff>76200</xdr:colOff>
          <xdr:row>18</xdr:row>
          <xdr:rowOff>7620</xdr:rowOff>
        </xdr:to>
        <xdr:pic>
          <xdr:nvPicPr>
            <xdr:cNvPr id="6" name="图片 5"/>
            <xdr:cNvPicPr>
              <a:picLocks noChangeAspect="1" noChangeArrowheads="1"/>
              <a:extLst>
                <a:ext uri="{84589F7E-364E-4C9E-8A38-B11213B215E9}">
                  <a14:cameraTool cellRange="公司分类!$A$2:$D$10" spid="_x0000_s16544"/>
                </a:ext>
              </a:extLst>
            </xdr:cNvPicPr>
          </xdr:nvPicPr>
          <xdr:blipFill>
            <a:blip xmlns:r="http://schemas.openxmlformats.org/officeDocument/2006/relationships" r:embed="rId4"/>
            <a:srcRect/>
            <a:stretch>
              <a:fillRect/>
            </a:stretch>
          </xdr:blipFill>
          <xdr:spPr bwMode="auto">
            <a:xfrm>
              <a:off x="6758940" y="0"/>
              <a:ext cx="6118860" cy="32994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xdr:colOff>
          <xdr:row>17</xdr:row>
          <xdr:rowOff>160020</xdr:rowOff>
        </xdr:from>
        <xdr:to>
          <xdr:col>21</xdr:col>
          <xdr:colOff>60960</xdr:colOff>
          <xdr:row>43</xdr:row>
          <xdr:rowOff>114300</xdr:rowOff>
        </xdr:to>
        <xdr:pic>
          <xdr:nvPicPr>
            <xdr:cNvPr id="7" name="图片 6"/>
            <xdr:cNvPicPr>
              <a:picLocks noChangeAspect="1" noChangeArrowheads="1"/>
              <a:extLst>
                <a:ext uri="{84589F7E-364E-4C9E-8A38-B11213B215E9}">
                  <a14:cameraTool cellRange="行业主管部门!$A$2:$D$14" spid="_x0000_s16545"/>
                </a:ext>
              </a:extLst>
            </xdr:cNvPicPr>
          </xdr:nvPicPr>
          <xdr:blipFill>
            <a:blip xmlns:r="http://schemas.openxmlformats.org/officeDocument/2006/relationships" r:embed="rId5"/>
            <a:srcRect/>
            <a:stretch>
              <a:fillRect/>
            </a:stretch>
          </xdr:blipFill>
          <xdr:spPr bwMode="auto">
            <a:xfrm>
              <a:off x="6758940" y="3268980"/>
              <a:ext cx="6103620" cy="470916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20</xdr:col>
          <xdr:colOff>495300</xdr:colOff>
          <xdr:row>15</xdr:row>
          <xdr:rowOff>304800</xdr:rowOff>
        </xdr:to>
        <xdr:pic>
          <xdr:nvPicPr>
            <xdr:cNvPr id="3" name="图片 2"/>
            <xdr:cNvPicPr>
              <a:picLocks noChangeAspect="1" noChangeArrowheads="1"/>
              <a:extLst>
                <a:ext uri="{84589F7E-364E-4C9E-8A38-B11213B215E9}">
                  <a14:cameraTool cellRange="四大类!$A$2:$J$18" spid="_x0000_s13671"/>
                </a:ext>
              </a:extLst>
            </xdr:cNvPicPr>
          </xdr:nvPicPr>
          <xdr:blipFill>
            <a:blip xmlns:r="http://schemas.openxmlformats.org/officeDocument/2006/relationships" r:embed="rId1"/>
            <a:srcRect/>
            <a:stretch>
              <a:fillRect/>
            </a:stretch>
          </xdr:blipFill>
          <xdr:spPr bwMode="auto">
            <a:xfrm>
              <a:off x="0" y="0"/>
              <a:ext cx="12687300" cy="5295900"/>
            </a:xfrm>
            <a:prstGeom prst="rect">
              <a:avLst/>
            </a:prstGeom>
            <a:solidFill>
              <a:srgbClr val="00FFFF"/>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15239</xdr:colOff>
          <xdr:row>8</xdr:row>
          <xdr:rowOff>121920</xdr:rowOff>
        </xdr:from>
        <xdr:to>
          <xdr:col>20</xdr:col>
          <xdr:colOff>468562</xdr:colOff>
          <xdr:row>15</xdr:row>
          <xdr:rowOff>160020</xdr:rowOff>
        </xdr:to>
        <xdr:pic>
          <xdr:nvPicPr>
            <xdr:cNvPr id="4" name="图片 3"/>
            <xdr:cNvPicPr>
              <a:picLocks noChangeAspect="1" noChangeArrowheads="1"/>
              <a:extLst>
                <a:ext uri="{84589F7E-364E-4C9E-8A38-B11213B215E9}">
                  <a14:cameraTool cellRange="土地出让计划!$A$2:$D$8" spid="_x0000_s13672"/>
                </a:ext>
              </a:extLst>
            </xdr:cNvPicPr>
          </xdr:nvPicPr>
          <xdr:blipFill>
            <a:blip xmlns:r="http://schemas.openxmlformats.org/officeDocument/2006/relationships" r:embed="rId2"/>
            <a:srcRect/>
            <a:stretch>
              <a:fillRect/>
            </a:stretch>
          </xdr:blipFill>
          <xdr:spPr bwMode="auto">
            <a:xfrm>
              <a:off x="6111239" y="2621280"/>
              <a:ext cx="6549323" cy="2225040"/>
            </a:xfrm>
            <a:prstGeom prst="rect">
              <a:avLst/>
            </a:prstGeom>
            <a:solidFill>
              <a:srgbClr val="00FFFF"/>
            </a:solidFill>
          </xdr:spPr>
        </xdr:pic>
        <xdr:clientData/>
      </xdr:twoCellAnchor>
    </mc:Choice>
    <mc:Fallback/>
  </mc:AlternateContent>
  <xdr:twoCellAnchor editAs="oneCell">
    <xdr:from>
      <xdr:col>21</xdr:col>
      <xdr:colOff>320040</xdr:colOff>
      <xdr:row>2</xdr:row>
      <xdr:rowOff>38100</xdr:rowOff>
    </xdr:from>
    <xdr:to>
      <xdr:col>22</xdr:col>
      <xdr:colOff>4983480</xdr:colOff>
      <xdr:row>18</xdr:row>
      <xdr:rowOff>15240</xdr:rowOff>
    </xdr:to>
    <xdr:pic>
      <xdr:nvPicPr>
        <xdr:cNvPr id="5" name="图片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21640" y="662940"/>
          <a:ext cx="5273040" cy="4975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0&#24180;&#24314;&#35774;&#35745;&#21010;/2020&#24180;&#24314;&#35774;&#35745;&#21010;/A/Desktop/2019&#24180;&#24314;&#35774;&#35745;&#21010;&#20013;&#26399;&#35843;&#25972;20190902v10&#23384;&#26723;&#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020&#24180;&#24314;&#35774;&#35745;&#21010;/2020&#24180;&#24314;&#35774;&#35745;&#21010;/Administrator/Documents/WeChat%20Files/gmy441224728/FileStorage/File/2019-11/2020&#24180;&#24314;&#35774;&#35745;&#21010;&#24635;&#34920;201910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皮"/>
      <sheetName val="类别分类"/>
      <sheetName val="公司分类"/>
      <sheetName val="资金来源"/>
      <sheetName val="区域分类"/>
      <sheetName val="原始数据"/>
      <sheetName val="删除数据"/>
    </sheetNames>
    <sheetDataSet>
      <sheetData sheetId="0" refreshError="1"/>
      <sheetData sheetId="1" refreshError="1"/>
      <sheetData sheetId="2" refreshError="1"/>
      <sheetData sheetId="3" refreshError="1"/>
      <sheetData sheetId="4" refreshError="1"/>
      <sheetData sheetId="5" refreshError="1">
        <row r="1">
          <cell r="I1" t="str">
            <v>项目名称</v>
          </cell>
          <cell r="J1" t="str">
            <v>项目名称-调整</v>
          </cell>
          <cell r="K1" t="str">
            <v>项目编号</v>
          </cell>
        </row>
        <row r="2">
          <cell r="I2" t="str">
            <v>嘉顺道等四条道路红线外绿化工程</v>
          </cell>
          <cell r="K2" t="str">
            <v>2016-J1</v>
          </cell>
        </row>
        <row r="3">
          <cell r="I3" t="str">
            <v>景盛路等8条道路排水工程</v>
          </cell>
          <cell r="K3" t="str">
            <v>2016-J8</v>
          </cell>
        </row>
        <row r="4">
          <cell r="I4" t="str">
            <v>南湾北路道路及排水工程(如意大街道路及排水工程)</v>
          </cell>
          <cell r="K4" t="str">
            <v>2016-J11</v>
          </cell>
        </row>
        <row r="5">
          <cell r="I5" t="str">
            <v>安明路（丽水道-海晨道）道路及排水工程和新昌道（景盛路-弘通路）道路红线内绿化</v>
          </cell>
          <cell r="K5" t="str">
            <v>2016-J14</v>
          </cell>
        </row>
        <row r="6">
          <cell r="I6" t="str">
            <v>安兴路、安业西路、安业东路道路及排水工程</v>
          </cell>
          <cell r="K6" t="str">
            <v>2016-J15</v>
          </cell>
        </row>
        <row r="7">
          <cell r="I7" t="str">
            <v>月盛路（海博道-海文道）、日盛路（海博道-海文道）和滨盛路（川博道-海轩道）道路及排水工程和道路红线内绿化工程；海鸿道（景盛路-月盛路）道路红线内绿化工程</v>
          </cell>
          <cell r="K7" t="str">
            <v>2016-J16</v>
          </cell>
        </row>
        <row r="8">
          <cell r="I8" t="str">
            <v>景盛路（海轩道-海文道）道路及排水工程</v>
          </cell>
          <cell r="K8" t="str">
            <v>2016-J17</v>
          </cell>
        </row>
        <row r="9">
          <cell r="I9" t="str">
            <v>北塘港区一期补吹及软基处理工程</v>
          </cell>
          <cell r="K9" t="str">
            <v>2016-J18</v>
          </cell>
        </row>
        <row r="10">
          <cell r="I10" t="str">
            <v>临海新城裸地治理</v>
          </cell>
          <cell r="K10" t="str">
            <v>2016-J19</v>
          </cell>
        </row>
        <row r="11">
          <cell r="I11" t="str">
            <v>川博道（景盛路-弘通路）两侧绿化带工程</v>
          </cell>
          <cell r="K11" t="str">
            <v>2016-J24</v>
          </cell>
        </row>
        <row r="12">
          <cell r="I12" t="str">
            <v>邦盛路（海旭道-海博道）绿化工程</v>
          </cell>
          <cell r="K12" t="str">
            <v>2016-J28</v>
          </cell>
        </row>
        <row r="13">
          <cell r="I13" t="str">
            <v>川博道等6条道路红线内绿化工程</v>
          </cell>
          <cell r="K13" t="str">
            <v>2016-J29</v>
          </cell>
        </row>
        <row r="14">
          <cell r="I14" t="str">
            <v>南湾景观绿化</v>
          </cell>
          <cell r="K14" t="str">
            <v>2016-J30</v>
          </cell>
        </row>
        <row r="15">
          <cell r="I15" t="str">
            <v>海旭道南半幅（庄盛路—东堤路）两侧绿化景观工程</v>
          </cell>
          <cell r="K15" t="str">
            <v>2016-J32</v>
          </cell>
        </row>
        <row r="16">
          <cell r="I16" t="str">
            <v>新平道（安业西路-弘通路）道路红线内绿化工程</v>
          </cell>
          <cell r="K16" t="str">
            <v>2016-J33</v>
          </cell>
        </row>
        <row r="17">
          <cell r="I17" t="str">
            <v>企业总部园周边绿化</v>
          </cell>
          <cell r="K17" t="str">
            <v>2016-J34</v>
          </cell>
        </row>
        <row r="18">
          <cell r="I18" t="str">
            <v>临海新城电力排管工程</v>
          </cell>
          <cell r="K18" t="str">
            <v>2016-J35</v>
          </cell>
        </row>
        <row r="19">
          <cell r="I19" t="str">
            <v>安明路、丽水道、明盛路、海鸿道、海晨道和景盛路道路燃气管线</v>
          </cell>
          <cell r="K19" t="str">
            <v>2016-J36</v>
          </cell>
        </row>
        <row r="20">
          <cell r="I20" t="str">
            <v>川博道、新平道、荣盛路、海博道、庄盛路道路燃气管线</v>
          </cell>
          <cell r="K20" t="str">
            <v>2016-J37</v>
          </cell>
        </row>
        <row r="21">
          <cell r="I21" t="str">
            <v>中部片区慢行系统铺装工程一期</v>
          </cell>
          <cell r="K21" t="str">
            <v>2016-J44</v>
          </cell>
        </row>
        <row r="22">
          <cell r="I22" t="str">
            <v>北部及东北部片区慢行系统铺装工程一期</v>
          </cell>
          <cell r="K22" t="str">
            <v>2016-J45</v>
          </cell>
        </row>
        <row r="23">
          <cell r="I23" t="str">
            <v>汉北路(中央大道～中新大道)道路工程</v>
          </cell>
          <cell r="K23" t="str">
            <v>2016-J46</v>
          </cell>
        </row>
        <row r="24">
          <cell r="I24" t="str">
            <v>泰一路、泰双路、泰三路道路工程</v>
          </cell>
          <cell r="K24" t="str">
            <v>2016-J48</v>
          </cell>
        </row>
        <row r="25">
          <cell r="I25" t="str">
            <v>华三路道路工程（原经八路道路工程）（中新大道~新二街）</v>
          </cell>
          <cell r="K25" t="str">
            <v>2016-J49</v>
          </cell>
        </row>
        <row r="26">
          <cell r="I26" t="str">
            <v>中津大道、中泰大道、华一路与中央大道接口工程</v>
          </cell>
          <cell r="K26" t="str">
            <v>2016-J51</v>
          </cell>
        </row>
        <row r="27">
          <cell r="I27" t="str">
            <v>中部片区慢行系统照明工程</v>
          </cell>
          <cell r="K27" t="str">
            <v>2016-J53</v>
          </cell>
        </row>
        <row r="28">
          <cell r="I28" t="str">
            <v>03片区慢行系统照明工程</v>
          </cell>
          <cell r="K28" t="str">
            <v>2016-J54</v>
          </cell>
        </row>
        <row r="29">
          <cell r="I29" t="str">
            <v>汉北路(汉北支路～泰八路)道路工程</v>
          </cell>
          <cell r="K29" t="str">
            <v>2016-J55</v>
          </cell>
        </row>
        <row r="30">
          <cell r="I30" t="str">
            <v>北部雨水、污水、外排合建泵站</v>
          </cell>
          <cell r="K30" t="str">
            <v>2016-J56</v>
          </cell>
        </row>
        <row r="31">
          <cell r="I31" t="str">
            <v>中泰大道跨故道河桥梁工程</v>
          </cell>
          <cell r="K31" t="str">
            <v>2016-J59</v>
          </cell>
        </row>
        <row r="32">
          <cell r="I32" t="str">
            <v>生态谷跨故道河桥梁工程</v>
          </cell>
          <cell r="K32" t="str">
            <v>2016-J60</v>
          </cell>
        </row>
        <row r="33">
          <cell r="I33" t="str">
            <v>信息产业园道路工程</v>
          </cell>
          <cell r="K33" t="str">
            <v>2016-J79</v>
          </cell>
        </row>
        <row r="34">
          <cell r="I34" t="str">
            <v>生态城智能交通系统（二期）</v>
          </cell>
          <cell r="K34" t="str">
            <v>2016-J80</v>
          </cell>
        </row>
        <row r="35">
          <cell r="I35" t="str">
            <v>南部片区景观照明工程</v>
          </cell>
          <cell r="K35" t="str">
            <v>2016-J82</v>
          </cell>
        </row>
        <row r="36">
          <cell r="I36" t="str">
            <v>合作区市政绿化环卫养护管理基地</v>
          </cell>
          <cell r="K36" t="str">
            <v>2016-J83</v>
          </cell>
        </row>
        <row r="37">
          <cell r="I37" t="str">
            <v>动漫园能源站燃气发电并网工程</v>
          </cell>
          <cell r="K37" t="str">
            <v>2016-J86</v>
          </cell>
        </row>
        <row r="38">
          <cell r="I38" t="str">
            <v>泰七路（中滨大道～中生大道）给水、燃气、热力管网工程</v>
          </cell>
          <cell r="K38" t="str">
            <v>2016-J87</v>
          </cell>
        </row>
        <row r="39">
          <cell r="I39" t="str">
            <v>中生大道（泰九路～泰七路）给水、燃气、热力管网工程</v>
          </cell>
          <cell r="K39" t="str">
            <v>2016-J91</v>
          </cell>
        </row>
        <row r="40">
          <cell r="I40" t="str">
            <v>中新天津生态城中部以及北部片区土地整理工程</v>
          </cell>
          <cell r="K40" t="str">
            <v>2016-J92</v>
          </cell>
        </row>
        <row r="41">
          <cell r="I41" t="str">
            <v>中新天津生态城2017-2018年度围挡建设工程</v>
          </cell>
          <cell r="K41" t="str">
            <v>2016-J93</v>
          </cell>
        </row>
        <row r="42">
          <cell r="I42" t="str">
            <v>生态城淡化海水加压泵站配套管网工程</v>
          </cell>
          <cell r="K42" t="str">
            <v>2016-J95</v>
          </cell>
        </row>
        <row r="43">
          <cell r="I43" t="str">
            <v>生态城淡化海水引入接口工程</v>
          </cell>
          <cell r="K43" t="str">
            <v>2016-J96</v>
          </cell>
        </row>
        <row r="44">
          <cell r="I44" t="str">
            <v>生态城河道景观用水项目</v>
          </cell>
          <cell r="K44" t="str">
            <v>2016-J97</v>
          </cell>
        </row>
        <row r="45">
          <cell r="I45" t="str">
            <v>生态城新源中心工业游沿线绿化景观工程</v>
          </cell>
          <cell r="K45" t="str">
            <v>2016-J98</v>
          </cell>
        </row>
        <row r="46">
          <cell r="I46" t="str">
            <v>新源中心工业游工程</v>
          </cell>
          <cell r="K46" t="str">
            <v>2016-J99</v>
          </cell>
        </row>
        <row r="47">
          <cell r="I47" t="str">
            <v>生态城南部片区和中部片区的20个点位再生水管网完善工程</v>
          </cell>
          <cell r="K47" t="str">
            <v>2016-J100</v>
          </cell>
        </row>
        <row r="48">
          <cell r="I48" t="str">
            <v>生态城新源中心工业游湿地工程</v>
          </cell>
          <cell r="K48" t="str">
            <v>2016-J101</v>
          </cell>
        </row>
        <row r="49">
          <cell r="I49" t="str">
            <v>生态城水系构建二期工程</v>
          </cell>
          <cell r="K49" t="str">
            <v>2016-J102</v>
          </cell>
        </row>
        <row r="50">
          <cell r="I50" t="str">
            <v>生态城自来水厂及配套引水管网工程</v>
          </cell>
          <cell r="K50" t="str">
            <v>2016-J103</v>
          </cell>
        </row>
        <row r="51">
          <cell r="I51" t="str">
            <v>天津生态城起步区城市家具工程</v>
          </cell>
          <cell r="K51" t="str">
            <v>2016-J104</v>
          </cell>
        </row>
        <row r="52">
          <cell r="I52" t="str">
            <v>综合场站工程</v>
          </cell>
          <cell r="K52" t="str">
            <v>2016-J106</v>
          </cell>
        </row>
        <row r="53">
          <cell r="I53" t="str">
            <v>中部片区生活垃圾收集运输（气力输送）工程</v>
          </cell>
          <cell r="K53" t="str">
            <v>2016-J108</v>
          </cell>
        </row>
        <row r="54">
          <cell r="I54" t="str">
            <v>41号地块街角公园</v>
          </cell>
          <cell r="K54" t="str">
            <v>2016-J110</v>
          </cell>
        </row>
        <row r="55">
          <cell r="I55" t="str">
            <v>中部片区32#地块社区公园</v>
          </cell>
          <cell r="K55" t="str">
            <v>2016-J111</v>
          </cell>
        </row>
        <row r="56">
          <cell r="I56" t="str">
            <v>中部片区34#地块社区公园</v>
          </cell>
          <cell r="K56" t="str">
            <v>2016-J112</v>
          </cell>
        </row>
        <row r="57">
          <cell r="I57" t="str">
            <v>中部片区36#地块社区公园</v>
          </cell>
          <cell r="K57" t="str">
            <v>2016-J113</v>
          </cell>
        </row>
        <row r="58">
          <cell r="I58" t="str">
            <v>中部片区42#地块社区公园</v>
          </cell>
          <cell r="K58" t="str">
            <v>2016-J114</v>
          </cell>
        </row>
        <row r="59">
          <cell r="I59" t="str">
            <v>华一路、中泰大道、华五路与中央大道路口绿化</v>
          </cell>
          <cell r="K59" t="str">
            <v>2016-J116</v>
          </cell>
        </row>
        <row r="60">
          <cell r="I60" t="str">
            <v>北部区域综合管廊一期工程</v>
          </cell>
          <cell r="K60" t="str">
            <v>2016-J117</v>
          </cell>
        </row>
        <row r="61">
          <cell r="I61" t="str">
            <v>旅游区南、北部区域（美林道至航苑路）输水管线敷设工程</v>
          </cell>
          <cell r="K61" t="str">
            <v>2016-J119</v>
          </cell>
        </row>
        <row r="62">
          <cell r="I62" t="str">
            <v>北部区域航海道等五条道路中水管线工程</v>
          </cell>
          <cell r="K62" t="str">
            <v>2016-J123</v>
          </cell>
        </row>
        <row r="63">
          <cell r="I63" t="str">
            <v>南部区域中水管网完善及切改工程</v>
          </cell>
          <cell r="K63" t="str">
            <v>2016-J124</v>
          </cell>
        </row>
        <row r="64">
          <cell r="I64" t="str">
            <v>琥珀溪11万站变电站</v>
          </cell>
          <cell r="K64" t="str">
            <v>2016-J128</v>
          </cell>
        </row>
        <row r="65">
          <cell r="I65" t="str">
            <v>游乐港110KV变电站</v>
          </cell>
          <cell r="K65" t="str">
            <v>2016-J129</v>
          </cell>
        </row>
        <row r="66">
          <cell r="I66" t="str">
            <v>海博道（海滨高速-永盛路）再生水管道工程</v>
          </cell>
          <cell r="K66" t="str">
            <v>2016-J136</v>
          </cell>
        </row>
        <row r="67">
          <cell r="I67" t="str">
            <v>海博道（永盛路-弘通路）再生水管道工程</v>
          </cell>
          <cell r="K67" t="str">
            <v>2016-J137</v>
          </cell>
        </row>
        <row r="68">
          <cell r="I68" t="str">
            <v>海轩道（景盛路-弘通路）再生水管道工程</v>
          </cell>
          <cell r="K68" t="str">
            <v>2016-J139</v>
          </cell>
        </row>
        <row r="69">
          <cell r="I69" t="str">
            <v>海博道（中天大道-海滨高速）再生水管道工程</v>
          </cell>
          <cell r="K69" t="str">
            <v>2016-J141</v>
          </cell>
        </row>
        <row r="70">
          <cell r="I70" t="str">
            <v>弘通路（海博道-海旭道）再生水管道工程</v>
          </cell>
          <cell r="K70" t="str">
            <v>2016-J142</v>
          </cell>
        </row>
        <row r="71">
          <cell r="I71" t="str">
            <v>安明路（海博道-海晨道）再生水管道工程</v>
          </cell>
          <cell r="K71" t="str">
            <v>2016-J143</v>
          </cell>
        </row>
        <row r="72">
          <cell r="I72" t="str">
            <v>生态城起步区现有架空线杆迁移工程</v>
          </cell>
          <cell r="K72" t="str">
            <v>2016-J146</v>
          </cell>
        </row>
        <row r="73">
          <cell r="I73" t="str">
            <v>南堤滨海步道</v>
          </cell>
          <cell r="K73" t="str">
            <v>2016-J148</v>
          </cell>
        </row>
        <row r="74">
          <cell r="I74" t="str">
            <v>临海新城北部地块真空预压及软基处理工程</v>
          </cell>
          <cell r="K74" t="str">
            <v>2016-J149</v>
          </cell>
        </row>
        <row r="75">
          <cell r="I75" t="str">
            <v>海天道(景盛路-如意大街）道路排水工程</v>
          </cell>
          <cell r="K75" t="str">
            <v>2016-J150</v>
          </cell>
        </row>
        <row r="76">
          <cell r="I76" t="str">
            <v>旅游区南、北部区域（航苑路至汉蔡路）输水管线敷设二期工程</v>
          </cell>
          <cell r="K76" t="str">
            <v>2016-J152</v>
          </cell>
        </row>
        <row r="77">
          <cell r="I77" t="str">
            <v>2号雨水泵站工程</v>
          </cell>
          <cell r="K77" t="str">
            <v>2016-J155</v>
          </cell>
        </row>
        <row r="78">
          <cell r="I78" t="str">
            <v>4号雨水泵站工程</v>
          </cell>
          <cell r="K78" t="str">
            <v>2016-J156</v>
          </cell>
        </row>
        <row r="79">
          <cell r="I79" t="str">
            <v>景盛路（碧水道-海旭道）、安明路（丽水道-碧水道）、丽水道（碧水道-景盛路）、永盛路（2号雨水泵站-海旭道）西半幅道路及排水工程和绿化工程</v>
          </cell>
          <cell r="K79" t="str">
            <v>2016-J157</v>
          </cell>
        </row>
        <row r="80">
          <cell r="I80" t="str">
            <v>北塘港区二期补吹及软基处理工程</v>
          </cell>
          <cell r="K80" t="str">
            <v>2016-J160</v>
          </cell>
        </row>
        <row r="81">
          <cell r="I81" t="str">
            <v>景盛路（海旭道-海文道）道路红线内及道路两侧绿化工程</v>
          </cell>
          <cell r="K81" t="str">
            <v>2016-J161</v>
          </cell>
        </row>
        <row r="82">
          <cell r="I82" t="str">
            <v>景盛路（碧水道-海旭道）道路两侧绿化工程</v>
          </cell>
          <cell r="K82" t="str">
            <v>2016-J162</v>
          </cell>
        </row>
        <row r="83">
          <cell r="I83" t="str">
            <v>海晨道（安明路-永盛路）和安明路（海晨道-丽水道）道路红线内及道路两侧绿化工程</v>
          </cell>
          <cell r="K83" t="str">
            <v>2016-J163</v>
          </cell>
        </row>
        <row r="84">
          <cell r="I84" t="str">
            <v xml:space="preserve"> 海博馆南侧地块停车场及绿化工程</v>
          </cell>
          <cell r="K84" t="str">
            <v>2016-J164</v>
          </cell>
        </row>
        <row r="85">
          <cell r="I85" t="str">
            <v>中新天津生态城临海新城气源管道工程项目</v>
          </cell>
          <cell r="K85" t="str">
            <v>2016-J165</v>
          </cell>
        </row>
        <row r="86">
          <cell r="I86" t="str">
            <v>中新天津生态城临海新城天然气调压计量站</v>
          </cell>
          <cell r="K86" t="str">
            <v>2016-J166</v>
          </cell>
        </row>
        <row r="87">
          <cell r="I87" t="str">
            <v>临海新城水源供水管道工程</v>
          </cell>
          <cell r="K87" t="str">
            <v>2016-J168</v>
          </cell>
        </row>
        <row r="88">
          <cell r="I88" t="str">
            <v>滨旅水务运维调度中心及3号、4号清水池建设工程</v>
          </cell>
          <cell r="K88" t="str">
            <v>2016-J169</v>
          </cell>
        </row>
        <row r="89">
          <cell r="I89" t="str">
            <v>航津道（汉北路-中央大道）道路排水工程</v>
          </cell>
          <cell r="K89" t="str">
            <v>2016-J171</v>
          </cell>
        </row>
        <row r="90">
          <cell r="I90" t="str">
            <v>静湖南路西延工程</v>
          </cell>
          <cell r="K90" t="str">
            <v>2016-J173</v>
          </cell>
        </row>
        <row r="91">
          <cell r="I91" t="str">
            <v>故道河北段清淤工程</v>
          </cell>
          <cell r="K91" t="str">
            <v>2016-J177</v>
          </cell>
        </row>
        <row r="92">
          <cell r="I92" t="str">
            <v>合作区电力排管辅助配套工程</v>
          </cell>
          <cell r="K92" t="str">
            <v>2016-J179</v>
          </cell>
        </row>
        <row r="93">
          <cell r="I93" t="str">
            <v>安正路（美林道-海旭道）再生水管线工程</v>
          </cell>
          <cell r="K93" t="str">
            <v>2016-J181</v>
          </cell>
        </row>
        <row r="94">
          <cell r="I94" t="str">
            <v>永盛路（海文道-碧水道）再生水管道工程</v>
          </cell>
          <cell r="K94" t="str">
            <v>2016-J185</v>
          </cell>
        </row>
        <row r="95">
          <cell r="I95" t="str">
            <v>海晨道（海滨高速-永盛路）再生水管道工程</v>
          </cell>
          <cell r="K95" t="str">
            <v>2016-J187</v>
          </cell>
        </row>
        <row r="96">
          <cell r="I96" t="str">
            <v>荣盛路（海文道-海旭道）再生水管道工程</v>
          </cell>
          <cell r="K96" t="str">
            <v>2016-J188</v>
          </cell>
        </row>
        <row r="97">
          <cell r="I97" t="str">
            <v>再生水浓盐水处理工程</v>
          </cell>
          <cell r="K97" t="str">
            <v>2017-J2</v>
          </cell>
        </row>
        <row r="98">
          <cell r="I98" t="str">
            <v>安兴路（海博道-安业西路）再生水管道工程</v>
          </cell>
          <cell r="K98" t="str">
            <v>2017-J4</v>
          </cell>
        </row>
        <row r="99">
          <cell r="I99" t="str">
            <v>鼓浪水镇皓月园</v>
          </cell>
          <cell r="K99" t="str">
            <v>2017-J14</v>
          </cell>
        </row>
        <row r="100">
          <cell r="I100" t="str">
            <v>四五六七区补吹和东堤路西侧真空预压工程</v>
          </cell>
          <cell r="K100" t="str">
            <v>2017-J17</v>
          </cell>
        </row>
        <row r="101">
          <cell r="I101" t="str">
            <v>庄盛路（河滨道-海旭道）绿化工程</v>
          </cell>
          <cell r="K101" t="str">
            <v>2017-J18</v>
          </cell>
        </row>
        <row r="102">
          <cell r="I102" t="str">
            <v>海旭道（安正路-弘通路）北半幅红线内及道路两侧绿化工程</v>
          </cell>
          <cell r="K102" t="str">
            <v>2017-J19</v>
          </cell>
        </row>
        <row r="103">
          <cell r="I103" t="str">
            <v>东堤路西侧绿化景观工程</v>
          </cell>
          <cell r="K103" t="str">
            <v>2017-J20</v>
          </cell>
        </row>
        <row r="104">
          <cell r="I104" t="str">
            <v>富盛路、月盛路、海逸道、新昌道、河川道、强盛路、安明路、安兴路、安业西路、安业东路、日盛路、滨盛路给水管道工程</v>
          </cell>
          <cell r="K104" t="str">
            <v>2017-J23</v>
          </cell>
        </row>
        <row r="105">
          <cell r="I105" t="str">
            <v>临海新城第二源水管线工程</v>
          </cell>
          <cell r="K105" t="str">
            <v>2017-J24</v>
          </cell>
        </row>
        <row r="106">
          <cell r="I106" t="str">
            <v>永盛路、日盛路、安业西路、景盛路、海逸道、月盛路燃气管线</v>
          </cell>
          <cell r="K106" t="str">
            <v>2017-J25</v>
          </cell>
        </row>
        <row r="107">
          <cell r="I107" t="str">
            <v>临海新城水系连通工程</v>
          </cell>
          <cell r="K107" t="str">
            <v>2017-J26</v>
          </cell>
        </row>
        <row r="108">
          <cell r="I108" t="str">
            <v>南湾河道西段开挖及岸线建设项目软基处理工程</v>
          </cell>
          <cell r="K108" t="str">
            <v>2017-J27</v>
          </cell>
        </row>
        <row r="109">
          <cell r="I109" t="str">
            <v>强盛路（月盛路-海轩道）、富盛路（海旭道-海文道）、海逸道（景盛路-月盛路）道路及排水工程和红线内绿化工程</v>
          </cell>
          <cell r="K109" t="str">
            <v>2017-J28</v>
          </cell>
        </row>
        <row r="110">
          <cell r="I110" t="str">
            <v>河畔道（庄盛路-海达路）道路及排水工程和道路红线内绿化工程</v>
          </cell>
          <cell r="K110" t="str">
            <v>2017-J29</v>
          </cell>
        </row>
        <row r="111">
          <cell r="I111" t="str">
            <v>景盛路跨南湾桥梁工程</v>
          </cell>
          <cell r="K111" t="str">
            <v>2017-J30</v>
          </cell>
        </row>
        <row r="112">
          <cell r="I112" t="str">
            <v>天津启航投资发展有限公司护岸等基础设施工程</v>
          </cell>
          <cell r="K112" t="str">
            <v>2017-J31</v>
          </cell>
        </row>
        <row r="113">
          <cell r="I113" t="str">
            <v>合作区绿道配套工程（生态谷部分）</v>
          </cell>
          <cell r="K113" t="str">
            <v>2017-J36</v>
          </cell>
        </row>
        <row r="114">
          <cell r="I114" t="str">
            <v>临海新城新平道社区公园工程</v>
          </cell>
          <cell r="K114" t="str">
            <v>2017-J38</v>
          </cell>
        </row>
        <row r="115">
          <cell r="I115" t="str">
            <v>七号污水泵站工程</v>
          </cell>
          <cell r="K115" t="str">
            <v>2017-J54</v>
          </cell>
        </row>
        <row r="116">
          <cell r="I116" t="str">
            <v>嘉美道110kV输变电工程</v>
          </cell>
          <cell r="K116" t="str">
            <v>2017-J55</v>
          </cell>
        </row>
        <row r="117">
          <cell r="I117" t="str">
            <v>旅游区南、北部（海晨道-美林道）输水管线工程</v>
          </cell>
          <cell r="K117" t="str">
            <v>2017-J63</v>
          </cell>
        </row>
        <row r="118">
          <cell r="I118" t="str">
            <v>顺平路（航秀道-航美道）燃气管线工程</v>
          </cell>
          <cell r="K118" t="str">
            <v>2017-J66</v>
          </cell>
        </row>
        <row r="119">
          <cell r="I119" t="str">
            <v>中成大道（中海大道至中新大道）道路绿化</v>
          </cell>
          <cell r="K119" t="str">
            <v>2017-J70</v>
          </cell>
        </row>
        <row r="120">
          <cell r="I120" t="str">
            <v>泰一路、泰双路、泰三路道路绿化</v>
          </cell>
          <cell r="K120" t="str">
            <v>2017-J71</v>
          </cell>
        </row>
        <row r="121">
          <cell r="I121" t="str">
            <v>吟风林景观工程</v>
          </cell>
          <cell r="K121" t="str">
            <v>2017-J72</v>
          </cell>
        </row>
        <row r="122">
          <cell r="I122" t="str">
            <v>中新友好景观温室工程</v>
          </cell>
          <cell r="K122" t="str">
            <v>2017-J73</v>
          </cell>
        </row>
        <row r="123">
          <cell r="I123" t="str">
            <v>中泰大道（泰四路至泰九路）道路工程</v>
          </cell>
          <cell r="K123" t="str">
            <v>2017-J74</v>
          </cell>
        </row>
        <row r="124">
          <cell r="I124" t="str">
            <v>泰九路（中滨大道至盛二街）道路工程</v>
          </cell>
          <cell r="K124" t="str">
            <v>2017-J75</v>
          </cell>
        </row>
        <row r="125">
          <cell r="I125" t="str">
            <v>北部片区慢行系统铺装工程二期</v>
          </cell>
          <cell r="K125" t="str">
            <v>2017-J76</v>
          </cell>
        </row>
        <row r="126">
          <cell r="I126" t="str">
            <v>中部片区慢行系统铺装工程二期</v>
          </cell>
          <cell r="K126" t="str">
            <v>2017-J77</v>
          </cell>
        </row>
        <row r="127">
          <cell r="I127" t="str">
            <v>新二街（华三路至中泰大道）道路工程</v>
          </cell>
          <cell r="K127" t="str">
            <v>2017-J78</v>
          </cell>
        </row>
        <row r="128">
          <cell r="I128" t="str">
            <v>新二街（华四路至中新大道）道路工程</v>
          </cell>
          <cell r="K128" t="str">
            <v>2017-J79</v>
          </cell>
        </row>
        <row r="129">
          <cell r="I129" t="str">
            <v>静湖北路拓宽工程</v>
          </cell>
          <cell r="K129" t="str">
            <v>2017-J80</v>
          </cell>
        </row>
        <row r="130">
          <cell r="I130" t="str">
            <v>中泰大道（生态谷～泰九路）及中津大道（和慧北路～和韵路）给水、燃气、热力管网工程</v>
          </cell>
          <cell r="K130" t="str">
            <v>2017-J86</v>
          </cell>
        </row>
        <row r="131">
          <cell r="I131" t="str">
            <v>泰九路（中滨大道～盛二街）给水、燃气、热力管网工程</v>
          </cell>
          <cell r="K131" t="str">
            <v>2017-J87</v>
          </cell>
        </row>
        <row r="132">
          <cell r="I132" t="str">
            <v>新二街（华三路～中泰大道）给水、燃气、热力管网工程</v>
          </cell>
          <cell r="J132" t="str">
            <v>新二街（华三路～中泰大道）给水、燃气、热力管网工程</v>
          </cell>
          <cell r="K132" t="str">
            <v>2017-J88</v>
          </cell>
        </row>
        <row r="133">
          <cell r="I133" t="str">
            <v>新二街（华四路～中新大道）给水、燃气、热力管网工程</v>
          </cell>
          <cell r="K133" t="str">
            <v>2017-J89</v>
          </cell>
        </row>
        <row r="134">
          <cell r="I134" t="str">
            <v>北疆电厂热源中继加压泵站工程</v>
          </cell>
          <cell r="K134" t="str">
            <v>2017-J92</v>
          </cell>
        </row>
        <row r="135">
          <cell r="I135" t="str">
            <v>鼓浪水镇热力管网工程</v>
          </cell>
          <cell r="K135" t="str">
            <v>2017-J93</v>
          </cell>
        </row>
        <row r="136">
          <cell r="I136" t="str">
            <v>北疆电厂淡化海水输送工程（区内）</v>
          </cell>
          <cell r="K136" t="str">
            <v>2017-J94</v>
          </cell>
        </row>
        <row r="137">
          <cell r="I137" t="str">
            <v>北疆电厂淡化海水配套泵站及配套管网（一期）</v>
          </cell>
          <cell r="J137" t="str">
            <v>北疆电厂淡化海水配套泵站及配套管网（一期）</v>
          </cell>
          <cell r="K137" t="str">
            <v>2017-J95</v>
          </cell>
        </row>
        <row r="138">
          <cell r="I138" t="str">
            <v>汉北路绿廊景观工程</v>
          </cell>
          <cell r="K138" t="str">
            <v>2017-J96</v>
          </cell>
        </row>
        <row r="139">
          <cell r="I139" t="str">
            <v>渔航路（航海道—汉蔡路）给水管线铺设工程</v>
          </cell>
          <cell r="K139" t="str">
            <v>2017-J97</v>
          </cell>
        </row>
        <row r="140">
          <cell r="I140" t="str">
            <v>临海新城路灯及配套设施二期工程</v>
          </cell>
          <cell r="K140" t="str">
            <v>2017-J102</v>
          </cell>
        </row>
        <row r="141">
          <cell r="I141" t="str">
            <v>2017年生态城临海新城智能视觉工程</v>
          </cell>
          <cell r="K141" t="str">
            <v>2017-J103</v>
          </cell>
        </row>
        <row r="142">
          <cell r="I142" t="str">
            <v>碧水道（安悦东路-永盛路）道路及排水工程和道路红线内绿化工程</v>
          </cell>
          <cell r="K142" t="str">
            <v>2017-J104</v>
          </cell>
        </row>
        <row r="143">
          <cell r="I143" t="str">
            <v>信息园市政基础配套工程</v>
          </cell>
          <cell r="K143" t="str">
            <v>2017-J107</v>
          </cell>
        </row>
        <row r="144">
          <cell r="I144" t="str">
            <v xml:space="preserve"> 泰一路、泰双路、泰三路、中成大道与中新大道开口工程</v>
          </cell>
          <cell r="K144" t="str">
            <v>2017-J108</v>
          </cell>
        </row>
        <row r="145">
          <cell r="I145" t="str">
            <v>泰四路、泰五路、盛三街（中海大道至泰四路）道路工程</v>
          </cell>
          <cell r="K145" t="str">
            <v>2017-J109</v>
          </cell>
        </row>
        <row r="146">
          <cell r="I146" t="str">
            <v>公用事业综合运营管理系统</v>
          </cell>
          <cell r="K146" t="str">
            <v>2017-J110</v>
          </cell>
        </row>
        <row r="147">
          <cell r="I147" t="str">
            <v>中新天津生态城生态岛片区地块初期雨水收集处理工程</v>
          </cell>
          <cell r="K147" t="str">
            <v>2017-J112</v>
          </cell>
        </row>
        <row r="148">
          <cell r="I148" t="str">
            <v>生态城合作区及渔港区道路开口四期工程</v>
          </cell>
          <cell r="K148" t="str">
            <v>2017-J113</v>
          </cell>
        </row>
        <row r="149">
          <cell r="I149" t="str">
            <v>2017年生态城合作区域及渔港区域智能视觉工程</v>
          </cell>
          <cell r="K149" t="str">
            <v>2017-J115</v>
          </cell>
        </row>
        <row r="150">
          <cell r="I150" t="str">
            <v>合作区电力排管辅助配套二期工程</v>
          </cell>
          <cell r="K150" t="str">
            <v>2017-J117</v>
          </cell>
        </row>
        <row r="151">
          <cell r="I151" t="str">
            <v>旅游区域南部水系连通及排海工程</v>
          </cell>
          <cell r="K151" t="str">
            <v>2017-J122</v>
          </cell>
        </row>
        <row r="152">
          <cell r="I152" t="str">
            <v>力高地块红线外污水管线工程</v>
          </cell>
          <cell r="K152" t="str">
            <v>2017-J125</v>
          </cell>
        </row>
        <row r="153">
          <cell r="I153" t="str">
            <v>汉北路线杆迁移入地工程</v>
          </cell>
          <cell r="K153" t="str">
            <v>2017-J127</v>
          </cell>
        </row>
        <row r="154">
          <cell r="I154" t="str">
            <v>中新友好景观建筑及配套工程</v>
          </cell>
          <cell r="K154" t="str">
            <v>2018-J2</v>
          </cell>
        </row>
        <row r="155">
          <cell r="I155" t="str">
            <v>美食城周边景观工程</v>
          </cell>
          <cell r="K155" t="str">
            <v>2018-J3</v>
          </cell>
        </row>
        <row r="156">
          <cell r="I156" t="str">
            <v>汉北路道路绿化工程</v>
          </cell>
          <cell r="K156" t="str">
            <v>2018-J4</v>
          </cell>
        </row>
        <row r="157">
          <cell r="I157" t="str">
            <v>北疆电厂热源引入复线工程</v>
          </cell>
          <cell r="K157" t="str">
            <v>2018-J6</v>
          </cell>
        </row>
        <row r="158">
          <cell r="I158" t="str">
            <v>中部片区污水泵站</v>
          </cell>
          <cell r="K158" t="str">
            <v>2018-J10</v>
          </cell>
        </row>
        <row r="159">
          <cell r="I159" t="str">
            <v>渤化10.86剩余边角地收储</v>
          </cell>
          <cell r="K159" t="str">
            <v>2018-J13</v>
          </cell>
        </row>
        <row r="160">
          <cell r="I160" t="str">
            <v>海天道(中央大道-景盛路）道路及桥梁工程</v>
          </cell>
          <cell r="K160" t="str">
            <v>2018-J18</v>
          </cell>
        </row>
        <row r="161">
          <cell r="I161" t="str">
            <v>彩嘉路跨张家兴沟连通工程</v>
          </cell>
          <cell r="K161" t="str">
            <v>2018-J19</v>
          </cell>
        </row>
        <row r="162">
          <cell r="I162" t="str">
            <v>生态城公厕新建及改造提升工程</v>
          </cell>
          <cell r="K162" t="str">
            <v>2018-J24</v>
          </cell>
        </row>
        <row r="163">
          <cell r="I163" t="str">
            <v>生态谷（中新大道—华三路）景观工程</v>
          </cell>
          <cell r="K163" t="str">
            <v>2018-J29</v>
          </cell>
        </row>
        <row r="164">
          <cell r="I164" t="str">
            <v>天津生态城智慧城市重点项目无线网络增强保障建设工程</v>
          </cell>
          <cell r="K164" t="str">
            <v>2018-J32</v>
          </cell>
        </row>
        <row r="165">
          <cell r="I165" t="str">
            <v>亿利项目给水、燃气管网工程</v>
          </cell>
          <cell r="K165" t="str">
            <v>2018-J33</v>
          </cell>
        </row>
        <row r="166">
          <cell r="I166" t="str">
            <v>彩环路（汉北路—彩嘉路）东侧绿化工程</v>
          </cell>
          <cell r="K166" t="str">
            <v>2018-J36</v>
          </cell>
        </row>
        <row r="167">
          <cell r="I167" t="str">
            <v>南部区域中水管网一期工程</v>
          </cell>
          <cell r="K167" t="str">
            <v>2018-J39</v>
          </cell>
        </row>
        <row r="168">
          <cell r="I168" t="str">
            <v>天津生态城有轨电车一期</v>
          </cell>
          <cell r="K168" t="str">
            <v>2018-J41</v>
          </cell>
        </row>
        <row r="169">
          <cell r="I169" t="str">
            <v>永定洲公园海绵化改造工程</v>
          </cell>
          <cell r="K169" t="str">
            <v>2018-J43</v>
          </cell>
        </row>
        <row r="170">
          <cell r="I170" t="str">
            <v>中部热源厂扩建工程</v>
          </cell>
          <cell r="K170" t="str">
            <v>2018-J44</v>
          </cell>
        </row>
        <row r="171">
          <cell r="I171" t="str">
            <v>泰四路、泰五路、盛三街（生态谷～泰四路）给水、燃气、热力管网工程</v>
          </cell>
          <cell r="K171" t="str">
            <v>2018-J45</v>
          </cell>
        </row>
        <row r="172">
          <cell r="I172" t="str">
            <v>合作区2018年排水管道维修工程</v>
          </cell>
          <cell r="K172" t="str">
            <v>2018-J47</v>
          </cell>
        </row>
        <row r="173">
          <cell r="I173" t="str">
            <v>北部区域综合管廊二期工程</v>
          </cell>
          <cell r="K173" t="str">
            <v>2018-J48</v>
          </cell>
        </row>
        <row r="174">
          <cell r="I174" t="str">
            <v>生态城道路人行过街工程</v>
          </cell>
          <cell r="K174" t="str">
            <v>2018-J49</v>
          </cell>
        </row>
        <row r="175">
          <cell r="I175" t="str">
            <v>中新天津生态城中心渔港智能交通（二期）工程</v>
          </cell>
          <cell r="K175" t="str">
            <v>2018-J51</v>
          </cell>
        </row>
        <row r="176">
          <cell r="I176" t="str">
            <v>中新天津生态城信息产业园区智能交通工程</v>
          </cell>
          <cell r="K176" t="str">
            <v>2018-J52</v>
          </cell>
        </row>
        <row r="177">
          <cell r="I177" t="str">
            <v>合作区路灯改造工程</v>
          </cell>
          <cell r="K177" t="str">
            <v>2018-J54</v>
          </cell>
        </row>
        <row r="178">
          <cell r="I178" t="str">
            <v>南部片区风光互补路灯补电工程</v>
          </cell>
          <cell r="K178" t="str">
            <v>2018-J55</v>
          </cell>
        </row>
        <row r="179">
          <cell r="I179" t="str">
            <v>智能交通设施升级</v>
          </cell>
          <cell r="K179" t="str">
            <v>2018-J57</v>
          </cell>
        </row>
        <row r="180">
          <cell r="I180" t="str">
            <v>航津道过中央大道顶管工程</v>
          </cell>
          <cell r="K180" t="str">
            <v>2018-J58</v>
          </cell>
        </row>
        <row r="181">
          <cell r="I181" t="str">
            <v>水处理中心可再生能源循环利用工程</v>
          </cell>
          <cell r="J181" t="str">
            <v/>
          </cell>
          <cell r="K181" t="str">
            <v>2018-J59</v>
          </cell>
        </row>
        <row r="182">
          <cell r="I182" t="str">
            <v>海天路等4条再生水管道工程</v>
          </cell>
          <cell r="K182" t="str">
            <v>2018-J62</v>
          </cell>
        </row>
        <row r="183">
          <cell r="I183" t="str">
            <v>中新天津生态城水处理中心前池改造工程</v>
          </cell>
          <cell r="K183" t="str">
            <v>2018-J64</v>
          </cell>
        </row>
        <row r="184">
          <cell r="I184" t="str">
            <v>天津生态城安明路等13条道路通信管网建设工程</v>
          </cell>
          <cell r="K184" t="str">
            <v>2018-J66</v>
          </cell>
        </row>
        <row r="185">
          <cell r="I185" t="str">
            <v>天津生态城2018年通信网络建设工程</v>
          </cell>
          <cell r="K185" t="str">
            <v>2018-J67</v>
          </cell>
        </row>
        <row r="186">
          <cell r="I186" t="str">
            <v>海晨道（庄盛路—博通路）道路、排水及红线内绿化工程</v>
          </cell>
          <cell r="K186" t="str">
            <v>2018-J73</v>
          </cell>
        </row>
        <row r="187">
          <cell r="I187" t="str">
            <v>临海新城电力排管工程二期</v>
          </cell>
          <cell r="K187" t="str">
            <v>2018-J74</v>
          </cell>
        </row>
        <row r="188">
          <cell r="I188" t="str">
            <v>北部水系航秀道循环泵站及接引工程</v>
          </cell>
          <cell r="K188" t="str">
            <v>2018-J75</v>
          </cell>
        </row>
        <row r="189">
          <cell r="I189" t="str">
            <v>永盛路（海博道-海文道）两侧红线外绿化</v>
          </cell>
          <cell r="K189" t="str">
            <v>2018-J80</v>
          </cell>
        </row>
        <row r="190">
          <cell r="I190" t="str">
            <v>安明路、丽水道、永盛路给水管道工程</v>
          </cell>
          <cell r="K190" t="str">
            <v>2018-J82</v>
          </cell>
        </row>
        <row r="191">
          <cell r="I191" t="str">
            <v>弘通路（海旭道-河畔道）道路及红线内绿化工程</v>
          </cell>
          <cell r="K191" t="str">
            <v>2018-J85</v>
          </cell>
        </row>
        <row r="192">
          <cell r="I192" t="str">
            <v>旅游标识系统设计安装</v>
          </cell>
          <cell r="K192" t="str">
            <v>2018-J88</v>
          </cell>
        </row>
        <row r="193">
          <cell r="I193" t="str">
            <v>2018年中新天津生态城绿化水源切换工程</v>
          </cell>
          <cell r="K193" t="str">
            <v>2018-J90</v>
          </cell>
        </row>
        <row r="194">
          <cell r="I194" t="str">
            <v>河畔道、海晨道、弘通路给水管道工程</v>
          </cell>
          <cell r="K194" t="str">
            <v>2018-J91</v>
          </cell>
        </row>
        <row r="195">
          <cell r="I195" t="str">
            <v>南湾北路给水管道工程</v>
          </cell>
          <cell r="K195" t="str">
            <v>2018-J92</v>
          </cell>
        </row>
        <row r="196">
          <cell r="I196" t="str">
            <v>力高防汛堤岸完善工程</v>
          </cell>
          <cell r="K196" t="str">
            <v>2018-J94</v>
          </cell>
        </row>
        <row r="197">
          <cell r="I197" t="str">
            <v>静湖北路西延</v>
          </cell>
          <cell r="K197" t="str">
            <v>2018-J95</v>
          </cell>
        </row>
        <row r="198">
          <cell r="I198" t="str">
            <v>二生活中心、5地块都市农业主题公园及周边区域景观工程</v>
          </cell>
          <cell r="K198" t="str">
            <v>2018-J100</v>
          </cell>
        </row>
        <row r="199">
          <cell r="I199" t="str">
            <v>嘉顺道（中央大道-渔航路）、渔泽路（玉砂道-汉蔡支路）道路排水及红线内绿化工程</v>
          </cell>
          <cell r="K199" t="str">
            <v>2018-J102</v>
          </cell>
        </row>
        <row r="200">
          <cell r="I200" t="str">
            <v>29地块社区公园</v>
          </cell>
          <cell r="K200" t="str">
            <v>2018-J103</v>
          </cell>
        </row>
        <row r="201">
          <cell r="I201" t="str">
            <v>琥珀溪景观工程北段一期（蓟运河河岸-生态谷）</v>
          </cell>
          <cell r="K201" t="str">
            <v>2018-J106</v>
          </cell>
        </row>
        <row r="202">
          <cell r="I202" t="str">
            <v>蓟运河故道北延段二期工程（中新大道至泰三路）</v>
          </cell>
          <cell r="K202" t="str">
            <v>2018-J107</v>
          </cell>
        </row>
        <row r="203">
          <cell r="I203" t="str">
            <v>静湖西岸绿化带景观工程</v>
          </cell>
          <cell r="K203" t="str">
            <v>2018-J108</v>
          </cell>
        </row>
        <row r="204">
          <cell r="I204" t="str">
            <v>中津大道（和惠北路至和韵路）道路绿化工程</v>
          </cell>
          <cell r="K204" t="str">
            <v>2018-J109</v>
          </cell>
        </row>
        <row r="205">
          <cell r="I205" t="str">
            <v>新二街（华三路至中泰大道）道路绿化</v>
          </cell>
          <cell r="K205" t="str">
            <v>2018-J110</v>
          </cell>
        </row>
        <row r="206">
          <cell r="I206" t="str">
            <v>汉北路中分带（运维中心—惠风溪）改造工程</v>
          </cell>
          <cell r="K206" t="str">
            <v>2018-J111</v>
          </cell>
        </row>
        <row r="207">
          <cell r="I207" t="str">
            <v>航海道跨海滨大道连接力高匝道桥工程</v>
          </cell>
          <cell r="K207" t="str">
            <v>2018-J113</v>
          </cell>
        </row>
        <row r="208">
          <cell r="I208" t="str">
            <v>2017年旅游区域及周边智能视觉工程</v>
          </cell>
          <cell r="K208" t="str">
            <v>2018-J114</v>
          </cell>
        </row>
        <row r="209">
          <cell r="I209" t="str">
            <v>渔泽路（航海道-航苑道）道路排水工程</v>
          </cell>
          <cell r="K209" t="str">
            <v>2018-J115</v>
          </cell>
        </row>
        <row r="210">
          <cell r="I210" t="str">
            <v>旅游区域北部水系连通项目三期工程</v>
          </cell>
          <cell r="K210" t="str">
            <v>2018-J119</v>
          </cell>
        </row>
        <row r="211">
          <cell r="I211" t="str">
            <v>10.86三期土地平整（一）</v>
          </cell>
          <cell r="K211" t="str">
            <v>2018-J121</v>
          </cell>
        </row>
        <row r="212">
          <cell r="I212" t="str">
            <v>彩辰道绿廊景观工程</v>
          </cell>
          <cell r="K212" t="str">
            <v>2018-J127</v>
          </cell>
        </row>
        <row r="213">
          <cell r="I213" t="str">
            <v>老海堤沿线（海旭道-美林道）电线杆入地工程</v>
          </cell>
          <cell r="K213" t="str">
            <v>2018-J131</v>
          </cell>
        </row>
        <row r="214">
          <cell r="I214" t="str">
            <v>力高阳光海岸及旅游区北部区域污水管线连接营城污水处理厂工程</v>
          </cell>
          <cell r="K214" t="str">
            <v>2018-J136</v>
          </cell>
        </row>
        <row r="215">
          <cell r="I215" t="str">
            <v>蔡家堡征地拆迁</v>
          </cell>
          <cell r="K215" t="str">
            <v>2018-J158</v>
          </cell>
        </row>
        <row r="216">
          <cell r="I216" t="str">
            <v>汉北路中分带（惠风溪-彩虹桥）改造工程</v>
          </cell>
          <cell r="K216" t="str">
            <v>2018-增J1</v>
          </cell>
        </row>
        <row r="217">
          <cell r="I217" t="str">
            <v>旅游区域海滨高速两侧水系连通生态修复工程</v>
          </cell>
          <cell r="K217" t="str">
            <v>2018-增J101</v>
          </cell>
        </row>
        <row r="218">
          <cell r="I218" t="str">
            <v>旅游区域及周边智能视觉二期工程</v>
          </cell>
          <cell r="K218" t="str">
            <v>2018-增J103</v>
          </cell>
        </row>
        <row r="219">
          <cell r="I219" t="str">
            <v>中核地块能源配套一期工程</v>
          </cell>
          <cell r="K219" t="str">
            <v>2018-增J105</v>
          </cell>
        </row>
        <row r="220">
          <cell r="I220" t="str">
            <v>海旭道（永盛路-明盛路）南侧景观绿化项目</v>
          </cell>
          <cell r="K220" t="str">
            <v>2018-增J107</v>
          </cell>
        </row>
        <row r="221">
          <cell r="I221" t="str">
            <v>富盛路（海旭道-河川道）和河川道（永盛路-富盛路）道路排水和红线内绿化工程</v>
          </cell>
          <cell r="K221" t="str">
            <v>2018-增J109</v>
          </cell>
        </row>
        <row r="222">
          <cell r="I222" t="str">
            <v>中新天津生态城2019年交通信号灯升级改造工程</v>
          </cell>
          <cell r="K222" t="str">
            <v>2018-增J11</v>
          </cell>
        </row>
        <row r="223">
          <cell r="I223" t="str">
            <v>宝龙城周边绿化工程</v>
          </cell>
          <cell r="K223" t="str">
            <v>2018-增J111</v>
          </cell>
        </row>
        <row r="224">
          <cell r="I224" t="str">
            <v>南湾栈桥工程</v>
          </cell>
          <cell r="K224" t="str">
            <v>2018-增J115</v>
          </cell>
        </row>
        <row r="225">
          <cell r="I225" t="str">
            <v>东堤路两侧绿化景观工程</v>
          </cell>
          <cell r="K225" t="str">
            <v>2018-增J119</v>
          </cell>
        </row>
        <row r="226">
          <cell r="I226" t="str">
            <v>北堤防潮工程</v>
          </cell>
          <cell r="K226" t="str">
            <v>2018-增J121</v>
          </cell>
        </row>
        <row r="227">
          <cell r="I227" t="str">
            <v>北堤水闸及船闸建设工程</v>
          </cell>
          <cell r="K227" t="str">
            <v>2018-增J123</v>
          </cell>
        </row>
        <row r="228">
          <cell r="I228" t="str">
            <v>海博馆752导护艇转移停靠通航工程</v>
          </cell>
          <cell r="K228" t="str">
            <v>2018-增J125</v>
          </cell>
        </row>
        <row r="229">
          <cell r="I229" t="str">
            <v>永盛路（二号雨水临时泵站-海旭道）红线外绿化工程</v>
          </cell>
          <cell r="K229" t="str">
            <v>2018-增J127</v>
          </cell>
        </row>
        <row r="230">
          <cell r="I230" t="str">
            <v>生态城合作区再生水南部加压泵站</v>
          </cell>
          <cell r="K230" t="str">
            <v>2018-增J13</v>
          </cell>
        </row>
        <row r="231">
          <cell r="I231" t="str">
            <v>生态城220kv变电站</v>
          </cell>
          <cell r="K231" t="str">
            <v>2018-增J131</v>
          </cell>
        </row>
        <row r="232">
          <cell r="I232" t="str">
            <v>滨旅陆域北部110kv变电站</v>
          </cell>
          <cell r="K232" t="str">
            <v>2018-增J133</v>
          </cell>
        </row>
        <row r="233">
          <cell r="I233" t="str">
            <v>渔港临时给水加压泵站</v>
          </cell>
          <cell r="K233" t="str">
            <v>2018-增J135</v>
          </cell>
        </row>
        <row r="234">
          <cell r="I234" t="str">
            <v>生态城区域基站建设</v>
          </cell>
          <cell r="K234" t="str">
            <v>2018-增J137</v>
          </cell>
        </row>
        <row r="235">
          <cell r="I235" t="str">
            <v>力高地块新建闸门工程</v>
          </cell>
          <cell r="K235" t="str">
            <v>2018-增J139</v>
          </cell>
        </row>
        <row r="236">
          <cell r="I236" t="str">
            <v>十二年制学校南侧停车场项目</v>
          </cell>
          <cell r="K236" t="str">
            <v>2018-增J141</v>
          </cell>
        </row>
        <row r="237">
          <cell r="I237" t="str">
            <v>安明路道路拓宽工程</v>
          </cell>
          <cell r="K237" t="str">
            <v>2018-增J143</v>
          </cell>
        </row>
        <row r="238">
          <cell r="I238" t="str">
            <v>中央大道（汉蔡路-玉砂道）热力管网工程</v>
          </cell>
          <cell r="K238" t="str">
            <v>2018-增J145</v>
          </cell>
        </row>
        <row r="239">
          <cell r="I239" t="str">
            <v>旅游区域北部电力排管一期工程</v>
          </cell>
          <cell r="K239" t="str">
            <v>2018-增J147</v>
          </cell>
        </row>
        <row r="240">
          <cell r="I240" t="str">
            <v>南部给水加压泵站绿化提升改造工程</v>
          </cell>
          <cell r="K240" t="str">
            <v>2018-增J149</v>
          </cell>
        </row>
        <row r="241">
          <cell r="I241" t="str">
            <v>生态城合作区再生水北部加压泵站</v>
          </cell>
          <cell r="K241" t="str">
            <v>2018-增J15</v>
          </cell>
        </row>
        <row r="242">
          <cell r="I242" t="str">
            <v>北部1#能源站深层地热井工程</v>
          </cell>
          <cell r="K242" t="str">
            <v>2018-增J151</v>
          </cell>
        </row>
        <row r="243">
          <cell r="I243" t="str">
            <v>南堤滨海步道（滨旅陆域段）工程</v>
          </cell>
          <cell r="K243" t="str">
            <v>2018-增J153</v>
          </cell>
        </row>
        <row r="244">
          <cell r="I244" t="str">
            <v>中新生态城旅游商贸园填海工程</v>
          </cell>
          <cell r="K244" t="str">
            <v>2018-增J155</v>
          </cell>
        </row>
        <row r="245">
          <cell r="I245" t="str">
            <v>中央大道污水管道接北部污水厂工程</v>
          </cell>
          <cell r="K245" t="str">
            <v>2018-增J157</v>
          </cell>
        </row>
        <row r="246">
          <cell r="I246" t="str">
            <v>遗鸥大道（二期）绿化景观工程</v>
          </cell>
          <cell r="K246" t="str">
            <v>2018-增J159</v>
          </cell>
        </row>
        <row r="247">
          <cell r="I247" t="str">
            <v>旅游区陆域绿道配套工程（海堤公园、印象海堤、遗鸥公园部分）</v>
          </cell>
          <cell r="K247" t="str">
            <v>2018-增J161</v>
          </cell>
        </row>
        <row r="248">
          <cell r="I248" t="str">
            <v>彩环路绿廊景观工程</v>
          </cell>
          <cell r="K248" t="str">
            <v>2018-增J163</v>
          </cell>
        </row>
        <row r="249">
          <cell r="I249" t="str">
            <v>旅游区域北部水系循环项目一期工程</v>
          </cell>
          <cell r="K249" t="str">
            <v>2018-增J165</v>
          </cell>
        </row>
        <row r="250">
          <cell r="I250" t="str">
            <v>旅游区域北部水系连通及排海项目二期工程</v>
          </cell>
          <cell r="K250" t="str">
            <v>2018-增J167</v>
          </cell>
        </row>
        <row r="251">
          <cell r="I251" t="str">
            <v>汉北路与津汉高速全互通立交桥工程</v>
          </cell>
          <cell r="K251" t="str">
            <v>2018-增J169</v>
          </cell>
        </row>
        <row r="252">
          <cell r="I252" t="str">
            <v>蓟运河河岸整治及生态修复工程</v>
          </cell>
          <cell r="J252" t="str">
            <v>白鹭洲及泰九路湿地工程</v>
          </cell>
          <cell r="K252" t="str">
            <v>2018-增J17</v>
          </cell>
        </row>
        <row r="253">
          <cell r="I253" t="str">
            <v>北部区域中水管网一期工程</v>
          </cell>
          <cell r="K253" t="str">
            <v>2018-增J171</v>
          </cell>
        </row>
        <row r="254">
          <cell r="I254" t="str">
            <v>汉北路绿廊景观二期工程</v>
          </cell>
          <cell r="K254" t="str">
            <v>2018-增J173</v>
          </cell>
        </row>
        <row r="255">
          <cell r="I255" t="str">
            <v>航津道（汉北路—中央大道）道路红线外绿化景观工程</v>
          </cell>
          <cell r="K255" t="str">
            <v>2018-增J175</v>
          </cell>
        </row>
        <row r="256">
          <cell r="I256" t="str">
            <v>旅游区域市政绿化环卫养护管理基地</v>
          </cell>
          <cell r="K256" t="str">
            <v>2018-增J179</v>
          </cell>
        </row>
        <row r="257">
          <cell r="I257" t="str">
            <v>北疆电厂热源中继加压泵站外部电源配套工程</v>
          </cell>
          <cell r="K257" t="str">
            <v>2018-增J181</v>
          </cell>
        </row>
        <row r="258">
          <cell r="I258" t="str">
            <v>渔家路（玉砂道-嘉顺道）、渔帆路（玉砂道-嘉顺道）、嘉祥道（渔家路-渔泽路）道路排水及红线内外绿化工程</v>
          </cell>
          <cell r="K258" t="str">
            <v>2018-增J183</v>
          </cell>
        </row>
        <row r="259">
          <cell r="I259" t="str">
            <v>力高能源管线穿越海滨高速工程</v>
          </cell>
          <cell r="K259" t="str">
            <v>2018-增J185</v>
          </cell>
        </row>
        <row r="260">
          <cell r="I260" t="str">
            <v>公园垃圾转运点</v>
          </cell>
          <cell r="K260" t="str">
            <v>2018-增J189</v>
          </cell>
        </row>
        <row r="261">
          <cell r="I261" t="str">
            <v>中心渔港道路交通工程二期</v>
          </cell>
          <cell r="K261" t="str">
            <v>2018-增J19</v>
          </cell>
        </row>
        <row r="262">
          <cell r="I262" t="str">
            <v>碧桂园西侧景观停车场工程</v>
          </cell>
          <cell r="K262" t="str">
            <v>2018-增J191</v>
          </cell>
        </row>
        <row r="263">
          <cell r="I263" t="str">
            <v>旅游区域北部交通信号灯及相关交通设施工程</v>
          </cell>
          <cell r="K263" t="str">
            <v>2018-增J193</v>
          </cell>
        </row>
        <row r="264">
          <cell r="I264" t="str">
            <v>航母公园周边绿化（苗木基地）工程</v>
          </cell>
          <cell r="K264" t="str">
            <v>2018-增J199</v>
          </cell>
        </row>
        <row r="265">
          <cell r="I265" t="str">
            <v>中央大道（玉砂道-海晨道）热力管网工程</v>
          </cell>
          <cell r="K265" t="str">
            <v>2018-增J205</v>
          </cell>
        </row>
        <row r="266">
          <cell r="I266" t="str">
            <v>2019年旅游区域项目开口工程</v>
          </cell>
          <cell r="K266" t="str">
            <v>2018-增J207</v>
          </cell>
        </row>
        <row r="267">
          <cell r="I267" t="str">
            <v>天津生态城5G无线信号覆盖配套设施建设项目</v>
          </cell>
          <cell r="K267" t="str">
            <v>2018-增J21</v>
          </cell>
        </row>
        <row r="268">
          <cell r="I268" t="str">
            <v>印象海堤公园提升（市政道路配套）工程</v>
          </cell>
          <cell r="K268" t="str">
            <v>2018-增J211</v>
          </cell>
        </row>
        <row r="269">
          <cell r="I269" t="str">
            <v>旅游区域南部热力管网完善工程</v>
          </cell>
          <cell r="K269" t="str">
            <v>2018-增J213</v>
          </cell>
        </row>
        <row r="270">
          <cell r="I270" t="str">
            <v>住宅小区和公共绿化空白区域绿化工程</v>
          </cell>
          <cell r="K270" t="str">
            <v>2018-增J25</v>
          </cell>
        </row>
        <row r="271">
          <cell r="I271" t="str">
            <v>航泊道、航秀道、航庭道与汉北路连通工程</v>
          </cell>
          <cell r="K271" t="str">
            <v>2018-增J27</v>
          </cell>
        </row>
        <row r="272">
          <cell r="I272" t="str">
            <v>渔帆路（航华道-玉砂道）、渔家路（航华道-玉砂道）、航华道（渔家路-渔泽路）道路排水及红线内外绿化工程</v>
          </cell>
          <cell r="K272" t="str">
            <v>2018-增J29</v>
          </cell>
        </row>
        <row r="273">
          <cell r="I273" t="str">
            <v>中新天津生态城未来公交站</v>
          </cell>
          <cell r="K273" t="str">
            <v>2018-增J3</v>
          </cell>
        </row>
        <row r="274">
          <cell r="I274" t="str">
            <v>旅游区域南部交通信号灯提升及相关交通设施工程</v>
          </cell>
          <cell r="K274" t="str">
            <v>2018-增J31</v>
          </cell>
        </row>
        <row r="275">
          <cell r="I275" t="str">
            <v>中央大道开口项目二期工程</v>
          </cell>
          <cell r="K275" t="str">
            <v>2018-增J33</v>
          </cell>
        </row>
        <row r="276">
          <cell r="I276" t="str">
            <v>碧林道（安正路以西）、风林道（安正路以西）道路排水工程</v>
          </cell>
          <cell r="K276" t="str">
            <v>2018-增J35</v>
          </cell>
        </row>
        <row r="277">
          <cell r="I277" t="str">
            <v>北部给水加压泵站工程</v>
          </cell>
          <cell r="J277" t="str">
            <v>北部给水加压泵站工程</v>
          </cell>
          <cell r="K277" t="str">
            <v>2018-增J37</v>
          </cell>
        </row>
        <row r="278">
          <cell r="I278" t="str">
            <v>嘉顺道、渔泽路能源管线入廊工程</v>
          </cell>
          <cell r="K278" t="str">
            <v>2018-增J39</v>
          </cell>
        </row>
        <row r="279">
          <cell r="I279" t="str">
            <v>彩云街、玉砂道、顺安路和彩嘉路等道路电力排管工程</v>
          </cell>
          <cell r="K279" t="str">
            <v>2018-增J41</v>
          </cell>
        </row>
        <row r="280">
          <cell r="I280" t="str">
            <v>美林道（安正路-安佳路）燃气管线工程</v>
          </cell>
          <cell r="K280" t="str">
            <v>2018-增J43</v>
          </cell>
        </row>
        <row r="281">
          <cell r="I281" t="str">
            <v>北岛二期道路工程</v>
          </cell>
          <cell r="K281" t="str">
            <v>2018-增J45</v>
          </cell>
        </row>
        <row r="282">
          <cell r="I282" t="str">
            <v>静湖中路</v>
          </cell>
          <cell r="K282" t="str">
            <v>2018-增J47</v>
          </cell>
        </row>
        <row r="283">
          <cell r="I283" t="str">
            <v>动漫南路桥梁</v>
          </cell>
          <cell r="K283" t="str">
            <v>2018-增J49</v>
          </cell>
        </row>
        <row r="284">
          <cell r="I284" t="str">
            <v>2018年给水、热力小区配套工程</v>
          </cell>
          <cell r="K284" t="str">
            <v>2018-增J5</v>
          </cell>
        </row>
        <row r="285">
          <cell r="I285" t="str">
            <v>临海新城北部区域一号桥隧工程</v>
          </cell>
          <cell r="K285" t="str">
            <v>2018-增J53</v>
          </cell>
        </row>
        <row r="286">
          <cell r="I286" t="str">
            <v>智能交通系统</v>
          </cell>
          <cell r="K286" t="str">
            <v>2018-增J55</v>
          </cell>
        </row>
        <row r="287">
          <cell r="I287" t="str">
            <v>电力线路迁改一期工程</v>
          </cell>
          <cell r="K287" t="str">
            <v>2018-增J57</v>
          </cell>
        </row>
        <row r="288">
          <cell r="I288" t="str">
            <v>临海新城绿道公园配套设施项目</v>
          </cell>
          <cell r="K288" t="str">
            <v>2018-增J59</v>
          </cell>
        </row>
        <row r="289">
          <cell r="I289" t="str">
            <v>海旭道南半幅慢行系统铺装工程</v>
          </cell>
          <cell r="K289" t="str">
            <v>2018-增J63</v>
          </cell>
        </row>
        <row r="290">
          <cell r="I290" t="str">
            <v>二社区西侧临时绿化公园</v>
          </cell>
          <cell r="J290" t="str">
            <v>二社区中心周边综合环境整治工程</v>
          </cell>
          <cell r="K290" t="str">
            <v>2018-增J65</v>
          </cell>
        </row>
        <row r="291">
          <cell r="I291" t="str">
            <v>永盛路燃气管线</v>
          </cell>
          <cell r="K291" t="str">
            <v>2018-增J69</v>
          </cell>
        </row>
        <row r="292">
          <cell r="I292" t="str">
            <v>北堤联络段工程</v>
          </cell>
          <cell r="K292" t="str">
            <v>2018-增J73</v>
          </cell>
        </row>
        <row r="293">
          <cell r="I293" t="str">
            <v>二号雨水泵站管道联通及永盛路东半幅道路和红线内绿化工程</v>
          </cell>
          <cell r="K293" t="str">
            <v>2018-增J77</v>
          </cell>
        </row>
        <row r="294">
          <cell r="I294" t="str">
            <v>临海新城综合交通改造工程</v>
          </cell>
          <cell r="K294" t="str">
            <v>2018-增J79</v>
          </cell>
        </row>
        <row r="295">
          <cell r="I295" t="str">
            <v>合作区域及渔港区域智能视觉工程二期</v>
          </cell>
          <cell r="K295" t="str">
            <v>2018-增J83</v>
          </cell>
        </row>
        <row r="296">
          <cell r="I296" t="str">
            <v>北岛一期道路工程</v>
          </cell>
          <cell r="K296" t="str">
            <v>2018-增J85</v>
          </cell>
        </row>
        <row r="297">
          <cell r="I297" t="str">
            <v>中澳防潮堤</v>
          </cell>
          <cell r="K297" t="str">
            <v>2018-增J87</v>
          </cell>
        </row>
        <row r="298">
          <cell r="I298" t="str">
            <v>海事监管基地配套接入</v>
          </cell>
          <cell r="K298" t="str">
            <v>2018-增J89</v>
          </cell>
        </row>
        <row r="299">
          <cell r="I299" t="str">
            <v>中新大道人行道改造工程</v>
          </cell>
          <cell r="K299" t="str">
            <v>2018-增J9</v>
          </cell>
        </row>
        <row r="300">
          <cell r="I300" t="str">
            <v>中心渔港海域21孔电力通道项目</v>
          </cell>
          <cell r="K300" t="str">
            <v>2018-增J91</v>
          </cell>
        </row>
        <row r="301">
          <cell r="I301" t="str">
            <v>澜清溪东段水系及绿廊景观工程</v>
          </cell>
          <cell r="K301" t="str">
            <v>2018-增J95</v>
          </cell>
        </row>
        <row r="302">
          <cell r="I302" t="str">
            <v>渔家路（嘉顺道-渔泽路）道路排水及红线内绿化工程</v>
          </cell>
          <cell r="K302" t="str">
            <v>2018-增J97</v>
          </cell>
        </row>
        <row r="303">
          <cell r="I303" t="str">
            <v>海堤（旅游区域）加固提升工程</v>
          </cell>
          <cell r="K303" t="str">
            <v>2018-增J99</v>
          </cell>
        </row>
        <row r="304">
          <cell r="I304" t="str">
            <v>南部片区生活垃圾收集运输（气力输送）工程（除臭项目）</v>
          </cell>
          <cell r="K304" t="str">
            <v>2019-J1</v>
          </cell>
        </row>
        <row r="305">
          <cell r="I305" t="str">
            <v>天津生态城2019年通信网络建设工程</v>
          </cell>
          <cell r="K305" t="str">
            <v>2019-J3</v>
          </cell>
        </row>
        <row r="306">
          <cell r="I306" t="str">
            <v>安明路、景盛路、弘通路、海晨道再生水管道工程</v>
          </cell>
          <cell r="K306" t="str">
            <v>2019-J6</v>
          </cell>
        </row>
        <row r="307">
          <cell r="I307" t="str">
            <v>远达路、博通路再生水管道工程</v>
          </cell>
          <cell r="K307" t="str">
            <v>2019-J7</v>
          </cell>
        </row>
        <row r="308">
          <cell r="I308" t="str">
            <v>泰九路道路绿化</v>
          </cell>
          <cell r="K308" t="str">
            <v>2019-J8</v>
          </cell>
        </row>
        <row r="309">
          <cell r="I309" t="str">
            <v>中成大道东侧道路绿化带</v>
          </cell>
          <cell r="K309" t="str">
            <v>2019-J9</v>
          </cell>
        </row>
        <row r="310">
          <cell r="I310" t="str">
            <v>03片区、中部片区竣工道路海绵城市改造提升工程</v>
          </cell>
          <cell r="K310" t="str">
            <v>2019-J10</v>
          </cell>
        </row>
        <row r="311">
          <cell r="I311" t="str">
            <v>气力输送物业管网投放口挡雨棚采购安装项目</v>
          </cell>
          <cell r="K311" t="str">
            <v>2019-J11</v>
          </cell>
        </row>
        <row r="312">
          <cell r="I312" t="str">
            <v>气力输送景杉小区阀室提升改造项目</v>
          </cell>
          <cell r="K312" t="str">
            <v>2019-J12</v>
          </cell>
        </row>
        <row r="313">
          <cell r="I313" t="str">
            <v>滨水三街、滨水四街道路绿化工程</v>
          </cell>
          <cell r="K313" t="str">
            <v>2019-J13</v>
          </cell>
        </row>
        <row r="314">
          <cell r="I314" t="str">
            <v>华二路、华三路、华四路、中泰大道、新二街和中天大道道路绿化工程（电力排管未实施部分）</v>
          </cell>
          <cell r="J314" t="str">
            <v>华二路、华三路、华四路、中泰大道、新二街和中天大道道路绿化工程（电力排管未实施部分）</v>
          </cell>
          <cell r="K314" t="str">
            <v>2019-J14</v>
          </cell>
        </row>
        <row r="315">
          <cell r="I315" t="str">
            <v>北部地块雨水泵站一期工程</v>
          </cell>
          <cell r="K315" t="str">
            <v>2019-J15</v>
          </cell>
        </row>
        <row r="316">
          <cell r="I316" t="str">
            <v>北部地块污水泵站一期工程</v>
          </cell>
          <cell r="K316" t="str">
            <v>2019-J16</v>
          </cell>
        </row>
        <row r="317">
          <cell r="I317" t="str">
            <v>临海新城供水加压泵站出水管线工程</v>
          </cell>
          <cell r="K317" t="str">
            <v>2019-J17</v>
          </cell>
        </row>
        <row r="318">
          <cell r="I318" t="str">
            <v>临海新城供水加压泵站工程</v>
          </cell>
          <cell r="K318" t="str">
            <v>2019-J18</v>
          </cell>
        </row>
        <row r="319">
          <cell r="I319" t="str">
            <v>临海新城2019年供热管网配套工程</v>
          </cell>
          <cell r="K319" t="str">
            <v>2019-J19</v>
          </cell>
        </row>
        <row r="320">
          <cell r="I320" t="str">
            <v>临海新城2019年道路开口工程</v>
          </cell>
          <cell r="K320" t="str">
            <v>2019-J21</v>
          </cell>
        </row>
        <row r="321">
          <cell r="I321" t="str">
            <v>庄盛路慢行系统铺装工程</v>
          </cell>
          <cell r="K321" t="str">
            <v>2019-J22</v>
          </cell>
        </row>
        <row r="322">
          <cell r="I322" t="str">
            <v>海旭道北半幅、景盛路给水管道工程</v>
          </cell>
          <cell r="K322" t="str">
            <v>2019-J23</v>
          </cell>
        </row>
        <row r="323">
          <cell r="I323" t="str">
            <v>碧水道给水管道工程</v>
          </cell>
          <cell r="K323" t="str">
            <v>2019-J24</v>
          </cell>
        </row>
        <row r="324">
          <cell r="I324" t="str">
            <v>海旭道（庄盛路-东堤路）南半幅给水管道工程</v>
          </cell>
          <cell r="K324" t="str">
            <v>2019-J25</v>
          </cell>
        </row>
        <row r="325">
          <cell r="I325" t="str">
            <v>海绵城市精品片区市政绿化改造项目</v>
          </cell>
          <cell r="K325" t="str">
            <v>2019-J27</v>
          </cell>
        </row>
        <row r="326">
          <cell r="I326" t="str">
            <v>临海新城北部区域二号桥隧工程</v>
          </cell>
          <cell r="K326" t="str">
            <v>2019-J28</v>
          </cell>
        </row>
        <row r="327">
          <cell r="I327" t="str">
            <v>临海新城北部区域四号桥隧工程</v>
          </cell>
          <cell r="K327" t="str">
            <v>2019-J30</v>
          </cell>
        </row>
        <row r="328">
          <cell r="I328" t="str">
            <v>临海新城北部区域五号桥隧工程</v>
          </cell>
          <cell r="K328" t="str">
            <v>2019-J31</v>
          </cell>
        </row>
        <row r="329">
          <cell r="I329" t="str">
            <v>合作区2019年排水管道加固工程</v>
          </cell>
          <cell r="K329" t="str">
            <v>2019-J32</v>
          </cell>
        </row>
        <row r="330">
          <cell r="I330" t="str">
            <v>中新天津生态城中新大道及中央大道交通信号灯工程</v>
          </cell>
          <cell r="K330" t="str">
            <v>2019-J34</v>
          </cell>
        </row>
        <row r="331">
          <cell r="I331" t="str">
            <v>中新天津生态城中心渔港产业园区道路慢行系统优化工程</v>
          </cell>
          <cell r="K331" t="str">
            <v>2019-J35</v>
          </cell>
        </row>
        <row r="332">
          <cell r="I332" t="str">
            <v>2018年天津生态城能源信息化平台工程</v>
          </cell>
          <cell r="K332" t="str">
            <v>2019-J38</v>
          </cell>
        </row>
        <row r="333">
          <cell r="I333" t="str">
            <v>生态城居民小区换热站工艺系统安全改造工程</v>
          </cell>
          <cell r="K333" t="str">
            <v>2019-J39</v>
          </cell>
        </row>
        <row r="334">
          <cell r="I334" t="str">
            <v>生态城能源场站提升改造工程</v>
          </cell>
          <cell r="K334" t="str">
            <v>2019-J40</v>
          </cell>
        </row>
        <row r="335">
          <cell r="I335" t="str">
            <v>合作区绿道配套工程二期工程</v>
          </cell>
          <cell r="K335" t="str">
            <v>2019-J41</v>
          </cell>
        </row>
        <row r="336">
          <cell r="I336" t="str">
            <v>华二路、华三路、华四路、中泰大道、新二街和中天大道道路绿化</v>
          </cell>
          <cell r="K336" t="str">
            <v>2019-J42</v>
          </cell>
        </row>
        <row r="337">
          <cell r="I337" t="str">
            <v>蓟运河故道北岸二期景观工程</v>
          </cell>
          <cell r="K337" t="str">
            <v>2019-J44</v>
          </cell>
        </row>
        <row r="338">
          <cell r="I338" t="str">
            <v>信息产业园景观工程</v>
          </cell>
          <cell r="K338" t="str">
            <v>2019-J45</v>
          </cell>
        </row>
        <row r="339">
          <cell r="I339" t="str">
            <v>中新友好景观工程</v>
          </cell>
          <cell r="K339" t="str">
            <v>2019-J46</v>
          </cell>
        </row>
        <row r="340">
          <cell r="I340" t="str">
            <v>中部片区生态谷</v>
          </cell>
          <cell r="K340" t="str">
            <v>2019-J47</v>
          </cell>
        </row>
        <row r="341">
          <cell r="I341" t="str">
            <v>甘露溪景观工程</v>
          </cell>
          <cell r="K341" t="str">
            <v>2019-J48</v>
          </cell>
        </row>
        <row r="342">
          <cell r="I342" t="str">
            <v>蓟运河河岸一期景观工程</v>
          </cell>
          <cell r="K342" t="str">
            <v>2019-J49</v>
          </cell>
        </row>
        <row r="343">
          <cell r="I343" t="str">
            <v>蓟运河河岸二期景观工程</v>
          </cell>
          <cell r="K343" t="str">
            <v>2019-J50</v>
          </cell>
        </row>
        <row r="344">
          <cell r="I344" t="str">
            <v>生态城永定州北塘热源管道除污室工程</v>
          </cell>
          <cell r="K344" t="str">
            <v>2019-J51</v>
          </cell>
        </row>
        <row r="345">
          <cell r="I345" t="str">
            <v>运维中心提升改造工程</v>
          </cell>
          <cell r="K345" t="str">
            <v>2019-J52</v>
          </cell>
        </row>
        <row r="346">
          <cell r="I346" t="str">
            <v>中央大道光伏电站改造工程</v>
          </cell>
          <cell r="K346" t="str">
            <v>2019-J53</v>
          </cell>
        </row>
        <row r="347">
          <cell r="I347" t="str">
            <v>生态城慢行照明智能提升工程</v>
          </cell>
          <cell r="K347" t="str">
            <v>2019-J54</v>
          </cell>
        </row>
        <row r="348">
          <cell r="I348" t="str">
            <v>2019年市政热力接口项目</v>
          </cell>
          <cell r="K348" t="str">
            <v>2019-J55</v>
          </cell>
        </row>
        <row r="349">
          <cell r="I349" t="str">
            <v>中新天津生态城泰八路公交首末站工程</v>
          </cell>
          <cell r="K349" t="str">
            <v>2019-J56</v>
          </cell>
        </row>
        <row r="350">
          <cell r="I350" t="str">
            <v>97A建设公寓提升改造项目</v>
          </cell>
          <cell r="K350" t="str">
            <v>2019-J57</v>
          </cell>
        </row>
        <row r="351">
          <cell r="I351" t="str">
            <v>2019年土地看护</v>
          </cell>
          <cell r="K351" t="str">
            <v>2019-J59</v>
          </cell>
        </row>
        <row r="352">
          <cell r="I352" t="str">
            <v>8号雨水泵站工程</v>
          </cell>
          <cell r="K352" t="str">
            <v>2019-J61</v>
          </cell>
        </row>
        <row r="353">
          <cell r="I353" t="str">
            <v>军威养殖场地块土地补偿</v>
          </cell>
          <cell r="K353" t="str">
            <v>2019-J62</v>
          </cell>
        </row>
        <row r="354">
          <cell r="I354" t="str">
            <v>军威养殖场地块土地置换</v>
          </cell>
          <cell r="K354" t="str">
            <v>2019-J63</v>
          </cell>
        </row>
        <row r="355">
          <cell r="I355" t="str">
            <v>渔家路道路能源管网工程</v>
          </cell>
          <cell r="K355" t="str">
            <v>2019-J64</v>
          </cell>
        </row>
        <row r="356">
          <cell r="I356" t="str">
            <v>南部区域工业地块雨污水配套工程</v>
          </cell>
          <cell r="K356" t="str">
            <v>2019-J69</v>
          </cell>
        </row>
        <row r="357">
          <cell r="I357" t="str">
            <v>南部区域工业地块能源配套工程</v>
          </cell>
          <cell r="K357" t="str">
            <v>2019-J70</v>
          </cell>
        </row>
        <row r="358">
          <cell r="I358" t="str">
            <v>渔家路（航美道-华五路）道路排水及红线内绿化工程</v>
          </cell>
          <cell r="K358" t="str">
            <v>2019-J72</v>
          </cell>
        </row>
        <row r="359">
          <cell r="I359" t="str">
            <v>中新天津生态城淡水水系连通和补水工程</v>
          </cell>
          <cell r="K359" t="str">
            <v>2019-J74</v>
          </cell>
        </row>
        <row r="360">
          <cell r="I360" t="str">
            <v>E号污水泵站改造及污水管道工程</v>
          </cell>
          <cell r="K360" t="str">
            <v>2019-J75</v>
          </cell>
        </row>
        <row r="361">
          <cell r="I361" t="str">
            <v>生态城综治中心办公室装修项目</v>
          </cell>
          <cell r="J361" t="str">
            <v>生态城综治中心办公室装修项目</v>
          </cell>
          <cell r="K361" t="str">
            <v>2019-J76</v>
          </cell>
        </row>
        <row r="362">
          <cell r="I362" t="str">
            <v>动漫大厦C区电竞馆相关配套项目</v>
          </cell>
          <cell r="K362" t="str">
            <v>2019-J77</v>
          </cell>
        </row>
        <row r="363">
          <cell r="I363" t="str">
            <v>临海新城电子警察系统一期</v>
          </cell>
          <cell r="K363" t="str">
            <v>2019-J78</v>
          </cell>
        </row>
        <row r="364">
          <cell r="I364" t="str">
            <v>永盛路公交首末站</v>
          </cell>
          <cell r="K364" t="str">
            <v>2019-J79</v>
          </cell>
        </row>
        <row r="365">
          <cell r="I365" t="str">
            <v>中新天津生态城智慧城市综合应用与系统提升建设项目</v>
          </cell>
          <cell r="K365" t="str">
            <v>2019-J80</v>
          </cell>
        </row>
        <row r="366">
          <cell r="I366" t="str">
            <v>已建成公园园林小品工程</v>
          </cell>
          <cell r="K366" t="str">
            <v>2019-J81</v>
          </cell>
        </row>
        <row r="367">
          <cell r="I367" t="str">
            <v>亿利公园临时停车场</v>
          </cell>
          <cell r="K367" t="str">
            <v>2019-J82</v>
          </cell>
        </row>
        <row r="368">
          <cell r="I368" t="str">
            <v>海旭道（庄盛路-东堤路）道路燃气管线工程</v>
          </cell>
          <cell r="K368" t="str">
            <v>2019-J83</v>
          </cell>
        </row>
        <row r="369">
          <cell r="I369" t="str">
            <v>八一盐场租赁</v>
          </cell>
          <cell r="K369" t="str">
            <v>2019-J91</v>
          </cell>
        </row>
        <row r="370">
          <cell r="I370" t="str">
            <v>鼓浪水镇人工沙滩</v>
          </cell>
          <cell r="K370" t="str">
            <v>2019-J92</v>
          </cell>
        </row>
        <row r="371">
          <cell r="I371" t="str">
            <v>北部地块3号河道岸线生态修复及景观保护工程</v>
          </cell>
          <cell r="K371" t="str">
            <v>2019-增J1</v>
          </cell>
        </row>
        <row r="372">
          <cell r="I372" t="str">
            <v>临海新城东部地块生态修复及景观保护工程</v>
          </cell>
          <cell r="K372" t="str">
            <v>2019-增J2</v>
          </cell>
        </row>
        <row r="373">
          <cell r="I373" t="str">
            <v>临海新城鸟类保护生态观测站工程</v>
          </cell>
          <cell r="K373" t="str">
            <v>2019-增J3</v>
          </cell>
        </row>
        <row r="374">
          <cell r="I374" t="str">
            <v>中新天津生态城临海新城水系连通一期护岸工程</v>
          </cell>
          <cell r="K374" t="str">
            <v>2019-增J4</v>
          </cell>
        </row>
        <row r="375">
          <cell r="I375" t="str">
            <v>临海新城外排泵站工程</v>
          </cell>
          <cell r="K375" t="str">
            <v>2019-增J5</v>
          </cell>
        </row>
        <row r="376">
          <cell r="I376" t="str">
            <v>南湾一号桥梁工程</v>
          </cell>
          <cell r="K376" t="str">
            <v>2019-增J6</v>
          </cell>
        </row>
        <row r="377">
          <cell r="I377" t="str">
            <v>南湾二号桥梁工程</v>
          </cell>
          <cell r="K377" t="str">
            <v>2019-增J7</v>
          </cell>
        </row>
        <row r="378">
          <cell r="I378" t="str">
            <v>南湾西段生态修复项目</v>
          </cell>
          <cell r="K378" t="str">
            <v>2019-增J8</v>
          </cell>
        </row>
        <row r="379">
          <cell r="I379" t="str">
            <v>临海新城水系连通二期工程</v>
          </cell>
          <cell r="K379" t="str">
            <v>2019-增J9</v>
          </cell>
        </row>
        <row r="380">
          <cell r="I380" t="str">
            <v>临海新城生态修复和跟踪监测项目</v>
          </cell>
          <cell r="K380" t="str">
            <v>2019-增J10</v>
          </cell>
        </row>
        <row r="381">
          <cell r="I381" t="str">
            <v>二号雨水泵站初期雨水处理工程</v>
          </cell>
          <cell r="K381" t="str">
            <v>2019-增J11</v>
          </cell>
        </row>
        <row r="382">
          <cell r="I382" t="str">
            <v>海天道管线桥工程</v>
          </cell>
          <cell r="K382" t="str">
            <v>2019-增J11</v>
          </cell>
        </row>
        <row r="383">
          <cell r="I383" t="str">
            <v>海博馆配套停车场及周边区域智慧停车引导及调度中心工程</v>
          </cell>
          <cell r="K383" t="str">
            <v>2019-增J13</v>
          </cell>
        </row>
        <row r="384">
          <cell r="I384" t="str">
            <v>北堤联络段改造工程</v>
          </cell>
          <cell r="K384" t="str">
            <v>2019-增J14</v>
          </cell>
        </row>
        <row r="385">
          <cell r="I385" t="str">
            <v>河川道、富盛路给水管道工程</v>
          </cell>
          <cell r="K385" t="str">
            <v>2019-增J15</v>
          </cell>
        </row>
        <row r="386">
          <cell r="I386" t="str">
            <v>景盛路、安业东路、富盛路、新昌道、明盛路、邦盛路、海文道、河川道燃气管线</v>
          </cell>
          <cell r="K386" t="str">
            <v>2019-增J16</v>
          </cell>
        </row>
        <row r="387">
          <cell r="I387" t="str">
            <v>北部地块1号河道岸线生态修复及景观保护工程</v>
          </cell>
          <cell r="K387" t="str">
            <v>2019-增J17</v>
          </cell>
        </row>
        <row r="388">
          <cell r="I388" t="str">
            <v>北部地块2号河道岸线生态修复及景观保护工程</v>
          </cell>
          <cell r="K388" t="str">
            <v>2019-增J18</v>
          </cell>
        </row>
        <row r="389">
          <cell r="I389" t="str">
            <v>临海新城电子警察系统二期</v>
          </cell>
          <cell r="K389" t="str">
            <v>2019-增J19</v>
          </cell>
        </row>
        <row r="390">
          <cell r="I390" t="str">
            <v>安明路社区公园及停车场工程</v>
          </cell>
          <cell r="K390" t="str">
            <v>2019-增J20</v>
          </cell>
        </row>
        <row r="391">
          <cell r="I391" t="str">
            <v>富盛路天桥工程</v>
          </cell>
          <cell r="K391" t="str">
            <v>2019-增J21</v>
          </cell>
        </row>
        <row r="392">
          <cell r="I392" t="str">
            <v>海博馆东侧中心岛和商务办公区围海造陆工程</v>
          </cell>
          <cell r="K392" t="str">
            <v>2019-增J22</v>
          </cell>
        </row>
        <row r="393">
          <cell r="I393" t="str">
            <v>南湾南岸西延工程</v>
          </cell>
          <cell r="K393" t="str">
            <v>2019-增J23</v>
          </cell>
        </row>
        <row r="394">
          <cell r="I394" t="str">
            <v>海旭道桥梁工程</v>
          </cell>
          <cell r="K394" t="str">
            <v>2019-增J24</v>
          </cell>
        </row>
        <row r="395">
          <cell r="I395" t="str">
            <v>北部慢行铺装三期工程</v>
          </cell>
          <cell r="K395" t="str">
            <v>2019-增J25</v>
          </cell>
        </row>
        <row r="396">
          <cell r="I396" t="str">
            <v>力高地块西侧湿地生态修复工程</v>
          </cell>
          <cell r="K396" t="str">
            <v>2019-增J27</v>
          </cell>
        </row>
        <row r="397">
          <cell r="I397" t="str">
            <v>海博馆南部商业地块景观提升工程</v>
          </cell>
          <cell r="K397" t="str">
            <v>2019-增J28</v>
          </cell>
        </row>
        <row r="398">
          <cell r="I398" t="str">
            <v>永定新河入海口左岸滨海湿地项目</v>
          </cell>
          <cell r="K398" t="str">
            <v>2019-增J29</v>
          </cell>
        </row>
        <row r="399">
          <cell r="I399" t="str">
            <v>北部燃气管网完善工程</v>
          </cell>
          <cell r="K399" t="str">
            <v>2019-增J30</v>
          </cell>
        </row>
        <row r="400">
          <cell r="I400" t="str">
            <v>旅游区域及周边智能视觉三期工程</v>
          </cell>
          <cell r="K400" t="str">
            <v>2019-增J31</v>
          </cell>
        </row>
        <row r="401">
          <cell r="I401" t="str">
            <v>海天道、航津道能源管线工程</v>
          </cell>
          <cell r="K401" t="str">
            <v>2019-增J32</v>
          </cell>
        </row>
        <row r="402">
          <cell r="I402" t="str">
            <v>旅游区域现状卫生间配套设施完善工程</v>
          </cell>
          <cell r="K402" t="str">
            <v>2019-增J33</v>
          </cell>
        </row>
        <row r="403">
          <cell r="I403" t="str">
            <v>5.57地块填土一期工程</v>
          </cell>
          <cell r="K403" t="str">
            <v>2019-增J34</v>
          </cell>
        </row>
        <row r="404">
          <cell r="I404" t="str">
            <v>临海新城西侧生态修复工程</v>
          </cell>
          <cell r="K404" t="str">
            <v>2019-增J35</v>
          </cell>
        </row>
        <row r="405">
          <cell r="I405" t="str">
            <v>海堤（旅游区域）闸门修复工程</v>
          </cell>
          <cell r="K405" t="str">
            <v>2019-增J36</v>
          </cell>
        </row>
        <row r="406">
          <cell r="I406" t="str">
            <v>丰田项目基础处理工程</v>
          </cell>
          <cell r="K406" t="str">
            <v>2019-增J37</v>
          </cell>
        </row>
        <row r="407">
          <cell r="I407" t="str">
            <v>中滨大道电力排管配套工程</v>
          </cell>
          <cell r="K407" t="str">
            <v>2019-增J39</v>
          </cell>
        </row>
        <row r="408">
          <cell r="I408" t="str">
            <v>中天大道线杆迁移入地工程</v>
          </cell>
          <cell r="K408" t="str">
            <v>2019-增J40</v>
          </cell>
        </row>
        <row r="409">
          <cell r="I409" t="str">
            <v>澜水苑小区供热系统改造工程</v>
          </cell>
          <cell r="K409" t="str">
            <v>2019-增J41</v>
          </cell>
        </row>
        <row r="410">
          <cell r="I410" t="str">
            <v>共享单车智能驿站</v>
          </cell>
          <cell r="K410" t="str">
            <v>2019-增J42</v>
          </cell>
        </row>
        <row r="411">
          <cell r="I411" t="str">
            <v>32号地块周边道路绿化改造工程</v>
          </cell>
          <cell r="K411" t="str">
            <v>2019-增J43</v>
          </cell>
        </row>
        <row r="412">
          <cell r="I412" t="str">
            <v>汉北路西侧绿化带（汉北支路-泰八路）工程</v>
          </cell>
          <cell r="K412" t="str">
            <v>2019-增J44</v>
          </cell>
        </row>
        <row r="413">
          <cell r="I413" t="str">
            <v>静湖景观提升工程</v>
          </cell>
          <cell r="K413" t="str">
            <v>2019-增J45</v>
          </cell>
        </row>
        <row r="414">
          <cell r="I414" t="str">
            <v>故道河两岸景观提升工程</v>
          </cell>
          <cell r="K414" t="str">
            <v>2019-增J46</v>
          </cell>
        </row>
        <row r="415">
          <cell r="I415" t="str">
            <v>中新天津生态城公交站亭工程</v>
          </cell>
          <cell r="K415" t="str">
            <v>2019-增J47</v>
          </cell>
        </row>
        <row r="416">
          <cell r="I416" t="str">
            <v>中新天津生态城起步区城市家具工程提升改造项目</v>
          </cell>
          <cell r="K416" t="str">
            <v>2019-增J48</v>
          </cell>
        </row>
        <row r="417">
          <cell r="I417" t="str">
            <v>中海大道（中泰大道-中成大道）、中泰大道（中海大道-华三路）热力管网工程</v>
          </cell>
          <cell r="K417" t="str">
            <v>2019-增J49</v>
          </cell>
        </row>
        <row r="418">
          <cell r="I418" t="str">
            <v>生态城市政能源管网设施消缺工程</v>
          </cell>
          <cell r="K418" t="str">
            <v>2019-增J50</v>
          </cell>
        </row>
        <row r="419">
          <cell r="I419" t="str">
            <v>水处理中心再生水二期工程</v>
          </cell>
          <cell r="K419" t="str">
            <v>2019-增J51</v>
          </cell>
        </row>
        <row r="420">
          <cell r="I420" t="str">
            <v>淡化海水渔港临时加压设施及配套管网</v>
          </cell>
          <cell r="K420" t="str">
            <v>2019-增J52</v>
          </cell>
        </row>
        <row r="421">
          <cell r="I421" t="str">
            <v>淡化海水北部临时加压设施及配套管网</v>
          </cell>
          <cell r="K421" t="str">
            <v>2019-增J53</v>
          </cell>
        </row>
        <row r="422">
          <cell r="I422" t="str">
            <v>中心渔港再生水管道项目（一期）</v>
          </cell>
          <cell r="K422" t="str">
            <v>2019-增J54</v>
          </cell>
        </row>
        <row r="423">
          <cell r="I423" t="str">
            <v>2020-2021年生态城合作区及渔港区道路开口工程</v>
          </cell>
          <cell r="K423" t="str">
            <v>2019-增J55</v>
          </cell>
        </row>
        <row r="424">
          <cell r="I424" t="str">
            <v>和畅路、中津大道改造工程</v>
          </cell>
          <cell r="K424" t="str">
            <v>2019-增J56</v>
          </cell>
        </row>
        <row r="425">
          <cell r="I425" t="str">
            <v>中部片区人行过街工程</v>
          </cell>
          <cell r="K425" t="str">
            <v>2019-增J57</v>
          </cell>
        </row>
        <row r="426">
          <cell r="I426" t="str">
            <v>彩虹桥并线桥梁工程</v>
          </cell>
          <cell r="K426" t="str">
            <v>2019-增J58</v>
          </cell>
        </row>
        <row r="427">
          <cell r="I427" t="str">
            <v>海绵城市精品片区小区项目改造工程</v>
          </cell>
          <cell r="K427" t="str">
            <v>2019-增J59</v>
          </cell>
        </row>
        <row r="428">
          <cell r="I428" t="str">
            <v>合作区及渔港区信号灯及电子警察一期工程</v>
          </cell>
          <cell r="K428" t="str">
            <v>2019-增J60</v>
          </cell>
        </row>
        <row r="429">
          <cell r="I429" t="str">
            <v>中新天津生态城（惠风溪）智慧能源小镇
集中式储能电站项目</v>
          </cell>
          <cell r="K429" t="str">
            <v>2019-增J61</v>
          </cell>
        </row>
        <row r="430">
          <cell r="I430" t="str">
            <v>临海新城再生水管网切改工程</v>
          </cell>
          <cell r="K430" t="str">
            <v>2019-增J62</v>
          </cell>
        </row>
        <row r="431">
          <cell r="I431" t="str">
            <v>中新天津生态城海旭道公交场站工程</v>
          </cell>
          <cell r="K431" t="str">
            <v>2019-增J63</v>
          </cell>
        </row>
        <row r="432">
          <cell r="I432" t="str">
            <v>蔡家堡滩涂整治修复项目</v>
          </cell>
          <cell r="K432" t="str">
            <v>2019-增J64</v>
          </cell>
        </row>
        <row r="433">
          <cell r="I433" t="str">
            <v>芳林路东侧绿化景观工程</v>
          </cell>
          <cell r="K433" t="str">
            <v>2019-增J65</v>
          </cell>
        </row>
        <row r="434">
          <cell r="I434" t="str">
            <v>临海新城起步区生态修复项目</v>
          </cell>
          <cell r="K434" t="str">
            <v>2019-增J66</v>
          </cell>
        </row>
        <row r="435">
          <cell r="I435" t="str">
            <v>碧桂园滨海城夜景灯光工程</v>
          </cell>
          <cell r="K435" t="str">
            <v>2019-增J67</v>
          </cell>
        </row>
        <row r="436">
          <cell r="I436" t="str">
            <v>中心渔港污水处理厂排污口改造工程</v>
          </cell>
          <cell r="K436" t="str">
            <v>2019-增J68</v>
          </cell>
        </row>
        <row r="437">
          <cell r="I437" t="str">
            <v>北部片区架空线杆迁移入地工程</v>
          </cell>
          <cell r="K437" t="str">
            <v>2019-增69</v>
          </cell>
        </row>
        <row r="438">
          <cell r="I438" t="str">
            <v>南堤滨海步道 （生态公园二期、滨旅陆域段）功能性提升项目</v>
          </cell>
          <cell r="K438" t="str">
            <v>2019-增J70</v>
          </cell>
        </row>
        <row r="439">
          <cell r="I439" t="str">
            <v>生态城公用事业运行维护中心</v>
          </cell>
          <cell r="K439" t="str">
            <v>2019-增J71</v>
          </cell>
        </row>
        <row r="440">
          <cell r="I440" t="str">
            <v>彩环路西侧慢行系统完善工程</v>
          </cell>
          <cell r="K440" t="str">
            <v>2019-增J72</v>
          </cell>
        </row>
        <row r="441">
          <cell r="I441" t="str">
            <v>雅居乐市政公园</v>
          </cell>
          <cell r="K441" t="str">
            <v>2019-增J73</v>
          </cell>
        </row>
        <row r="442">
          <cell r="I442" t="str">
            <v>中新大道（彩虹桥-北门区）绿化提升工程</v>
          </cell>
          <cell r="K442" t="str">
            <v>2019-增J74</v>
          </cell>
        </row>
        <row r="443">
          <cell r="I443" t="str">
            <v>生物医药研发和生产基地</v>
          </cell>
          <cell r="K443" t="str">
            <v>2016-C6</v>
          </cell>
        </row>
        <row r="444">
          <cell r="I444" t="str">
            <v>北讯大厦</v>
          </cell>
          <cell r="K444" t="str">
            <v>2016-C7</v>
          </cell>
        </row>
        <row r="445">
          <cell r="I445" t="str">
            <v>华强3D影视园产业区</v>
          </cell>
          <cell r="K445" t="str">
            <v>2016-C8</v>
          </cell>
        </row>
        <row r="446">
          <cell r="I446" t="str">
            <v>华强3D影视园商业配套区（酒店）</v>
          </cell>
          <cell r="K446" t="str">
            <v>2016-C9</v>
          </cell>
        </row>
        <row r="447">
          <cell r="I447" t="str">
            <v>亿利生态主题公园</v>
          </cell>
          <cell r="K447" t="str">
            <v>2016-C10</v>
          </cell>
        </row>
        <row r="448">
          <cell r="I448" t="str">
            <v>世茂希尔顿酒店</v>
          </cell>
          <cell r="K448" t="str">
            <v>2016-C12</v>
          </cell>
        </row>
        <row r="449">
          <cell r="I449" t="str">
            <v>蓝钻国际大厦</v>
          </cell>
          <cell r="K449" t="str">
            <v>2016-C13</v>
          </cell>
        </row>
        <row r="450">
          <cell r="I450" t="str">
            <v>吉宝季景新城1地块</v>
          </cell>
          <cell r="K450" t="str">
            <v>2016-C14</v>
          </cell>
        </row>
        <row r="451">
          <cell r="I451" t="str">
            <v>吉宝季景新城2地块</v>
          </cell>
          <cell r="K451" t="str">
            <v>2016-C15</v>
          </cell>
        </row>
        <row r="452">
          <cell r="I452" t="str">
            <v>吉宝季景新城3地块</v>
          </cell>
          <cell r="K452" t="str">
            <v>2016-C16</v>
          </cell>
        </row>
        <row r="453">
          <cell r="I453" t="str">
            <v>8号地块商业项目</v>
          </cell>
          <cell r="K453" t="str">
            <v>2016-C18</v>
          </cell>
        </row>
        <row r="454">
          <cell r="I454" t="str">
            <v>中渔冷链物流项目</v>
          </cell>
          <cell r="K454" t="str">
            <v>2016-C19</v>
          </cell>
        </row>
        <row r="455">
          <cell r="I455" t="str">
            <v>冠辉食品工业园</v>
          </cell>
          <cell r="K455" t="str">
            <v>2016-C20</v>
          </cell>
        </row>
        <row r="456">
          <cell r="I456" t="str">
            <v>洪涛装饰产业园</v>
          </cell>
          <cell r="K456" t="str">
            <v>2016-C21</v>
          </cell>
        </row>
        <row r="457">
          <cell r="I457" t="str">
            <v>乐用项目</v>
          </cell>
          <cell r="K457" t="str">
            <v>2016-C25</v>
          </cell>
        </row>
        <row r="458">
          <cell r="I458" t="str">
            <v>平禄冷链交易综合平台项目</v>
          </cell>
          <cell r="K458" t="str">
            <v>2016-C26</v>
          </cell>
        </row>
        <row r="459">
          <cell r="I459" t="str">
            <v>5-4号地块成功游艇湾</v>
          </cell>
          <cell r="K459" t="str">
            <v>2016-C27</v>
          </cell>
        </row>
        <row r="460">
          <cell r="I460" t="str">
            <v>国家海洋博物馆</v>
          </cell>
          <cell r="K460" t="str">
            <v>2016-C28</v>
          </cell>
        </row>
        <row r="461">
          <cell r="I461" t="str">
            <v>国家海洋博物馆红线内室外配套工程</v>
          </cell>
          <cell r="K461" t="str">
            <v>2016-C29</v>
          </cell>
        </row>
        <row r="462">
          <cell r="I462" t="str">
            <v>英莲帮总部基地项目</v>
          </cell>
          <cell r="K462" t="str">
            <v>2016-C32</v>
          </cell>
        </row>
        <row r="463">
          <cell r="I463" t="str">
            <v>恒悦总部及研发基地</v>
          </cell>
          <cell r="K463" t="str">
            <v>2016-C33</v>
          </cell>
        </row>
        <row r="464">
          <cell r="I464" t="str">
            <v>龙海集团天津生态城节能环保双创中心</v>
          </cell>
          <cell r="J464" t="str">
            <v>龙海集团天津生态城节能环保双创中心</v>
          </cell>
          <cell r="K464" t="str">
            <v>2016-C34</v>
          </cell>
        </row>
        <row r="465">
          <cell r="I465" t="str">
            <v>中铁总部基地</v>
          </cell>
          <cell r="K465" t="str">
            <v>2016-C35</v>
          </cell>
        </row>
        <row r="466">
          <cell r="I466" t="str">
            <v>金东海酒店、写字楼、商业</v>
          </cell>
          <cell r="K466" t="str">
            <v>2016-C36</v>
          </cell>
        </row>
        <row r="467">
          <cell r="I467" t="str">
            <v>天成温泉酒店（医院）</v>
          </cell>
          <cell r="K467" t="str">
            <v>2016-C37</v>
          </cell>
        </row>
        <row r="468">
          <cell r="I468" t="str">
            <v>天津滨海欢乐魔方文化休闲综合楼</v>
          </cell>
          <cell r="K468" t="str">
            <v>2016-C41</v>
          </cell>
        </row>
        <row r="469">
          <cell r="I469" t="str">
            <v>中加生态示范区05-44地块</v>
          </cell>
          <cell r="K469" t="str">
            <v>2017-C1</v>
          </cell>
        </row>
        <row r="470">
          <cell r="I470" t="str">
            <v>中加生态示范区02-60地块（枫情商业广场）</v>
          </cell>
          <cell r="K470" t="str">
            <v>2017-C2</v>
          </cell>
        </row>
        <row r="471">
          <cell r="I471" t="str">
            <v>中加生态示范区02-58地块（枫情商业广场）</v>
          </cell>
          <cell r="K471" t="str">
            <v>2017-C3</v>
          </cell>
        </row>
        <row r="472">
          <cell r="I472" t="str">
            <v>中加生态示范区02-59地块（枫情商业广场）</v>
          </cell>
          <cell r="K472" t="str">
            <v>2017-C4</v>
          </cell>
        </row>
        <row r="473">
          <cell r="I473" t="str">
            <v>中加生态示范区02-68地块（枫情商业广场）</v>
          </cell>
          <cell r="K473" t="str">
            <v>2017-C5</v>
          </cell>
        </row>
        <row r="474">
          <cell r="I474" t="str">
            <v>中加生态示范区02-69地块（墨香大厦）</v>
          </cell>
          <cell r="K474" t="str">
            <v>2017-C6</v>
          </cell>
        </row>
        <row r="475">
          <cell r="I475" t="str">
            <v>中福天河智慧养老服务示范区一B期</v>
          </cell>
          <cell r="K475" t="str">
            <v>2017-C7</v>
          </cell>
        </row>
        <row r="476">
          <cell r="I476" t="str">
            <v>中福天河智慧养老服务示范区二期</v>
          </cell>
          <cell r="K476" t="str">
            <v>2017-C8</v>
          </cell>
        </row>
        <row r="477">
          <cell r="I477" t="str">
            <v>鼓浪·水镇2010-5-1号地块</v>
          </cell>
          <cell r="K477" t="str">
            <v>2017-C9</v>
          </cell>
        </row>
        <row r="478">
          <cell r="I478" t="str">
            <v>鼓浪·水镇2010-5-2号地块</v>
          </cell>
          <cell r="K478" t="str">
            <v>2017-C10</v>
          </cell>
        </row>
        <row r="479">
          <cell r="I479" t="str">
            <v>滨汇广场商业项目（第二启动器）</v>
          </cell>
          <cell r="K479" t="str">
            <v>2017-C11</v>
          </cell>
        </row>
        <row r="480">
          <cell r="I480" t="str">
            <v>鼓浪水镇游艇泊位</v>
          </cell>
          <cell r="K480" t="str">
            <v>2017-C12</v>
          </cell>
        </row>
        <row r="481">
          <cell r="I481" t="str">
            <v>汉沽海事监管基地</v>
          </cell>
          <cell r="K481" t="str">
            <v>2017-C13</v>
          </cell>
        </row>
        <row r="482">
          <cell r="I482" t="str">
            <v>鼓浪·水镇2010-5-5号地块</v>
          </cell>
          <cell r="K482" t="str">
            <v>2017-C14</v>
          </cell>
        </row>
        <row r="483">
          <cell r="I483" t="str">
            <v>骏和查验物流仓库项目</v>
          </cell>
          <cell r="K483" t="str">
            <v>2017-C15</v>
          </cell>
        </row>
        <row r="484">
          <cell r="I484" t="str">
            <v>华峰测控</v>
          </cell>
          <cell r="K484" t="str">
            <v>2017-C16</v>
          </cell>
        </row>
        <row r="485">
          <cell r="I485" t="str">
            <v>第二启动器C2地块项目</v>
          </cell>
          <cell r="K485" t="str">
            <v>2018-C3</v>
          </cell>
        </row>
        <row r="486">
          <cell r="I486" t="str">
            <v>科技园南侧16地块商业项目</v>
          </cell>
          <cell r="K486" t="str">
            <v>2018-C5</v>
          </cell>
        </row>
        <row r="487">
          <cell r="I487" t="str">
            <v>信息园二期项目（09、10地块）</v>
          </cell>
          <cell r="K487" t="str">
            <v>2018-C7</v>
          </cell>
        </row>
        <row r="488">
          <cell r="I488" t="str">
            <v>铂涛酒店</v>
          </cell>
          <cell r="K488" t="str">
            <v>2018-C8</v>
          </cell>
        </row>
        <row r="489">
          <cell r="I489" t="str">
            <v>天成康复中心（原快捷酒店）</v>
          </cell>
          <cell r="K489" t="str">
            <v>2018-C10</v>
          </cell>
        </row>
        <row r="490">
          <cell r="I490" t="str">
            <v>方特水世界及园区升级改造</v>
          </cell>
          <cell r="K490" t="str">
            <v>2018-C11</v>
          </cell>
        </row>
        <row r="491">
          <cell r="I491" t="str">
            <v>清华电子产业园一期提升改造项目</v>
          </cell>
          <cell r="K491" t="str">
            <v>2018-C13</v>
          </cell>
        </row>
        <row r="492">
          <cell r="I492" t="str">
            <v>滨海新区国际旅游集散中心</v>
          </cell>
          <cell r="K492" t="str">
            <v>2018-C15</v>
          </cell>
        </row>
        <row r="493">
          <cell r="I493" t="str">
            <v>第二启动器C1地块项目</v>
          </cell>
          <cell r="K493" t="str">
            <v>2018-增C1</v>
          </cell>
        </row>
        <row r="494">
          <cell r="I494" t="str">
            <v>“爱琴海购物公园”商业综合体</v>
          </cell>
          <cell r="K494" t="str">
            <v>2018-增C3</v>
          </cell>
        </row>
        <row r="495">
          <cell r="I495" t="str">
            <v>中核工业大学</v>
          </cell>
          <cell r="K495" t="str">
            <v>2018-增C9</v>
          </cell>
        </row>
        <row r="496">
          <cell r="I496" t="str">
            <v>华为展厅装修工程</v>
          </cell>
          <cell r="K496" t="str">
            <v>2019-C4</v>
          </cell>
        </row>
        <row r="497">
          <cell r="I497" t="str">
            <v>华为展厅装修工程二期</v>
          </cell>
          <cell r="K497" t="str">
            <v>2019-C5</v>
          </cell>
        </row>
        <row r="498">
          <cell r="I498" t="str">
            <v>中农批三期</v>
          </cell>
          <cell r="K498" t="str">
            <v>2019-C6</v>
          </cell>
        </row>
        <row r="499">
          <cell r="I499" t="str">
            <v>信息园新智中心电力增容改造</v>
          </cell>
          <cell r="K499" t="str">
            <v>2019-增C1</v>
          </cell>
        </row>
        <row r="500">
          <cell r="I500" t="str">
            <v>生态城招商产业载体</v>
          </cell>
          <cell r="K500" t="str">
            <v>2019-增C2</v>
          </cell>
        </row>
        <row r="501">
          <cell r="I501" t="str">
            <v>9a地块住宅</v>
          </cell>
          <cell r="K501" t="str">
            <v>2016-Z1</v>
          </cell>
        </row>
        <row r="502">
          <cell r="I502" t="str">
            <v>18a地块住宅</v>
          </cell>
          <cell r="K502" t="str">
            <v>2016-Z2</v>
          </cell>
        </row>
        <row r="503">
          <cell r="I503" t="str">
            <v>19地块住宅二期（新颐园）</v>
          </cell>
          <cell r="K503" t="str">
            <v>2016-Z3</v>
          </cell>
        </row>
        <row r="504">
          <cell r="I504" t="str">
            <v>吉宝14B住宅项目</v>
          </cell>
          <cell r="K504" t="str">
            <v>2016-Z6</v>
          </cell>
        </row>
        <row r="505">
          <cell r="I505" t="str">
            <v>吉宝3b住宅项目</v>
          </cell>
          <cell r="K505" t="str">
            <v>2016-Z7</v>
          </cell>
        </row>
        <row r="506">
          <cell r="I506" t="str">
            <v>30号地块住宅二期（悦馨苑）</v>
          </cell>
          <cell r="K506" t="str">
            <v>2016-Z9</v>
          </cell>
        </row>
        <row r="507">
          <cell r="I507" t="str">
            <v>57b地块住宅项目（樾湖花园）</v>
          </cell>
          <cell r="K507" t="str">
            <v>2016-Z10</v>
          </cell>
        </row>
        <row r="508">
          <cell r="I508" t="str">
            <v>生态岛片区57c住宅地块项目</v>
          </cell>
          <cell r="K508" t="str">
            <v>2016-Z11</v>
          </cell>
        </row>
        <row r="509">
          <cell r="I509" t="str">
            <v>8b地块住宅</v>
          </cell>
          <cell r="K509" t="str">
            <v>2016-Z12</v>
          </cell>
        </row>
        <row r="510">
          <cell r="I510" t="str">
            <v>29地块住宅</v>
          </cell>
          <cell r="K510" t="str">
            <v>2016-Z13</v>
          </cell>
        </row>
        <row r="511">
          <cell r="I511" t="str">
            <v>25地块住宅项目(溪景园)</v>
          </cell>
          <cell r="K511" t="str">
            <v>2016-Z14</v>
          </cell>
        </row>
        <row r="512">
          <cell r="I512" t="str">
            <v>13b地块住宅二期（兰景园）</v>
          </cell>
          <cell r="K512" t="str">
            <v>2016-Z15</v>
          </cell>
        </row>
        <row r="513">
          <cell r="I513" t="str">
            <v>天津生态城中部片区41#地块住宅项目（翠谷园）</v>
          </cell>
          <cell r="K513" t="str">
            <v>2016-Z16</v>
          </cell>
        </row>
        <row r="514">
          <cell r="I514" t="str">
            <v>天津生态城临海新城05-01-07地块项目</v>
          </cell>
          <cell r="K514" t="str">
            <v>2016-Z18</v>
          </cell>
        </row>
        <row r="515">
          <cell r="I515" t="str">
            <v>15地块公屋二期</v>
          </cell>
          <cell r="K515" t="str">
            <v>2016-Z19</v>
          </cell>
        </row>
        <row r="516">
          <cell r="I516" t="str">
            <v>6号地块建投住宅项目（慧水苑）</v>
          </cell>
          <cell r="K516" t="str">
            <v>2016-Z20</v>
          </cell>
        </row>
        <row r="517">
          <cell r="I517" t="str">
            <v>建设9B住宅项目</v>
          </cell>
          <cell r="K517" t="str">
            <v>2016-Z21</v>
          </cell>
        </row>
        <row r="518">
          <cell r="I518" t="str">
            <v>27号地块住宅</v>
          </cell>
          <cell r="K518" t="str">
            <v>2016-Z22</v>
          </cell>
        </row>
        <row r="519">
          <cell r="I519" t="str">
            <v>天津生态城中部片区32#地块住宅项目（博仕苑）</v>
          </cell>
          <cell r="K519" t="str">
            <v>2016-Z23</v>
          </cell>
        </row>
        <row r="520">
          <cell r="I520" t="str">
            <v>42地块住宅项目</v>
          </cell>
          <cell r="K520" t="str">
            <v>2016-Z24</v>
          </cell>
        </row>
        <row r="521">
          <cell r="I521" t="str">
            <v>生态岛片区03-05-02-01（57c）</v>
          </cell>
          <cell r="K521" t="str">
            <v>2017-Z1</v>
          </cell>
        </row>
        <row r="522">
          <cell r="I522" t="str">
            <v>活力健康港启动区一期项目</v>
          </cell>
          <cell r="K522" t="str">
            <v>2017-Z2</v>
          </cell>
        </row>
        <row r="523">
          <cell r="I523" t="str">
            <v>中福朗诗活力健康港启动区二期项目</v>
          </cell>
          <cell r="K523" t="str">
            <v>2017-Z3</v>
          </cell>
        </row>
        <row r="524">
          <cell r="I524" t="str">
            <v>中福朗诗活力健康港启动区三期项目</v>
          </cell>
          <cell r="K524" t="str">
            <v>2017-Z4</v>
          </cell>
        </row>
        <row r="525">
          <cell r="I525" t="str">
            <v>临海新城08-05-24地块项目</v>
          </cell>
          <cell r="K525" t="str">
            <v>2017-Z5</v>
          </cell>
        </row>
        <row r="526">
          <cell r="I526" t="str">
            <v>临海新城08-05-28地块项目</v>
          </cell>
          <cell r="K526" t="str">
            <v>2017-Z6</v>
          </cell>
        </row>
        <row r="527">
          <cell r="I527" t="str">
            <v>临海新城08-05-47地块项目</v>
          </cell>
          <cell r="K527" t="str">
            <v>2017-Z7</v>
          </cell>
        </row>
        <row r="528">
          <cell r="I528" t="str">
            <v>景熙园住宅项目（第二启动器）</v>
          </cell>
          <cell r="K528" t="str">
            <v>2017-Z8</v>
          </cell>
        </row>
        <row r="529">
          <cell r="I529" t="str">
            <v>天成海富园住宅项目</v>
          </cell>
          <cell r="K529" t="str">
            <v>2017-Z9</v>
          </cell>
        </row>
        <row r="530">
          <cell r="I530" t="str">
            <v>中加生态示范区02-70地块（枫丹园）</v>
          </cell>
          <cell r="K530" t="str">
            <v>2017-Z10</v>
          </cell>
        </row>
        <row r="531">
          <cell r="I531" t="str">
            <v>和畅园（1A1B）大修项目</v>
          </cell>
          <cell r="K531" t="str">
            <v>2017-Z12</v>
          </cell>
        </row>
        <row r="532">
          <cell r="I532" t="str">
            <v>鼓浪湾项目6、7地块</v>
          </cell>
          <cell r="K532" t="str">
            <v>2017-Z16</v>
          </cell>
        </row>
        <row r="533">
          <cell r="I533" t="str">
            <v>中澳游艇城2010-5-3号地块</v>
          </cell>
          <cell r="K533" t="str">
            <v>2017-Z17</v>
          </cell>
        </row>
        <row r="534">
          <cell r="I534" t="str">
            <v>月沙湾项目4-2地块</v>
          </cell>
          <cell r="K534" t="str">
            <v>2017-Z18</v>
          </cell>
        </row>
        <row r="535">
          <cell r="I535" t="str">
            <v>中加生态示范区02-61地块</v>
          </cell>
          <cell r="K535" t="str">
            <v>2017-Z19</v>
          </cell>
        </row>
        <row r="536">
          <cell r="I536" t="str">
            <v>中加生态示范区05-12地块</v>
          </cell>
          <cell r="K536" t="str">
            <v>2017-Z20</v>
          </cell>
        </row>
        <row r="537">
          <cell r="I537" t="str">
            <v>中加生态示范区05-14地块</v>
          </cell>
          <cell r="K537" t="str">
            <v>2017-Z21</v>
          </cell>
        </row>
        <row r="538">
          <cell r="I538" t="str">
            <v>中加生态示范区05-18地块</v>
          </cell>
          <cell r="K538" t="str">
            <v>2017-Z22</v>
          </cell>
        </row>
        <row r="539">
          <cell r="I539" t="str">
            <v>中加生态示范区05-21地块（枫书园）</v>
          </cell>
          <cell r="K539" t="str">
            <v>2017-Z23</v>
          </cell>
        </row>
        <row r="540">
          <cell r="I540" t="str">
            <v>力高阳光海岸三期</v>
          </cell>
          <cell r="K540" t="str">
            <v>2017-Z24</v>
          </cell>
        </row>
        <row r="541">
          <cell r="I541" t="str">
            <v>合作区99地块蓝白领公寓</v>
          </cell>
          <cell r="K541" t="str">
            <v>2017-Z26</v>
          </cell>
        </row>
        <row r="542">
          <cell r="I542" t="str">
            <v>中加二期住宅</v>
          </cell>
          <cell r="K542" t="str">
            <v>2017-Z27</v>
          </cell>
        </row>
        <row r="543">
          <cell r="I543" t="str">
            <v>天津生态城75B地块住宅项目</v>
          </cell>
          <cell r="K543" t="str">
            <v>2017-Z29</v>
          </cell>
        </row>
        <row r="544">
          <cell r="I544" t="str">
            <v>公屋二期被动房智能房屋</v>
          </cell>
          <cell r="K544" t="str">
            <v>2017-Z30</v>
          </cell>
        </row>
        <row r="545">
          <cell r="I545" t="str">
            <v>中澳8号地块</v>
          </cell>
          <cell r="K545" t="str">
            <v>2018-增Z1</v>
          </cell>
        </row>
        <row r="546">
          <cell r="I546" t="str">
            <v>9-1、9-2号地块</v>
          </cell>
          <cell r="K546" t="str">
            <v>2018-增Z2</v>
          </cell>
        </row>
        <row r="547">
          <cell r="I547" t="str">
            <v>红星天铂花园五区</v>
          </cell>
          <cell r="K547" t="str">
            <v>2018-增Z3</v>
          </cell>
        </row>
        <row r="548">
          <cell r="I548" t="str">
            <v>红星天铂花园四区</v>
          </cell>
          <cell r="K548" t="str">
            <v>2018-增Z4</v>
          </cell>
        </row>
        <row r="549">
          <cell r="I549" t="str">
            <v>红星天铂花园三区</v>
          </cell>
          <cell r="K549" t="str">
            <v>2018-增Z5</v>
          </cell>
        </row>
        <row r="550">
          <cell r="I550" t="str">
            <v>红星天铂花园二区</v>
          </cell>
          <cell r="K550" t="str">
            <v>2018-增Z6</v>
          </cell>
        </row>
        <row r="551">
          <cell r="I551" t="str">
            <v>红星天铂花园一区</v>
          </cell>
          <cell r="K551" t="str">
            <v>2018-增Z7</v>
          </cell>
        </row>
        <row r="552">
          <cell r="I552" t="str">
            <v>26地块住宅项目</v>
          </cell>
          <cell r="K552" t="str">
            <v>2018-增Z8</v>
          </cell>
        </row>
        <row r="553">
          <cell r="I553" t="str">
            <v>31地块住宅</v>
          </cell>
          <cell r="K553" t="str">
            <v>2018-增Z9</v>
          </cell>
        </row>
        <row r="554">
          <cell r="I554" t="str">
            <v>34号地块</v>
          </cell>
          <cell r="K554" t="str">
            <v>2019-Z1</v>
          </cell>
        </row>
        <row r="555">
          <cell r="I555" t="str">
            <v>生态城20B住宅项目</v>
          </cell>
          <cell r="K555" t="str">
            <v>2019-Z2</v>
          </cell>
        </row>
        <row r="556">
          <cell r="I556" t="str">
            <v>第二启动器周边住宅项目（D、F地块）</v>
          </cell>
          <cell r="K556" t="str">
            <v>2019-Z3</v>
          </cell>
        </row>
        <row r="557">
          <cell r="I557" t="str">
            <v>临海新城五宗居住地</v>
          </cell>
          <cell r="K557" t="str">
            <v>2019-Z4</v>
          </cell>
        </row>
        <row r="558">
          <cell r="I558" t="str">
            <v>18b地块住宅</v>
          </cell>
          <cell r="K558" t="str">
            <v>2019-Z5</v>
          </cell>
        </row>
        <row r="559">
          <cell r="I559" t="str">
            <v>2019年住宅小区修缮项目</v>
          </cell>
          <cell r="K559" t="str">
            <v>2019-Z6</v>
          </cell>
        </row>
        <row r="560">
          <cell r="I560" t="str">
            <v>中核工业大学住宅项目</v>
          </cell>
          <cell r="K560" t="str">
            <v>2019-Z7</v>
          </cell>
        </row>
        <row r="561">
          <cell r="I561" t="str">
            <v>力高阳光海岸四期北岛</v>
          </cell>
          <cell r="K561" t="str">
            <v>2019-增Z1</v>
          </cell>
        </row>
        <row r="562">
          <cell r="I562" t="str">
            <v>64地块住宅项目</v>
          </cell>
          <cell r="K562" t="str">
            <v>2019-增Z2</v>
          </cell>
        </row>
        <row r="563">
          <cell r="I563" t="str">
            <v>09地块住宅项目</v>
          </cell>
          <cell r="K563" t="str">
            <v>2019-增Z3</v>
          </cell>
        </row>
        <row r="564">
          <cell r="I564" t="str">
            <v>30c住宅项目</v>
          </cell>
          <cell r="K564" t="str">
            <v>2019-增Z4</v>
          </cell>
        </row>
        <row r="565">
          <cell r="I565" t="str">
            <v>美林园外檐修缮</v>
          </cell>
          <cell r="K565" t="str">
            <v>2019-增Z5</v>
          </cell>
        </row>
        <row r="566">
          <cell r="I566" t="str">
            <v>29地块社区中心</v>
          </cell>
          <cell r="K566" t="str">
            <v>2016-M1</v>
          </cell>
        </row>
        <row r="567">
          <cell r="I567" t="str">
            <v>5号地块生活中心</v>
          </cell>
          <cell r="K567" t="str">
            <v>2016-M10</v>
          </cell>
        </row>
        <row r="568">
          <cell r="I568" t="str">
            <v>57号地块生活中心</v>
          </cell>
          <cell r="K568" t="str">
            <v>2016-M11</v>
          </cell>
        </row>
        <row r="569">
          <cell r="I569" t="str">
            <v>34#地块小学</v>
          </cell>
          <cell r="K569" t="str">
            <v>2016-M14</v>
          </cell>
        </row>
        <row r="570">
          <cell r="I570" t="str">
            <v>32#地块小学、幼儿园</v>
          </cell>
          <cell r="K570" t="str">
            <v>2016-M2</v>
          </cell>
        </row>
        <row r="571">
          <cell r="I571" t="str">
            <v>42#地块幼儿园</v>
          </cell>
          <cell r="K571" t="str">
            <v>2016-M3</v>
          </cell>
        </row>
        <row r="572">
          <cell r="I572" t="str">
            <v>1b地块高中</v>
          </cell>
          <cell r="K572" t="str">
            <v>2016-M4</v>
          </cell>
        </row>
        <row r="573">
          <cell r="I573" t="str">
            <v>图书档案馆</v>
          </cell>
          <cell r="K573" t="str">
            <v>2016-M5</v>
          </cell>
        </row>
        <row r="574">
          <cell r="I574" t="str">
            <v>32地块社区中心</v>
          </cell>
          <cell r="K574" t="str">
            <v>2016-M6</v>
          </cell>
        </row>
        <row r="575">
          <cell r="I575" t="str">
            <v>滨旅北部十二年制学校</v>
          </cell>
          <cell r="K575" t="str">
            <v>2016-M8</v>
          </cell>
        </row>
        <row r="576">
          <cell r="I576" t="str">
            <v>42地块生活中心</v>
          </cell>
          <cell r="K576" t="str">
            <v>2016-M9</v>
          </cell>
        </row>
        <row r="577">
          <cell r="I577" t="str">
            <v>中福地块幼儿园</v>
          </cell>
          <cell r="K577" t="str">
            <v>2017-M1</v>
          </cell>
        </row>
        <row r="578">
          <cell r="I578" t="str">
            <v>50#地块中学</v>
          </cell>
          <cell r="K578" t="str">
            <v>2017-M10</v>
          </cell>
        </row>
        <row r="579">
          <cell r="I579" t="str">
            <v>30#地块幼儿园</v>
          </cell>
          <cell r="K579" t="str">
            <v>2017-M11</v>
          </cell>
        </row>
        <row r="580">
          <cell r="I580" t="str">
            <v>中福中加地块第二幼儿园</v>
          </cell>
          <cell r="K580" t="str">
            <v>2017-M12</v>
          </cell>
        </row>
        <row r="581">
          <cell r="I581" t="str">
            <v>中加周边社区中心</v>
          </cell>
          <cell r="K581" t="str">
            <v>2017-M4</v>
          </cell>
        </row>
        <row r="582">
          <cell r="I582" t="str">
            <v>中加地块幼儿园</v>
          </cell>
          <cell r="K582" t="str">
            <v>2017-M5</v>
          </cell>
        </row>
        <row r="583">
          <cell r="I583" t="str">
            <v>中福、中加地块小学、幼儿园</v>
          </cell>
          <cell r="K583" t="str">
            <v>2017-M6</v>
          </cell>
        </row>
        <row r="584">
          <cell r="I584" t="str">
            <v>碧桂园地块小学</v>
          </cell>
          <cell r="K584" t="str">
            <v>2017-M8</v>
          </cell>
        </row>
        <row r="585">
          <cell r="I585" t="str">
            <v>32#地块社区中心公益用房装修工程</v>
          </cell>
          <cell r="K585" t="str">
            <v>2017-M9</v>
          </cell>
        </row>
        <row r="586">
          <cell r="I586" t="str">
            <v>力高幼儿园</v>
          </cell>
          <cell r="K586" t="str">
            <v>2018-M1</v>
          </cell>
        </row>
        <row r="587">
          <cell r="I587" t="str">
            <v>57#地块幼儿园</v>
          </cell>
          <cell r="K587" t="str">
            <v>2018-M2</v>
          </cell>
        </row>
        <row r="588">
          <cell r="I588" t="str">
            <v>33#地块小学</v>
          </cell>
          <cell r="K588" t="str">
            <v>2018-M4</v>
          </cell>
        </row>
        <row r="589">
          <cell r="I589" t="str">
            <v>天津市滨海新区妇女儿童医院生态城院区工程</v>
          </cell>
          <cell r="K589" t="str">
            <v>2018-增M1</v>
          </cell>
        </row>
        <row r="590">
          <cell r="I590" t="str">
            <v>海博道消防站</v>
          </cell>
          <cell r="K590" t="str">
            <v>2018-增M2</v>
          </cell>
        </row>
        <row r="591">
          <cell r="I591" t="str">
            <v>生态城“雪亮工程”项目</v>
          </cell>
          <cell r="K591" t="str">
            <v>2018-增M6</v>
          </cell>
        </row>
        <row r="592">
          <cell r="I592" t="str">
            <v>鼓浪水镇幼儿园</v>
          </cell>
          <cell r="K592" t="str">
            <v>2018-增M7</v>
          </cell>
        </row>
        <row r="593">
          <cell r="I593" t="str">
            <v>鼓浪水镇小学</v>
          </cell>
          <cell r="K593" t="str">
            <v>2018-增M8</v>
          </cell>
        </row>
        <row r="594">
          <cell r="I594" t="str">
            <v>清华幼儿园</v>
          </cell>
          <cell r="K594" t="str">
            <v>2019-M1</v>
          </cell>
        </row>
        <row r="595">
          <cell r="I595" t="str">
            <v>2019年公建项目修缮</v>
          </cell>
          <cell r="K595" t="str">
            <v>2019-M10</v>
          </cell>
        </row>
        <row r="596">
          <cell r="I596" t="str">
            <v>枫叶幼儿园</v>
          </cell>
          <cell r="K596" t="str">
            <v>2019-M2</v>
          </cell>
        </row>
        <row r="597">
          <cell r="I597" t="str">
            <v>生态城中小学校及幼儿园安防提升工程二期</v>
          </cell>
          <cell r="K597" t="str">
            <v>2019-M5</v>
          </cell>
        </row>
        <row r="598">
          <cell r="I598" t="str">
            <v>枫叶学校</v>
          </cell>
          <cell r="K598" t="str">
            <v>2019-M6</v>
          </cell>
        </row>
        <row r="599">
          <cell r="I599" t="str">
            <v>华东师大学校</v>
          </cell>
          <cell r="K599" t="str">
            <v>2019-M7</v>
          </cell>
        </row>
        <row r="600">
          <cell r="I600" t="str">
            <v>幼儿园消防改造工程</v>
          </cell>
          <cell r="K600" t="str">
            <v>2019-M8</v>
          </cell>
        </row>
        <row r="601">
          <cell r="I601" t="str">
            <v>海绵城市精品片区公建项目改造</v>
          </cell>
          <cell r="K601" t="str">
            <v>2019-M9</v>
          </cell>
        </row>
        <row r="602">
          <cell r="I602" t="str">
            <v>妈祖文化园展厅建设及园区安防消防整体提升工程</v>
          </cell>
          <cell r="K602" t="str">
            <v>2019-增M1</v>
          </cell>
        </row>
        <row r="603">
          <cell r="I603" t="str">
            <v>健康中心</v>
          </cell>
          <cell r="K603" t="str">
            <v>2019-增M2</v>
          </cell>
        </row>
        <row r="604">
          <cell r="I604" t="str">
            <v>临海新城中学</v>
          </cell>
          <cell r="K604" t="str">
            <v>2019-增M3</v>
          </cell>
        </row>
        <row r="605">
          <cell r="I605" t="str">
            <v>宝龙社区中心</v>
          </cell>
          <cell r="K605" t="str">
            <v>2019-增M4</v>
          </cell>
        </row>
        <row r="606">
          <cell r="I606" t="str">
            <v>动漫园小学、幼儿园</v>
          </cell>
          <cell r="K606" t="str">
            <v>2019-增M5</v>
          </cell>
        </row>
        <row r="607">
          <cell r="I607" t="str">
            <v>64地块社区中心</v>
          </cell>
          <cell r="K607" t="str">
            <v>2019-增M6</v>
          </cell>
        </row>
        <row r="608">
          <cell r="I608" t="str">
            <v>邻里中心</v>
          </cell>
          <cell r="K608" t="str">
            <v>2019-增M7</v>
          </cell>
        </row>
        <row r="609">
          <cell r="I609" t="str">
            <v>生态城医院二期工程</v>
          </cell>
          <cell r="K609" t="str">
            <v>2019-增M8</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H1" t="str">
            <v>项目名称</v>
          </cell>
          <cell r="I1" t="str">
            <v>项目名称-调整</v>
          </cell>
          <cell r="J1" t="str">
            <v>项目分类</v>
          </cell>
          <cell r="K1" t="str">
            <v>项目分类-调整</v>
          </cell>
          <cell r="L1" t="str">
            <v>二级目录</v>
          </cell>
          <cell r="M1" t="str">
            <v>二级目录-调整</v>
          </cell>
          <cell r="N1" t="str">
            <v>项目性质</v>
          </cell>
          <cell r="O1" t="str">
            <v>项目性质-调整</v>
          </cell>
          <cell r="P1" t="str">
            <v>资金来源</v>
          </cell>
          <cell r="Q1" t="str">
            <v>资金来源-调整</v>
          </cell>
          <cell r="R1" t="str">
            <v>是否是重点项目</v>
          </cell>
        </row>
        <row r="2">
          <cell r="H2" t="str">
            <v>海事监管基地配套接入</v>
          </cell>
          <cell r="J2" t="str">
            <v>基础设施</v>
          </cell>
          <cell r="L2" t="str">
            <v>配套管线</v>
          </cell>
          <cell r="N2" t="str">
            <v>新建</v>
          </cell>
          <cell r="P2" t="str">
            <v>政府投资</v>
          </cell>
          <cell r="R2" t="str">
            <v>是</v>
          </cell>
        </row>
        <row r="3">
          <cell r="H3" t="str">
            <v>中心渔港海域21孔电力通道项目</v>
          </cell>
          <cell r="J3" t="str">
            <v>基础设施</v>
          </cell>
          <cell r="L3" t="str">
            <v>电力工程</v>
          </cell>
          <cell r="N3" t="str">
            <v>新建</v>
          </cell>
          <cell r="P3" t="str">
            <v>企业自筹</v>
          </cell>
          <cell r="R3" t="str">
            <v>否</v>
          </cell>
        </row>
        <row r="4">
          <cell r="H4" t="str">
            <v>中心渔港污水处理厂排污口改造工程</v>
          </cell>
          <cell r="J4" t="str">
            <v>基础设施</v>
          </cell>
          <cell r="L4" t="str">
            <v>市政场站</v>
          </cell>
          <cell r="N4" t="str">
            <v>前期</v>
          </cell>
          <cell r="P4" t="str">
            <v>政府投资</v>
          </cell>
          <cell r="R4" t="str">
            <v>否</v>
          </cell>
        </row>
        <row r="5">
          <cell r="H5" t="str">
            <v>南堤滨海步道</v>
          </cell>
          <cell r="J5" t="str">
            <v>基础设施</v>
          </cell>
          <cell r="L5" t="str">
            <v>景观绿化</v>
          </cell>
          <cell r="N5" t="str">
            <v>续建</v>
          </cell>
          <cell r="P5" t="str">
            <v>政府投资</v>
          </cell>
          <cell r="R5" t="str">
            <v>否</v>
          </cell>
        </row>
        <row r="6">
          <cell r="H6" t="str">
            <v>海旭道（庄盛路-东堤路）道路燃气管线工程</v>
          </cell>
          <cell r="J6" t="str">
            <v>基础设施</v>
          </cell>
          <cell r="L6" t="str">
            <v>配套管线</v>
          </cell>
          <cell r="N6" t="str">
            <v>新建</v>
          </cell>
          <cell r="P6" t="str">
            <v>企业自筹</v>
          </cell>
          <cell r="R6" t="str">
            <v>否</v>
          </cell>
        </row>
        <row r="7">
          <cell r="H7" t="str">
            <v>临海新城北部区域二号桥隧工程</v>
          </cell>
          <cell r="J7" t="str">
            <v>基础设施</v>
          </cell>
          <cell r="L7" t="str">
            <v>桥梁工程</v>
          </cell>
          <cell r="N7" t="str">
            <v>前期</v>
          </cell>
          <cell r="P7" t="str">
            <v>政府投资</v>
          </cell>
          <cell r="R7" t="str">
            <v>否</v>
          </cell>
        </row>
        <row r="8">
          <cell r="H8" t="str">
            <v>永盛路燃气管线</v>
          </cell>
          <cell r="J8" t="str">
            <v>基础设施</v>
          </cell>
          <cell r="L8" t="str">
            <v>配套管线</v>
          </cell>
          <cell r="N8" t="str">
            <v>续建</v>
          </cell>
          <cell r="P8" t="str">
            <v>企业自筹</v>
          </cell>
          <cell r="R8" t="str">
            <v>否</v>
          </cell>
        </row>
        <row r="9">
          <cell r="H9" t="str">
            <v>安兴路、安业西路、安业东路道路及排水工程</v>
          </cell>
          <cell r="J9" t="str">
            <v>基础设施</v>
          </cell>
          <cell r="L9" t="str">
            <v>道路工程</v>
          </cell>
          <cell r="N9" t="str">
            <v>续建</v>
          </cell>
          <cell r="P9" t="str">
            <v>政府投资</v>
          </cell>
          <cell r="R9" t="str">
            <v>否</v>
          </cell>
        </row>
        <row r="10">
          <cell r="H10" t="str">
            <v>景盛路（海旭道-海文道）道路红线内及道路两侧绿化工程</v>
          </cell>
          <cell r="J10" t="str">
            <v>基础设施</v>
          </cell>
          <cell r="L10" t="str">
            <v>道路绿化</v>
          </cell>
          <cell r="N10" t="str">
            <v>续建</v>
          </cell>
          <cell r="P10" t="str">
            <v>政府投资</v>
          </cell>
          <cell r="R10" t="str">
            <v>否</v>
          </cell>
        </row>
        <row r="11">
          <cell r="H11" t="str">
            <v>安明路、丽水道、永盛路给水管道工程</v>
          </cell>
          <cell r="J11" t="str">
            <v>基础设施</v>
          </cell>
          <cell r="L11" t="str">
            <v>配套管线</v>
          </cell>
          <cell r="N11" t="str">
            <v>续建</v>
          </cell>
          <cell r="P11" t="str">
            <v>企业自筹</v>
          </cell>
          <cell r="R11" t="str">
            <v>否</v>
          </cell>
        </row>
        <row r="12">
          <cell r="H12" t="str">
            <v>南湾西段生态修复项目</v>
          </cell>
          <cell r="J12" t="str">
            <v>基础设施</v>
          </cell>
          <cell r="L12" t="str">
            <v>景观绿化</v>
          </cell>
          <cell r="N12" t="str">
            <v>新建</v>
          </cell>
          <cell r="P12" t="str">
            <v>政府投资</v>
          </cell>
          <cell r="R12" t="str">
            <v>否</v>
          </cell>
        </row>
        <row r="13">
          <cell r="H13" t="str">
            <v>临海新城2019年供热管网配套工程</v>
          </cell>
          <cell r="J13" t="str">
            <v>基础设施</v>
          </cell>
          <cell r="L13" t="str">
            <v>配套管线</v>
          </cell>
          <cell r="N13" t="str">
            <v>新建</v>
          </cell>
          <cell r="P13" t="str">
            <v>企业自筹</v>
          </cell>
          <cell r="R13" t="str">
            <v>否</v>
          </cell>
        </row>
        <row r="14">
          <cell r="H14" t="str">
            <v>中新天津生态城临海新城水系连通一期护岸工程</v>
          </cell>
          <cell r="J14" t="str">
            <v>基础设施</v>
          </cell>
          <cell r="L14" t="str">
            <v>生态修复工程</v>
          </cell>
          <cell r="N14" t="str">
            <v>前期</v>
          </cell>
          <cell r="P14" t="str">
            <v>政府投资</v>
          </cell>
          <cell r="R14" t="str">
            <v>否</v>
          </cell>
        </row>
        <row r="15">
          <cell r="H15" t="str">
            <v>临海新城电子警察系统二期</v>
          </cell>
          <cell r="J15" t="str">
            <v>基础设施</v>
          </cell>
          <cell r="L15" t="str">
            <v>信息化系统</v>
          </cell>
          <cell r="N15" t="str">
            <v>前期</v>
          </cell>
          <cell r="P15" t="str">
            <v>政府投资</v>
          </cell>
          <cell r="R15" t="str">
            <v>否</v>
          </cell>
        </row>
        <row r="16">
          <cell r="H16" t="str">
            <v>海天道(景盛路-如意大街）道路排水工程</v>
          </cell>
          <cell r="J16" t="str">
            <v>基础设施</v>
          </cell>
          <cell r="L16" t="str">
            <v>道路工程</v>
          </cell>
          <cell r="N16" t="str">
            <v>前期</v>
          </cell>
          <cell r="P16" t="str">
            <v>政府投资</v>
          </cell>
          <cell r="R16" t="str">
            <v>否</v>
          </cell>
        </row>
        <row r="17">
          <cell r="H17" t="str">
            <v>海旭道南半幅慢行系统铺装工程</v>
          </cell>
          <cell r="J17" t="str">
            <v>基础设施</v>
          </cell>
          <cell r="L17" t="str">
            <v>道路工程</v>
          </cell>
          <cell r="N17" t="str">
            <v>新建</v>
          </cell>
          <cell r="P17" t="str">
            <v>政府投资</v>
          </cell>
          <cell r="R17" t="str">
            <v>否</v>
          </cell>
        </row>
        <row r="18">
          <cell r="H18" t="str">
            <v>临海新城新平道社区公园工程</v>
          </cell>
          <cell r="J18" t="str">
            <v>基础设施</v>
          </cell>
          <cell r="L18" t="str">
            <v>景观绿化</v>
          </cell>
          <cell r="N18" t="str">
            <v>续建</v>
          </cell>
          <cell r="P18" t="str">
            <v>政府投资</v>
          </cell>
          <cell r="R18" t="str">
            <v>否</v>
          </cell>
        </row>
        <row r="19">
          <cell r="H19" t="str">
            <v>邦盛路（海旭道-海博道）绿化工程</v>
          </cell>
          <cell r="J19" t="str">
            <v>基础设施</v>
          </cell>
          <cell r="L19" t="str">
            <v>道路绿化</v>
          </cell>
          <cell r="N19" t="str">
            <v>续建</v>
          </cell>
          <cell r="P19" t="str">
            <v>政府投资</v>
          </cell>
          <cell r="R19" t="str">
            <v>否</v>
          </cell>
        </row>
        <row r="20">
          <cell r="H20" t="str">
            <v>北堤防潮工程</v>
          </cell>
          <cell r="J20" t="str">
            <v>基础设施</v>
          </cell>
          <cell r="L20" t="str">
            <v>生态修复工程</v>
          </cell>
          <cell r="N20" t="str">
            <v>新建</v>
          </cell>
          <cell r="P20" t="str">
            <v>政府投资</v>
          </cell>
          <cell r="R20" t="str">
            <v>否</v>
          </cell>
        </row>
        <row r="21">
          <cell r="H21" t="str">
            <v>临海新城水系连通二期工程</v>
          </cell>
          <cell r="J21" t="str">
            <v>基础设施</v>
          </cell>
          <cell r="L21" t="str">
            <v>生态修复工程</v>
          </cell>
          <cell r="N21" t="str">
            <v>新建</v>
          </cell>
          <cell r="P21" t="str">
            <v>政府投资</v>
          </cell>
          <cell r="R21" t="str">
            <v>否</v>
          </cell>
        </row>
        <row r="22">
          <cell r="H22" t="str">
            <v>临海新城路灯及配套设施二期工程</v>
          </cell>
          <cell r="J22" t="str">
            <v>基础设施</v>
          </cell>
          <cell r="L22" t="str">
            <v>配套管线</v>
          </cell>
          <cell r="N22" t="str">
            <v>新建</v>
          </cell>
          <cell r="P22" t="str">
            <v>政府投资</v>
          </cell>
          <cell r="R22" t="str">
            <v>否</v>
          </cell>
        </row>
        <row r="23">
          <cell r="H23" t="str">
            <v>临海新城第二源水管线工程</v>
          </cell>
          <cell r="J23" t="str">
            <v>基础设施</v>
          </cell>
          <cell r="L23" t="str">
            <v>配套管线</v>
          </cell>
          <cell r="N23" t="str">
            <v>前期</v>
          </cell>
          <cell r="P23" t="str">
            <v>企业自筹</v>
          </cell>
          <cell r="R23" t="str">
            <v>否</v>
          </cell>
        </row>
        <row r="24">
          <cell r="H24" t="str">
            <v>二号雨水泵站初期雨水处理工程</v>
          </cell>
          <cell r="J24" t="str">
            <v>基础设施</v>
          </cell>
          <cell r="L24" t="str">
            <v>水处理</v>
          </cell>
          <cell r="N24" t="str">
            <v>新建</v>
          </cell>
          <cell r="P24" t="str">
            <v>政府投资</v>
          </cell>
          <cell r="R24" t="str">
            <v>否</v>
          </cell>
        </row>
        <row r="25">
          <cell r="H25" t="str">
            <v>安明路（丽水道-海晨道）道路及排水工程和新昌道（景盛路-弘通路）道路红线内绿化</v>
          </cell>
          <cell r="J25" t="str">
            <v>基础设施</v>
          </cell>
          <cell r="L25" t="str">
            <v>道路工程</v>
          </cell>
          <cell r="N25" t="str">
            <v>续建</v>
          </cell>
          <cell r="P25" t="str">
            <v>政府投资</v>
          </cell>
          <cell r="R25" t="str">
            <v>否</v>
          </cell>
        </row>
        <row r="26">
          <cell r="H26" t="str">
            <v>中新天津生态城临海新城气源管道工程项目</v>
          </cell>
          <cell r="J26" t="str">
            <v>基础设施</v>
          </cell>
          <cell r="L26" t="str">
            <v>配套管线</v>
          </cell>
          <cell r="N26" t="str">
            <v>续建</v>
          </cell>
          <cell r="P26" t="str">
            <v>企业自筹</v>
          </cell>
          <cell r="R26" t="str">
            <v>否</v>
          </cell>
        </row>
        <row r="27">
          <cell r="H27" t="str">
            <v>北部地块污水泵站一期工程</v>
          </cell>
          <cell r="J27" t="str">
            <v>基础设施</v>
          </cell>
          <cell r="L27" t="str">
            <v>市政场站</v>
          </cell>
          <cell r="N27" t="str">
            <v>前期</v>
          </cell>
          <cell r="P27" t="str">
            <v>政府投资</v>
          </cell>
          <cell r="R27" t="str">
            <v>否</v>
          </cell>
        </row>
        <row r="28">
          <cell r="H28" t="str">
            <v>临海新城2019年道路开口工程</v>
          </cell>
          <cell r="J28" t="str">
            <v>基础设施</v>
          </cell>
          <cell r="L28" t="str">
            <v>道路配套</v>
          </cell>
          <cell r="N28" t="str">
            <v>新建</v>
          </cell>
          <cell r="P28" t="str">
            <v>政府投资</v>
          </cell>
          <cell r="R28" t="str">
            <v>否</v>
          </cell>
        </row>
        <row r="29">
          <cell r="H29" t="str">
            <v>海旭道（安正路-弘通路）北半幅红线内及道路两侧绿化工程</v>
          </cell>
          <cell r="J29" t="str">
            <v>基础设施</v>
          </cell>
          <cell r="L29" t="str">
            <v>道路绿化</v>
          </cell>
          <cell r="N29" t="str">
            <v>续建</v>
          </cell>
          <cell r="P29" t="str">
            <v>政府投资</v>
          </cell>
          <cell r="R29" t="str">
            <v>是</v>
          </cell>
        </row>
        <row r="30">
          <cell r="H30" t="str">
            <v>碧水道（安悦东路-永盛路）道路及排水工程和道路红线内绿化工程</v>
          </cell>
          <cell r="J30" t="str">
            <v>基础设施</v>
          </cell>
          <cell r="L30" t="str">
            <v>道路工程</v>
          </cell>
          <cell r="N30" t="str">
            <v>前期</v>
          </cell>
          <cell r="P30" t="str">
            <v>政府投资</v>
          </cell>
          <cell r="R30" t="str">
            <v>否</v>
          </cell>
        </row>
        <row r="31">
          <cell r="H31" t="str">
            <v>强盛路（月盛路-海轩道）、富盛路（海旭道-海文道）、海逸道（景盛路-月盛路）道路及排水工程和红线内绿化工程</v>
          </cell>
          <cell r="J31" t="str">
            <v>基础设施</v>
          </cell>
          <cell r="L31" t="str">
            <v>配套管线</v>
          </cell>
          <cell r="N31" t="str">
            <v>续建</v>
          </cell>
          <cell r="P31" t="str">
            <v>政府投资</v>
          </cell>
          <cell r="R31" t="str">
            <v>否</v>
          </cell>
        </row>
        <row r="32">
          <cell r="H32" t="str">
            <v>南湾景观绿化</v>
          </cell>
          <cell r="J32" t="str">
            <v>基础设施</v>
          </cell>
          <cell r="L32" t="str">
            <v>景观绿化</v>
          </cell>
          <cell r="N32" t="str">
            <v>续建</v>
          </cell>
          <cell r="P32" t="str">
            <v>政府投资</v>
          </cell>
          <cell r="R32" t="str">
            <v>是</v>
          </cell>
        </row>
        <row r="33">
          <cell r="H33" t="str">
            <v>景盛路跨南湾桥梁工程</v>
          </cell>
          <cell r="J33" t="str">
            <v>基础设施</v>
          </cell>
          <cell r="L33" t="str">
            <v>桥梁工程</v>
          </cell>
          <cell r="N33" t="str">
            <v>前期</v>
          </cell>
          <cell r="P33" t="str">
            <v>政府投资</v>
          </cell>
          <cell r="R33" t="str">
            <v>否</v>
          </cell>
        </row>
        <row r="34">
          <cell r="H34" t="str">
            <v>临海新城供水加压泵站出水管线工程</v>
          </cell>
          <cell r="J34" t="str">
            <v>基础设施</v>
          </cell>
          <cell r="L34" t="str">
            <v>配套管线</v>
          </cell>
          <cell r="N34" t="str">
            <v>前期</v>
          </cell>
          <cell r="P34" t="str">
            <v>企业自筹</v>
          </cell>
          <cell r="R34" t="str">
            <v>否</v>
          </cell>
        </row>
        <row r="35">
          <cell r="H35" t="str">
            <v>二号雨水泵站管道联通及永盛路东半幅道路和红线内绿化工程</v>
          </cell>
          <cell r="J35" t="str">
            <v>基础设施</v>
          </cell>
          <cell r="L35" t="str">
            <v>道路工程</v>
          </cell>
          <cell r="N35" t="str">
            <v>新建</v>
          </cell>
          <cell r="P35" t="str">
            <v>政府投资</v>
          </cell>
          <cell r="R35" t="str">
            <v>否</v>
          </cell>
        </row>
        <row r="36">
          <cell r="H36" t="str">
            <v>北塘港区一期补吹及软基处理工程</v>
          </cell>
          <cell r="J36" t="str">
            <v>基础设施</v>
          </cell>
          <cell r="L36" t="str">
            <v>土地收储及整理</v>
          </cell>
          <cell r="N36" t="str">
            <v>续建</v>
          </cell>
          <cell r="P36" t="str">
            <v>企业自筹</v>
          </cell>
          <cell r="R36" t="str">
            <v>否</v>
          </cell>
        </row>
        <row r="37">
          <cell r="H37" t="str">
            <v>海旭道（庄盛路-东堤路）南半幅给水管道工程</v>
          </cell>
          <cell r="J37" t="str">
            <v>基础设施</v>
          </cell>
          <cell r="L37" t="str">
            <v>配套管线</v>
          </cell>
          <cell r="N37" t="str">
            <v>续建</v>
          </cell>
          <cell r="P37" t="str">
            <v>企业自筹</v>
          </cell>
          <cell r="R37" t="str">
            <v>否</v>
          </cell>
        </row>
        <row r="38">
          <cell r="H38" t="str">
            <v>海博馆南侧地块停车场及绿化工程</v>
          </cell>
          <cell r="J38" t="str">
            <v>基础设施</v>
          </cell>
          <cell r="L38" t="str">
            <v>停车场</v>
          </cell>
          <cell r="N38" t="str">
            <v>续建</v>
          </cell>
          <cell r="P38" t="str">
            <v>政府投资</v>
          </cell>
          <cell r="R38" t="str">
            <v>否</v>
          </cell>
        </row>
        <row r="39">
          <cell r="H39" t="str">
            <v>安明路社区公园及停车场工程</v>
          </cell>
          <cell r="J39" t="str">
            <v>基础设施</v>
          </cell>
          <cell r="L39" t="str">
            <v>道路配套</v>
          </cell>
          <cell r="N39" t="str">
            <v>前期</v>
          </cell>
          <cell r="P39" t="str">
            <v>政府投资</v>
          </cell>
          <cell r="R39" t="str">
            <v>否</v>
          </cell>
        </row>
        <row r="40">
          <cell r="H40" t="str">
            <v>十二年制学校南侧停车场项目</v>
          </cell>
          <cell r="J40" t="str">
            <v>基础设施</v>
          </cell>
          <cell r="L40" t="str">
            <v>道路配套</v>
          </cell>
          <cell r="N40" t="str">
            <v>新建</v>
          </cell>
          <cell r="P40" t="str">
            <v>政府投资</v>
          </cell>
          <cell r="R40" t="str">
            <v>否</v>
          </cell>
        </row>
        <row r="41">
          <cell r="H41" t="str">
            <v>川博道等6条道路红线内绿化工程</v>
          </cell>
          <cell r="J41" t="str">
            <v>基础设施</v>
          </cell>
          <cell r="L41" t="str">
            <v>道路绿化</v>
          </cell>
          <cell r="N41" t="str">
            <v>续建</v>
          </cell>
          <cell r="P41" t="str">
            <v>垫资回购</v>
          </cell>
          <cell r="R41" t="str">
            <v>否</v>
          </cell>
        </row>
        <row r="42">
          <cell r="H42" t="str">
            <v>海旭道桥梁工程</v>
          </cell>
          <cell r="J42" t="str">
            <v>基础设施</v>
          </cell>
          <cell r="L42" t="str">
            <v>桥梁工程</v>
          </cell>
          <cell r="N42" t="str">
            <v>前期</v>
          </cell>
          <cell r="P42" t="str">
            <v>政府投资</v>
          </cell>
          <cell r="R42" t="str">
            <v>否</v>
          </cell>
        </row>
        <row r="43">
          <cell r="H43" t="str">
            <v>海晨道（庄盛路—博通路）道路、排水及红线内绿化工程</v>
          </cell>
          <cell r="J43" t="str">
            <v>基础设施</v>
          </cell>
          <cell r="L43" t="str">
            <v>景观绿化</v>
          </cell>
          <cell r="N43" t="str">
            <v>前期</v>
          </cell>
          <cell r="P43" t="str">
            <v>政府投资</v>
          </cell>
          <cell r="R43" t="str">
            <v>否</v>
          </cell>
        </row>
        <row r="44">
          <cell r="H44" t="str">
            <v>海博馆南部商业地块景观提升工程</v>
          </cell>
          <cell r="J44" t="str">
            <v>基础设施</v>
          </cell>
          <cell r="L44" t="str">
            <v>景观绿化</v>
          </cell>
          <cell r="N44" t="str">
            <v>新建</v>
          </cell>
          <cell r="P44" t="str">
            <v>政府投资</v>
          </cell>
          <cell r="R44" t="str">
            <v>否</v>
          </cell>
        </row>
        <row r="45">
          <cell r="H45" t="str">
            <v>北部地块3号河道岸线生态修复及景观保护工程</v>
          </cell>
          <cell r="J45" t="str">
            <v>基础设施</v>
          </cell>
          <cell r="L45" t="str">
            <v>道路配套</v>
          </cell>
          <cell r="N45" t="str">
            <v>前期</v>
          </cell>
          <cell r="P45" t="str">
            <v>政府投资</v>
          </cell>
          <cell r="R45" t="str">
            <v>否</v>
          </cell>
        </row>
        <row r="46">
          <cell r="H46" t="str">
            <v>永盛路（海博道-海文道）两侧红线外绿化</v>
          </cell>
          <cell r="J46" t="str">
            <v>基础设施</v>
          </cell>
          <cell r="L46" t="str">
            <v>道路绿化</v>
          </cell>
          <cell r="N46" t="str">
            <v>续建</v>
          </cell>
          <cell r="P46" t="str">
            <v>政府投资</v>
          </cell>
          <cell r="R46" t="str">
            <v>否</v>
          </cell>
        </row>
        <row r="47">
          <cell r="H47" t="str">
            <v>弘通路（海旭道-河畔道）道路及红线内绿化工程</v>
          </cell>
          <cell r="J47" t="str">
            <v>基础设施</v>
          </cell>
          <cell r="L47" t="str">
            <v>景观绿化</v>
          </cell>
          <cell r="N47" t="str">
            <v>前期</v>
          </cell>
          <cell r="P47" t="str">
            <v>政府投资</v>
          </cell>
          <cell r="R47" t="str">
            <v>否</v>
          </cell>
        </row>
        <row r="48">
          <cell r="H48" t="str">
            <v>河川道、富盛路给水管道工程</v>
          </cell>
          <cell r="J48" t="str">
            <v>基础设施</v>
          </cell>
          <cell r="L48" t="str">
            <v>道路配套</v>
          </cell>
          <cell r="N48" t="str">
            <v>新建</v>
          </cell>
          <cell r="O48" t="str">
            <v>续建</v>
          </cell>
          <cell r="P48" t="str">
            <v>企业自筹</v>
          </cell>
          <cell r="R48" t="str">
            <v>否</v>
          </cell>
        </row>
        <row r="49">
          <cell r="H49" t="str">
            <v>北堤联络段工程</v>
          </cell>
          <cell r="J49" t="str">
            <v>基础设施</v>
          </cell>
          <cell r="L49" t="str">
            <v>水利工程</v>
          </cell>
          <cell r="N49" t="str">
            <v>续建</v>
          </cell>
          <cell r="P49" t="str">
            <v>政府投资</v>
          </cell>
          <cell r="R49" t="str">
            <v>是</v>
          </cell>
        </row>
        <row r="50">
          <cell r="H50" t="str">
            <v>海旭道（永盛路-明盛路）南侧景观绿化项目</v>
          </cell>
          <cell r="J50" t="str">
            <v>基础设施</v>
          </cell>
          <cell r="L50" t="str">
            <v>景观绿化</v>
          </cell>
          <cell r="N50" t="str">
            <v>新建</v>
          </cell>
          <cell r="P50" t="str">
            <v>政府投资</v>
          </cell>
          <cell r="R50" t="str">
            <v>否</v>
          </cell>
        </row>
        <row r="51">
          <cell r="H51" t="str">
            <v>临海新城裸地治理</v>
          </cell>
          <cell r="J51" t="str">
            <v>基础设施</v>
          </cell>
          <cell r="L51" t="str">
            <v>土地收储及整理</v>
          </cell>
          <cell r="N51" t="str">
            <v>续建</v>
          </cell>
          <cell r="P51" t="str">
            <v>政府投资</v>
          </cell>
          <cell r="R51" t="str">
            <v>否</v>
          </cell>
        </row>
        <row r="52">
          <cell r="H52" t="str">
            <v>新平道（安业西路-弘通路）道路红线内绿化工程</v>
          </cell>
          <cell r="J52" t="str">
            <v>基础设施</v>
          </cell>
          <cell r="L52" t="str">
            <v>道路绿化</v>
          </cell>
          <cell r="N52" t="str">
            <v>续建</v>
          </cell>
          <cell r="P52" t="str">
            <v>政府投资</v>
          </cell>
          <cell r="R52" t="str">
            <v>否</v>
          </cell>
        </row>
        <row r="53">
          <cell r="H53" t="str">
            <v>景盛路（海轩道-海文道）道路及排水工程</v>
          </cell>
          <cell r="J53" t="str">
            <v>基础设施</v>
          </cell>
          <cell r="L53" t="str">
            <v>道路工程</v>
          </cell>
          <cell r="N53" t="str">
            <v>续建</v>
          </cell>
          <cell r="P53" t="str">
            <v>政府投资</v>
          </cell>
          <cell r="R53" t="str">
            <v>否</v>
          </cell>
        </row>
        <row r="54">
          <cell r="H54" t="str">
            <v>景盛路、安业东路、富盛路、新昌道、明盛路、邦盛路、海文道、河川道燃气管线</v>
          </cell>
          <cell r="J54" t="str">
            <v>基础设施</v>
          </cell>
          <cell r="L54" t="str">
            <v>道路配套</v>
          </cell>
          <cell r="N54" t="str">
            <v>前期</v>
          </cell>
          <cell r="P54" t="str">
            <v>企业自筹</v>
          </cell>
          <cell r="R54" t="str">
            <v>否</v>
          </cell>
        </row>
        <row r="55">
          <cell r="H55" t="str">
            <v>临海新城供水加压泵站工程</v>
          </cell>
          <cell r="J55" t="str">
            <v>基础设施</v>
          </cell>
          <cell r="L55" t="str">
            <v>配套管线</v>
          </cell>
          <cell r="N55" t="str">
            <v>前期</v>
          </cell>
          <cell r="P55" t="str">
            <v>企业自筹</v>
          </cell>
          <cell r="R55" t="str">
            <v>否</v>
          </cell>
        </row>
        <row r="56">
          <cell r="H56" t="str">
            <v>北堤水闸及船闸建设工程</v>
          </cell>
          <cell r="J56" t="str">
            <v>基础设施</v>
          </cell>
          <cell r="L56" t="str">
            <v>生态修复工程</v>
          </cell>
          <cell r="N56" t="str">
            <v>新建</v>
          </cell>
          <cell r="P56" t="str">
            <v>政府投资</v>
          </cell>
          <cell r="R56" t="str">
            <v>否</v>
          </cell>
        </row>
        <row r="57">
          <cell r="H57" t="str">
            <v>北塘港区二期补吹及软基处理工程</v>
          </cell>
          <cell r="J57" t="str">
            <v>基础设施</v>
          </cell>
          <cell r="L57" t="str">
            <v>土地收储及整理</v>
          </cell>
          <cell r="N57" t="str">
            <v>续建</v>
          </cell>
          <cell r="P57" t="str">
            <v>企业自筹</v>
          </cell>
          <cell r="R57" t="str">
            <v>否</v>
          </cell>
        </row>
        <row r="58">
          <cell r="H58" t="str">
            <v>电力线路迁改一期工程</v>
          </cell>
          <cell r="J58" t="str">
            <v>基础设施</v>
          </cell>
          <cell r="L58" t="str">
            <v>配套管线</v>
          </cell>
          <cell r="N58" t="str">
            <v>前期</v>
          </cell>
          <cell r="P58" t="str">
            <v>政府投资</v>
          </cell>
          <cell r="R58" t="str">
            <v>否</v>
          </cell>
        </row>
        <row r="59">
          <cell r="H59" t="str">
            <v>南湾栈桥工程</v>
          </cell>
          <cell r="J59" t="str">
            <v>基础设施</v>
          </cell>
          <cell r="L59" t="str">
            <v>桥梁工程</v>
          </cell>
          <cell r="N59" t="str">
            <v>新建</v>
          </cell>
          <cell r="P59" t="str">
            <v>政府投资</v>
          </cell>
          <cell r="R59" t="str">
            <v>否</v>
          </cell>
        </row>
        <row r="60">
          <cell r="H60" t="str">
            <v>海博馆东侧中心岛和商务办公区围海造陆工程</v>
          </cell>
          <cell r="J60" t="str">
            <v>基础设施</v>
          </cell>
          <cell r="L60" t="str">
            <v>土地收储及整理</v>
          </cell>
          <cell r="N60" t="str">
            <v>前期</v>
          </cell>
          <cell r="P60" t="str">
            <v>企业自筹</v>
          </cell>
          <cell r="R60" t="str">
            <v>否</v>
          </cell>
        </row>
        <row r="61">
          <cell r="H61" t="str">
            <v>北部地块雨水泵站一期工程</v>
          </cell>
          <cell r="J61" t="str">
            <v>基础设施</v>
          </cell>
          <cell r="L61" t="str">
            <v>市政场站</v>
          </cell>
          <cell r="N61" t="str">
            <v>前期</v>
          </cell>
          <cell r="P61" t="str">
            <v>政府投资</v>
          </cell>
          <cell r="R61" t="str">
            <v>否</v>
          </cell>
        </row>
        <row r="62">
          <cell r="H62" t="str">
            <v>中新天津生态城临海新城天然气调压计量站</v>
          </cell>
          <cell r="J62" t="str">
            <v>基础设施</v>
          </cell>
          <cell r="L62" t="str">
            <v>配套管线</v>
          </cell>
          <cell r="N62" t="str">
            <v>新建</v>
          </cell>
          <cell r="P62" t="str">
            <v>企业自筹</v>
          </cell>
          <cell r="R62" t="str">
            <v>否</v>
          </cell>
        </row>
        <row r="63">
          <cell r="H63" t="str">
            <v>临海新城东部地块生态修复及景观保护工程</v>
          </cell>
          <cell r="J63" t="str">
            <v>基础设施</v>
          </cell>
          <cell r="L63" t="str">
            <v>道路配套</v>
          </cell>
          <cell r="N63" t="str">
            <v>前期</v>
          </cell>
          <cell r="P63" t="str">
            <v>政府投资</v>
          </cell>
          <cell r="R63" t="str">
            <v>否</v>
          </cell>
        </row>
        <row r="64">
          <cell r="H64" t="str">
            <v>2017年生态城临海新城智能视觉工程</v>
          </cell>
          <cell r="J64" t="str">
            <v>基础设施</v>
          </cell>
          <cell r="L64" t="str">
            <v>信息化系统</v>
          </cell>
          <cell r="N64" t="str">
            <v>续建</v>
          </cell>
          <cell r="P64" t="str">
            <v>政府投资</v>
          </cell>
          <cell r="R64" t="str">
            <v>是</v>
          </cell>
        </row>
        <row r="65">
          <cell r="H65" t="str">
            <v>景盛路等8条道路排水工程</v>
          </cell>
          <cell r="J65" t="str">
            <v>基础设施</v>
          </cell>
          <cell r="L65" t="str">
            <v>道路工程</v>
          </cell>
          <cell r="N65" t="str">
            <v>续建</v>
          </cell>
          <cell r="P65" t="str">
            <v>垫资回购</v>
          </cell>
          <cell r="R65" t="str">
            <v>否</v>
          </cell>
        </row>
        <row r="66">
          <cell r="H66" t="str">
            <v>海旭道北半幅、景盛路给水管道工程</v>
          </cell>
          <cell r="J66" t="str">
            <v>基础设施</v>
          </cell>
          <cell r="L66" t="str">
            <v>配套管线</v>
          </cell>
          <cell r="N66" t="str">
            <v>续建</v>
          </cell>
          <cell r="P66" t="str">
            <v>企业自筹</v>
          </cell>
          <cell r="R66" t="str">
            <v>否</v>
          </cell>
        </row>
        <row r="67">
          <cell r="H67" t="str">
            <v>河畔道、海晨道、弘通路给水管道工程</v>
          </cell>
          <cell r="J67" t="str">
            <v>基础设施</v>
          </cell>
          <cell r="L67" t="str">
            <v>配套管线</v>
          </cell>
          <cell r="N67" t="str">
            <v>新建</v>
          </cell>
          <cell r="O67" t="str">
            <v>前期</v>
          </cell>
          <cell r="P67" t="str">
            <v>企业自筹</v>
          </cell>
          <cell r="R67" t="str">
            <v>否</v>
          </cell>
        </row>
        <row r="68">
          <cell r="H68" t="str">
            <v>海晨道（安明路-永盛路）和安明路（海晨道-丽水道）道路红线内及道路两侧绿化工程</v>
          </cell>
          <cell r="J68" t="str">
            <v>基础设施</v>
          </cell>
          <cell r="L68" t="str">
            <v>道路绿化</v>
          </cell>
          <cell r="N68" t="str">
            <v>续建</v>
          </cell>
          <cell r="P68" t="str">
            <v>政府投资</v>
          </cell>
          <cell r="R68" t="str">
            <v>否</v>
          </cell>
        </row>
        <row r="69">
          <cell r="H69" t="str">
            <v>临海新城鸟类保护生态观测站工程</v>
          </cell>
          <cell r="J69" t="str">
            <v>基础设施</v>
          </cell>
          <cell r="L69" t="str">
            <v>公建项目</v>
          </cell>
          <cell r="N69" t="str">
            <v>前期</v>
          </cell>
          <cell r="P69" t="str">
            <v>政府投资</v>
          </cell>
          <cell r="R69" t="str">
            <v>否</v>
          </cell>
        </row>
        <row r="70">
          <cell r="H70" t="str">
            <v>月盛路（海博道-海文道）、日盛路（海博道-海文道）和滨盛路（川博道-海轩道）道路及排水工程和道路红线内绿化工程；海鸿道（景盛路-月盛路）道路红线内绿化工程</v>
          </cell>
          <cell r="J70" t="str">
            <v>基础设施</v>
          </cell>
          <cell r="L70" t="str">
            <v>道路工程</v>
          </cell>
          <cell r="N70" t="str">
            <v>续建</v>
          </cell>
          <cell r="P70" t="str">
            <v>政府投资</v>
          </cell>
          <cell r="R70" t="str">
            <v>否</v>
          </cell>
        </row>
        <row r="71">
          <cell r="H71" t="str">
            <v>富盛路天桥工程</v>
          </cell>
          <cell r="J71" t="str">
            <v>基础设施</v>
          </cell>
          <cell r="L71" t="str">
            <v>道路配套</v>
          </cell>
          <cell r="N71" t="str">
            <v>前期</v>
          </cell>
          <cell r="P71" t="str">
            <v>政府投资</v>
          </cell>
          <cell r="R71" t="str">
            <v>否</v>
          </cell>
        </row>
        <row r="72">
          <cell r="H72" t="str">
            <v>安明路道路拓宽工程</v>
          </cell>
          <cell r="J72" t="str">
            <v>基础设施</v>
          </cell>
          <cell r="L72" t="str">
            <v>道路工程</v>
          </cell>
          <cell r="N72" t="str">
            <v>前期</v>
          </cell>
          <cell r="P72" t="str">
            <v>政府投资</v>
          </cell>
          <cell r="R72" t="str">
            <v>否</v>
          </cell>
        </row>
        <row r="73">
          <cell r="H73" t="str">
            <v>临海新城北部区域五号桥隧工程</v>
          </cell>
          <cell r="J73" t="str">
            <v>基础设施</v>
          </cell>
          <cell r="L73" t="str">
            <v>桥梁工程</v>
          </cell>
          <cell r="N73" t="str">
            <v>前期</v>
          </cell>
          <cell r="P73" t="str">
            <v>政府投资</v>
          </cell>
          <cell r="R73" t="str">
            <v>否</v>
          </cell>
        </row>
        <row r="74">
          <cell r="H74" t="str">
            <v>川博道（景盛路-弘通路）两侧绿化带工程</v>
          </cell>
          <cell r="J74" t="str">
            <v>基础设施</v>
          </cell>
          <cell r="L74" t="str">
            <v>道路绿化</v>
          </cell>
          <cell r="N74" t="str">
            <v>续建</v>
          </cell>
          <cell r="P74" t="str">
            <v>政府投资</v>
          </cell>
          <cell r="R74" t="str">
            <v>否</v>
          </cell>
        </row>
        <row r="75">
          <cell r="H75" t="str">
            <v>北堤联络段改造工程</v>
          </cell>
          <cell r="J75" t="str">
            <v>基础设施</v>
          </cell>
          <cell r="L75" t="str">
            <v>生态修复工程</v>
          </cell>
          <cell r="N75" t="str">
            <v>新建</v>
          </cell>
          <cell r="P75" t="str">
            <v>政府投资</v>
          </cell>
          <cell r="R75" t="str">
            <v>否</v>
          </cell>
        </row>
        <row r="76">
          <cell r="H76" t="str">
            <v>四五六七区补吹和东堤路西侧真空预压工程</v>
          </cell>
          <cell r="J76" t="str">
            <v>基础设施</v>
          </cell>
          <cell r="L76" t="str">
            <v>土地收储及整理</v>
          </cell>
          <cell r="N76" t="str">
            <v>续建</v>
          </cell>
          <cell r="P76" t="str">
            <v>企业自筹</v>
          </cell>
          <cell r="R76" t="str">
            <v>否</v>
          </cell>
        </row>
        <row r="77">
          <cell r="H77" t="str">
            <v>景盛路（碧水道-海旭道）、安明路（丽水道-碧水道）、丽水道（碧水道-景盛路）、永盛路（2号雨水泵站-海旭道）西半幅道路及排水工程和绿化工程</v>
          </cell>
          <cell r="J77" t="str">
            <v>基础设施</v>
          </cell>
          <cell r="L77" t="str">
            <v>道路工程</v>
          </cell>
          <cell r="N77" t="str">
            <v>续建</v>
          </cell>
          <cell r="P77" t="str">
            <v>政府投资</v>
          </cell>
          <cell r="R77" t="str">
            <v>否</v>
          </cell>
        </row>
        <row r="78">
          <cell r="H78" t="str">
            <v>临海新城外排泵站工程</v>
          </cell>
          <cell r="J78" t="str">
            <v>基础设施</v>
          </cell>
          <cell r="L78" t="str">
            <v>市政场站</v>
          </cell>
          <cell r="N78" t="str">
            <v>前期</v>
          </cell>
          <cell r="P78" t="str">
            <v>政府投资</v>
          </cell>
          <cell r="R78" t="str">
            <v>否</v>
          </cell>
        </row>
        <row r="79">
          <cell r="H79" t="str">
            <v>南湾北路道路及排水工程(如意大街道路及排水工程)</v>
          </cell>
          <cell r="J79" t="str">
            <v>基础设施</v>
          </cell>
          <cell r="L79" t="str">
            <v>道路工程</v>
          </cell>
          <cell r="N79" t="str">
            <v>新建</v>
          </cell>
          <cell r="P79" t="str">
            <v>政府投资</v>
          </cell>
          <cell r="R79" t="str">
            <v>是</v>
          </cell>
        </row>
        <row r="80">
          <cell r="H80" t="str">
            <v>富盛路、月盛路、海逸道、新昌道、河川道、强盛路、安明路、安兴路、安业西路、安业东路、日盛路、滨盛路给水管道工程</v>
          </cell>
          <cell r="J80" t="str">
            <v>基础设施</v>
          </cell>
          <cell r="L80" t="str">
            <v>配套管线</v>
          </cell>
          <cell r="N80" t="str">
            <v>续建</v>
          </cell>
          <cell r="P80" t="str">
            <v>企业自筹</v>
          </cell>
          <cell r="R80" t="str">
            <v>否</v>
          </cell>
        </row>
        <row r="81">
          <cell r="H81" t="str">
            <v>碧水道给水管道工程</v>
          </cell>
          <cell r="J81" t="str">
            <v>基础设施</v>
          </cell>
          <cell r="L81" t="str">
            <v>配套管线</v>
          </cell>
          <cell r="N81" t="str">
            <v>前期</v>
          </cell>
          <cell r="P81" t="str">
            <v>企业自筹</v>
          </cell>
          <cell r="R81" t="str">
            <v>否</v>
          </cell>
        </row>
        <row r="82">
          <cell r="H82" t="str">
            <v>临海新城北部区域一号桥隧工程</v>
          </cell>
          <cell r="J82" t="str">
            <v>基础设施</v>
          </cell>
          <cell r="L82" t="str">
            <v>桥梁工程</v>
          </cell>
          <cell r="N82" t="str">
            <v>前期</v>
          </cell>
          <cell r="P82" t="str">
            <v>政府投资</v>
          </cell>
          <cell r="R82" t="str">
            <v>否</v>
          </cell>
        </row>
        <row r="83">
          <cell r="H83" t="str">
            <v>二社区西侧临时绿化公园</v>
          </cell>
          <cell r="I83" t="str">
            <v>二社区南侧临时绿化公园</v>
          </cell>
          <cell r="J83" t="str">
            <v>基础设施</v>
          </cell>
          <cell r="L83" t="str">
            <v>景观绿化</v>
          </cell>
          <cell r="N83" t="str">
            <v>新建</v>
          </cell>
          <cell r="P83" t="str">
            <v>政府投资</v>
          </cell>
          <cell r="R83" t="str">
            <v>否</v>
          </cell>
        </row>
        <row r="84">
          <cell r="H84" t="str">
            <v>海旭道南半幅（庄盛路—东堤路）两侧绿化景观工程</v>
          </cell>
          <cell r="J84" t="str">
            <v>基础设施</v>
          </cell>
          <cell r="L84" t="str">
            <v>道路绿化</v>
          </cell>
          <cell r="N84" t="str">
            <v>续建</v>
          </cell>
          <cell r="P84" t="str">
            <v>政府投资</v>
          </cell>
          <cell r="R84" t="str">
            <v>是</v>
          </cell>
        </row>
        <row r="85">
          <cell r="H85" t="str">
            <v>临海新城水源供水管道工程</v>
          </cell>
          <cell r="J85" t="str">
            <v>基础设施</v>
          </cell>
          <cell r="L85" t="str">
            <v>配套管线</v>
          </cell>
          <cell r="N85" t="str">
            <v>前期</v>
          </cell>
          <cell r="P85" t="str">
            <v>企业自筹</v>
          </cell>
          <cell r="R85" t="str">
            <v>否</v>
          </cell>
        </row>
        <row r="86">
          <cell r="H86" t="str">
            <v>临海新城北部地块真空预压及软基处理工程</v>
          </cell>
          <cell r="J86" t="str">
            <v>基础设施</v>
          </cell>
          <cell r="L86" t="str">
            <v>土地收储及整理</v>
          </cell>
          <cell r="N86" t="str">
            <v>续建</v>
          </cell>
          <cell r="P86" t="str">
            <v>企业自筹</v>
          </cell>
          <cell r="R86" t="str">
            <v>否</v>
          </cell>
        </row>
        <row r="87">
          <cell r="H87" t="str">
            <v>临海新城绿道公园配套设施项目</v>
          </cell>
          <cell r="J87" t="str">
            <v>基础设施</v>
          </cell>
          <cell r="L87" t="str">
            <v>景观绿化</v>
          </cell>
          <cell r="N87" t="str">
            <v>前期</v>
          </cell>
          <cell r="P87" t="str">
            <v>政府投资</v>
          </cell>
          <cell r="R87" t="str">
            <v>否</v>
          </cell>
        </row>
        <row r="88">
          <cell r="H88" t="str">
            <v>智能交通系统</v>
          </cell>
          <cell r="J88" t="str">
            <v>基础设施</v>
          </cell>
          <cell r="L88" t="str">
            <v>配套管线</v>
          </cell>
          <cell r="N88" t="str">
            <v>新建</v>
          </cell>
          <cell r="P88" t="str">
            <v>政府投资</v>
          </cell>
          <cell r="R88" t="str">
            <v>否</v>
          </cell>
        </row>
        <row r="89">
          <cell r="H89" t="str">
            <v>企业总部园周边绿化</v>
          </cell>
          <cell r="J89" t="str">
            <v>基础设施</v>
          </cell>
          <cell r="L89" t="str">
            <v>景观绿化</v>
          </cell>
          <cell r="N89" t="str">
            <v>续建</v>
          </cell>
          <cell r="P89" t="str">
            <v>政府投资</v>
          </cell>
          <cell r="R89" t="str">
            <v>是</v>
          </cell>
        </row>
        <row r="90">
          <cell r="H90" t="str">
            <v>宝龙城周边绿化工程</v>
          </cell>
          <cell r="J90" t="str">
            <v>基础设施</v>
          </cell>
          <cell r="L90" t="str">
            <v>道路绿化</v>
          </cell>
          <cell r="N90" t="str">
            <v>新建</v>
          </cell>
          <cell r="P90" t="str">
            <v>政府投资</v>
          </cell>
          <cell r="R90" t="str">
            <v>否</v>
          </cell>
        </row>
        <row r="91">
          <cell r="H91" t="str">
            <v>河畔道（庄盛路-海达路）道路及排水工程和道路红线内绿化工程</v>
          </cell>
          <cell r="J91" t="str">
            <v>基础设施</v>
          </cell>
          <cell r="L91" t="str">
            <v>配套管线</v>
          </cell>
          <cell r="N91" t="str">
            <v>前期</v>
          </cell>
          <cell r="P91" t="str">
            <v>政府投资</v>
          </cell>
          <cell r="R91" t="str">
            <v>否</v>
          </cell>
        </row>
        <row r="92">
          <cell r="H92" t="str">
            <v>永盛路（二号雨水临时泵站-海旭道）红线外绿化工程</v>
          </cell>
          <cell r="J92" t="str">
            <v>基础设施</v>
          </cell>
          <cell r="L92" t="str">
            <v>道路绿化</v>
          </cell>
          <cell r="N92" t="str">
            <v>前期</v>
          </cell>
          <cell r="P92" t="str">
            <v>政府投资</v>
          </cell>
          <cell r="R92" t="str">
            <v>否</v>
          </cell>
        </row>
        <row r="93">
          <cell r="H93" t="str">
            <v>东堤路两侧绿化景观工程</v>
          </cell>
          <cell r="J93" t="str">
            <v>基础设施</v>
          </cell>
          <cell r="L93" t="str">
            <v>道路绿化</v>
          </cell>
          <cell r="N93" t="str">
            <v>续建</v>
          </cell>
          <cell r="P93" t="str">
            <v>政府投资</v>
          </cell>
          <cell r="R93" t="str">
            <v>否</v>
          </cell>
        </row>
        <row r="94">
          <cell r="H94" t="str">
            <v>临海新城电力排管工程二期</v>
          </cell>
          <cell r="J94" t="str">
            <v>基础设施</v>
          </cell>
          <cell r="L94" t="str">
            <v>电力工程</v>
          </cell>
          <cell r="N94" t="str">
            <v>前期</v>
          </cell>
          <cell r="P94" t="str">
            <v>政府投资</v>
          </cell>
          <cell r="R94" t="str">
            <v>否</v>
          </cell>
        </row>
        <row r="95">
          <cell r="H95" t="str">
            <v>临海新城北部区域四号桥隧工程</v>
          </cell>
          <cell r="J95" t="str">
            <v>基础设施</v>
          </cell>
          <cell r="L95" t="str">
            <v>桥梁工程</v>
          </cell>
          <cell r="N95" t="str">
            <v>前期</v>
          </cell>
          <cell r="P95" t="str">
            <v>政府投资</v>
          </cell>
          <cell r="R95" t="str">
            <v>否</v>
          </cell>
        </row>
        <row r="96">
          <cell r="H96" t="str">
            <v>2号雨水泵站工程</v>
          </cell>
          <cell r="J96" t="str">
            <v>基础设施</v>
          </cell>
          <cell r="L96" t="str">
            <v>市政场站</v>
          </cell>
          <cell r="N96" t="str">
            <v>新建</v>
          </cell>
          <cell r="P96" t="str">
            <v>政府投资</v>
          </cell>
          <cell r="R96" t="str">
            <v>是</v>
          </cell>
        </row>
        <row r="97">
          <cell r="H97" t="str">
            <v>南湾北路给水管道工程</v>
          </cell>
          <cell r="J97" t="str">
            <v>基础设施</v>
          </cell>
          <cell r="L97" t="str">
            <v>配套管线</v>
          </cell>
          <cell r="N97" t="str">
            <v>新建</v>
          </cell>
          <cell r="O97" t="str">
            <v>续建</v>
          </cell>
          <cell r="P97" t="str">
            <v>企业自筹</v>
          </cell>
          <cell r="R97" t="str">
            <v>否</v>
          </cell>
        </row>
        <row r="98">
          <cell r="H98" t="str">
            <v>临海新城生态修复和跟踪监测项目</v>
          </cell>
          <cell r="J98" t="str">
            <v>基础设施</v>
          </cell>
          <cell r="L98" t="str">
            <v>公建项目</v>
          </cell>
          <cell r="N98" t="str">
            <v>新建</v>
          </cell>
          <cell r="P98" t="str">
            <v>政府投资</v>
          </cell>
          <cell r="R98" t="str">
            <v>否</v>
          </cell>
        </row>
        <row r="99">
          <cell r="H99" t="str">
            <v>临海新城综合交通改造工程</v>
          </cell>
          <cell r="J99" t="str">
            <v>基础设施</v>
          </cell>
          <cell r="L99" t="str">
            <v>提升改造</v>
          </cell>
          <cell r="N99" t="str">
            <v>新建</v>
          </cell>
          <cell r="P99" t="str">
            <v>政府投资</v>
          </cell>
          <cell r="R99" t="str">
            <v>否</v>
          </cell>
        </row>
        <row r="100">
          <cell r="H100" t="str">
            <v>庄盛路（河滨道-海旭道）绿化工程</v>
          </cell>
          <cell r="J100" t="str">
            <v>基础设施</v>
          </cell>
          <cell r="L100" t="str">
            <v>道路绿化</v>
          </cell>
          <cell r="N100" t="str">
            <v>前期</v>
          </cell>
          <cell r="P100" t="str">
            <v>政府投资</v>
          </cell>
          <cell r="R100" t="str">
            <v>否</v>
          </cell>
        </row>
        <row r="101">
          <cell r="H101" t="str">
            <v>南湾南岸西延工程</v>
          </cell>
          <cell r="J101" t="str">
            <v>基础设施</v>
          </cell>
          <cell r="L101" t="str">
            <v>景观绿化</v>
          </cell>
          <cell r="N101" t="str">
            <v>前期</v>
          </cell>
          <cell r="P101" t="str">
            <v>政府投资</v>
          </cell>
          <cell r="R101" t="str">
            <v>否</v>
          </cell>
        </row>
        <row r="102">
          <cell r="H102" t="str">
            <v>临海新城水系连通工程</v>
          </cell>
          <cell r="J102" t="str">
            <v>基础设施</v>
          </cell>
          <cell r="L102" t="str">
            <v>生态修复工程</v>
          </cell>
          <cell r="N102" t="str">
            <v>新建</v>
          </cell>
          <cell r="P102" t="str">
            <v>政府投资</v>
          </cell>
          <cell r="R102" t="str">
            <v>是</v>
          </cell>
        </row>
        <row r="103">
          <cell r="H103" t="str">
            <v>富盛路（海旭道-河川道）和河川道（永盛路-富盛路）道路排水和红线内绿化工程</v>
          </cell>
          <cell r="J103" t="str">
            <v>基础设施</v>
          </cell>
          <cell r="L103" t="str">
            <v>道路工程</v>
          </cell>
          <cell r="N103" t="str">
            <v>新建</v>
          </cell>
          <cell r="P103" t="str">
            <v>政府投资</v>
          </cell>
          <cell r="R103" t="str">
            <v>否</v>
          </cell>
        </row>
        <row r="104">
          <cell r="H104" t="str">
            <v>临海新城电力排管工程</v>
          </cell>
          <cell r="J104" t="str">
            <v>基础设施</v>
          </cell>
          <cell r="L104" t="str">
            <v>电力工程</v>
          </cell>
          <cell r="N104" t="str">
            <v>新建</v>
          </cell>
          <cell r="P104" t="str">
            <v>政府投资</v>
          </cell>
          <cell r="R104" t="str">
            <v>否</v>
          </cell>
        </row>
        <row r="105">
          <cell r="H105" t="str">
            <v>北部地块1号河道岸线生态修复及景观保护工程</v>
          </cell>
          <cell r="J105" t="str">
            <v>基础设施</v>
          </cell>
          <cell r="L105" t="str">
            <v>道路配套</v>
          </cell>
          <cell r="N105" t="str">
            <v>前期</v>
          </cell>
          <cell r="P105" t="str">
            <v>政府投资</v>
          </cell>
          <cell r="R105" t="str">
            <v>否</v>
          </cell>
        </row>
        <row r="106">
          <cell r="H106" t="str">
            <v>北部地块2号河道岸线生态修复及景观保护工程</v>
          </cell>
          <cell r="J106" t="str">
            <v>基础设施</v>
          </cell>
          <cell r="L106" t="str">
            <v>道路配套</v>
          </cell>
          <cell r="N106" t="str">
            <v>前期</v>
          </cell>
          <cell r="P106" t="str">
            <v>政府投资</v>
          </cell>
          <cell r="R106" t="str">
            <v>否</v>
          </cell>
        </row>
        <row r="107">
          <cell r="H107" t="str">
            <v>海天道(中央大道-景盛路）道路及桥梁工程</v>
          </cell>
          <cell r="J107" t="str">
            <v>基础设施</v>
          </cell>
          <cell r="L107" t="str">
            <v>道路工程</v>
          </cell>
          <cell r="N107" t="str">
            <v>续建</v>
          </cell>
          <cell r="P107" t="str">
            <v>政府投资</v>
          </cell>
          <cell r="R107" t="str">
            <v>是</v>
          </cell>
        </row>
        <row r="108">
          <cell r="H108" t="str">
            <v>庄盛路慢行系统铺装工程</v>
          </cell>
          <cell r="J108" t="str">
            <v>基础设施</v>
          </cell>
          <cell r="L108" t="str">
            <v>道路配套</v>
          </cell>
          <cell r="N108" t="str">
            <v>前期</v>
          </cell>
          <cell r="P108" t="str">
            <v>政府投资</v>
          </cell>
          <cell r="R108" t="str">
            <v>否</v>
          </cell>
        </row>
        <row r="109">
          <cell r="H109" t="str">
            <v>景盛路（碧水道-海旭道）道路两侧绿化工程</v>
          </cell>
          <cell r="J109" t="str">
            <v>基础设施</v>
          </cell>
          <cell r="L109" t="str">
            <v>道路绿化</v>
          </cell>
          <cell r="N109" t="str">
            <v>新建</v>
          </cell>
          <cell r="P109" t="str">
            <v>政府投资</v>
          </cell>
          <cell r="R109" t="str">
            <v>否</v>
          </cell>
        </row>
        <row r="110">
          <cell r="H110" t="str">
            <v>中加周边社区中心</v>
          </cell>
          <cell r="J110" t="str">
            <v>民生项目</v>
          </cell>
          <cell r="L110" t="str">
            <v>公建项目</v>
          </cell>
          <cell r="N110" t="str">
            <v>续建</v>
          </cell>
          <cell r="P110" t="str">
            <v>企业自筹</v>
          </cell>
          <cell r="R110" t="str">
            <v>是</v>
          </cell>
        </row>
        <row r="111">
          <cell r="H111" t="str">
            <v>东堤路西侧绿化景观工程</v>
          </cell>
          <cell r="J111" t="str">
            <v>基础设施</v>
          </cell>
          <cell r="L111" t="str">
            <v>景观绿化</v>
          </cell>
          <cell r="N111" t="str">
            <v>新建</v>
          </cell>
          <cell r="P111" t="str">
            <v>政府投资</v>
          </cell>
          <cell r="R111" t="str">
            <v>否</v>
          </cell>
        </row>
        <row r="112">
          <cell r="H112" t="str">
            <v>临海新城一期公厕配套工程</v>
          </cell>
          <cell r="J112" t="str">
            <v>基础设施</v>
          </cell>
          <cell r="L112" t="str">
            <v>公建项目</v>
          </cell>
          <cell r="N112" t="str">
            <v>续建</v>
          </cell>
          <cell r="P112" t="str">
            <v>政府投资</v>
          </cell>
          <cell r="R112" t="str">
            <v>否</v>
          </cell>
        </row>
        <row r="113">
          <cell r="H113" t="str">
            <v>临海新城2020年道路开口工程</v>
          </cell>
          <cell r="J113" t="str">
            <v>基础设施</v>
          </cell>
          <cell r="L113" t="str">
            <v>道路工程</v>
          </cell>
          <cell r="N113" t="str">
            <v>新建</v>
          </cell>
          <cell r="P113" t="str">
            <v>政府投资</v>
          </cell>
          <cell r="R113" t="str">
            <v>否</v>
          </cell>
        </row>
        <row r="114">
          <cell r="H114" t="str">
            <v>海旭道（庄盛路-东堤路）道路燃气管线工程</v>
          </cell>
          <cell r="J114" t="str">
            <v>基础设施</v>
          </cell>
          <cell r="L114" t="str">
            <v>配套管线</v>
          </cell>
          <cell r="N114" t="str">
            <v>新建</v>
          </cell>
          <cell r="P114" t="str">
            <v>企业自筹</v>
          </cell>
          <cell r="R114" t="str">
            <v>否</v>
          </cell>
        </row>
        <row r="115">
          <cell r="H115" t="str">
            <v>川博道、新平道、荣盛路、海博道、庄盛路道路燃气管线</v>
          </cell>
          <cell r="J115" t="str">
            <v>产业项目</v>
          </cell>
          <cell r="L115" t="str">
            <v>配套管线</v>
          </cell>
          <cell r="N115" t="str">
            <v>新建</v>
          </cell>
          <cell r="P115" t="str">
            <v>企业自筹</v>
          </cell>
          <cell r="R115" t="str">
            <v>否</v>
          </cell>
        </row>
        <row r="116">
          <cell r="H116" t="str">
            <v>永盛路燃气管线</v>
          </cell>
          <cell r="J116" t="str">
            <v>产业项目</v>
          </cell>
          <cell r="L116" t="str">
            <v>配套管线</v>
          </cell>
          <cell r="N116" t="str">
            <v>续建</v>
          </cell>
          <cell r="P116" t="str">
            <v>企业自筹</v>
          </cell>
          <cell r="R116" t="str">
            <v>否</v>
          </cell>
        </row>
        <row r="117">
          <cell r="H117" t="str">
            <v>安明路、丽水道、明盛路、海鸿道、海晨道和景盛路道路燃气管线</v>
          </cell>
          <cell r="J117" t="str">
            <v>基础设施</v>
          </cell>
          <cell r="L117" t="str">
            <v>配套管线</v>
          </cell>
          <cell r="N117" t="str">
            <v>新建</v>
          </cell>
          <cell r="P117" t="str">
            <v>企业自筹</v>
          </cell>
          <cell r="R117" t="str">
            <v>否</v>
          </cell>
        </row>
        <row r="118">
          <cell r="H118" t="str">
            <v>中新天津生态城临海新城气源管道工程项目</v>
          </cell>
          <cell r="J118" t="str">
            <v>产业项目</v>
          </cell>
          <cell r="L118" t="str">
            <v>配套管线</v>
          </cell>
          <cell r="N118" t="str">
            <v>续建</v>
          </cell>
          <cell r="P118" t="str">
            <v>企业自筹</v>
          </cell>
          <cell r="R118" t="str">
            <v>否</v>
          </cell>
        </row>
        <row r="119">
          <cell r="H119" t="str">
            <v>中新天津生态城临海新城天然气调压计量站</v>
          </cell>
          <cell r="J119" t="str">
            <v>基础设施</v>
          </cell>
          <cell r="L119" t="str">
            <v>市政场站</v>
          </cell>
          <cell r="N119" t="str">
            <v>新建</v>
          </cell>
          <cell r="P119" t="str">
            <v>企业自筹</v>
          </cell>
          <cell r="R119" t="str">
            <v>否</v>
          </cell>
        </row>
        <row r="120">
          <cell r="H120" t="str">
            <v>景盛路、安业东路、富盛路、新昌道、丽水路燃气管线</v>
          </cell>
          <cell r="J120" t="str">
            <v>产业项目</v>
          </cell>
          <cell r="L120" t="str">
            <v>配套管线</v>
          </cell>
          <cell r="N120" t="str">
            <v>前期</v>
          </cell>
          <cell r="P120" t="str">
            <v>企业自筹</v>
          </cell>
          <cell r="R120" t="str">
            <v>否</v>
          </cell>
        </row>
        <row r="121">
          <cell r="H121" t="str">
            <v>永盛路西半幅给水管道工程</v>
          </cell>
          <cell r="J121" t="str">
            <v>产业项目</v>
          </cell>
          <cell r="L121" t="str">
            <v>配套管线</v>
          </cell>
          <cell r="N121" t="str">
            <v>新建</v>
          </cell>
          <cell r="P121" t="str">
            <v>企业自筹</v>
          </cell>
          <cell r="R121" t="str">
            <v>否</v>
          </cell>
        </row>
        <row r="122">
          <cell r="H122" t="str">
            <v>海旭道北半幅（弘通路-东堤路）给水管道工程</v>
          </cell>
          <cell r="J122" t="str">
            <v>基础设施</v>
          </cell>
          <cell r="L122" t="str">
            <v>配套管线</v>
          </cell>
          <cell r="N122" t="str">
            <v>新建</v>
          </cell>
          <cell r="P122" t="str">
            <v>企业自筹</v>
          </cell>
          <cell r="R122" t="str">
            <v>否</v>
          </cell>
        </row>
        <row r="123">
          <cell r="H123" t="str">
            <v>临海新城第二社区中心公益部分室内装修工程</v>
          </cell>
          <cell r="J123" t="str">
            <v>民生项目</v>
          </cell>
          <cell r="L123" t="str">
            <v>公建项目</v>
          </cell>
          <cell r="N123" t="str">
            <v>新建</v>
          </cell>
          <cell r="P123" t="str">
            <v>政府投资</v>
          </cell>
          <cell r="R123" t="str">
            <v>否</v>
          </cell>
        </row>
        <row r="124">
          <cell r="H124" t="str">
            <v>海天道管线桥工程</v>
          </cell>
          <cell r="J124" t="str">
            <v>基础设施</v>
          </cell>
          <cell r="L124" t="str">
            <v>桥梁工程</v>
          </cell>
          <cell r="N124" t="str">
            <v>新建</v>
          </cell>
          <cell r="P124" t="str">
            <v>政府投资</v>
          </cell>
          <cell r="R124" t="str">
            <v>否</v>
          </cell>
        </row>
        <row r="125">
          <cell r="H125" t="str">
            <v>图书档案馆</v>
          </cell>
          <cell r="J125" t="str">
            <v>民生项目</v>
          </cell>
          <cell r="L125" t="str">
            <v>公建项目</v>
          </cell>
          <cell r="N125" t="str">
            <v>续建</v>
          </cell>
          <cell r="P125" t="str">
            <v>政府投资</v>
          </cell>
          <cell r="R125" t="str">
            <v>否</v>
          </cell>
        </row>
        <row r="126">
          <cell r="H126" t="str">
            <v>天津市滨海新区妇女儿童医院生态城院区工程</v>
          </cell>
          <cell r="J126" t="str">
            <v>民生项目</v>
          </cell>
          <cell r="L126" t="str">
            <v>公建项目</v>
          </cell>
          <cell r="N126" t="str">
            <v>新建</v>
          </cell>
          <cell r="P126" t="str">
            <v>政府投资</v>
          </cell>
          <cell r="R126" t="str">
            <v>是</v>
          </cell>
        </row>
        <row r="127">
          <cell r="H127" t="str">
            <v>50#地块中学</v>
          </cell>
          <cell r="J127" t="str">
            <v>民生项目</v>
          </cell>
          <cell r="L127" t="str">
            <v>教育项目</v>
          </cell>
          <cell r="N127" t="str">
            <v>前期</v>
          </cell>
          <cell r="P127" t="str">
            <v>政府投资</v>
          </cell>
          <cell r="R127" t="str">
            <v>否</v>
          </cell>
        </row>
        <row r="128">
          <cell r="H128" t="str">
            <v>32#地块小学、幼儿园</v>
          </cell>
          <cell r="J128" t="str">
            <v>民生项目</v>
          </cell>
          <cell r="L128" t="str">
            <v>教育项目</v>
          </cell>
          <cell r="N128" t="str">
            <v>续建</v>
          </cell>
          <cell r="P128" t="str">
            <v>政府投资</v>
          </cell>
          <cell r="R128" t="str">
            <v>是</v>
          </cell>
        </row>
        <row r="129">
          <cell r="H129" t="str">
            <v>华为展厅装修工程二期</v>
          </cell>
          <cell r="J129" t="str">
            <v>产业项目</v>
          </cell>
          <cell r="L129" t="str">
            <v>产业项目</v>
          </cell>
          <cell r="N129" t="str">
            <v>新建</v>
          </cell>
          <cell r="P129" t="str">
            <v>政府投资</v>
          </cell>
          <cell r="R129" t="str">
            <v>否</v>
          </cell>
        </row>
        <row r="130">
          <cell r="H130" t="str">
            <v>碧桂园地块小学</v>
          </cell>
          <cell r="J130" t="str">
            <v>民生项目</v>
          </cell>
          <cell r="L130" t="str">
            <v>教育项目</v>
          </cell>
          <cell r="N130" t="str">
            <v>续建</v>
          </cell>
          <cell r="P130" t="str">
            <v>政府投资</v>
          </cell>
          <cell r="R130" t="str">
            <v>是</v>
          </cell>
        </row>
        <row r="131">
          <cell r="H131" t="str">
            <v>动漫园小学、幼儿园</v>
          </cell>
          <cell r="J131" t="str">
            <v>民生项目</v>
          </cell>
          <cell r="L131" t="str">
            <v>教育项目</v>
          </cell>
          <cell r="N131" t="str">
            <v>前期</v>
          </cell>
          <cell r="P131" t="str">
            <v>政府投资</v>
          </cell>
          <cell r="R131" t="str">
            <v>否</v>
          </cell>
        </row>
        <row r="132">
          <cell r="H132" t="str">
            <v>宝龙社区中心</v>
          </cell>
          <cell r="J132" t="str">
            <v>民生项目</v>
          </cell>
          <cell r="L132" t="str">
            <v>公建项目</v>
          </cell>
          <cell r="N132" t="str">
            <v>前期</v>
          </cell>
          <cell r="P132" t="str">
            <v>政府投资</v>
          </cell>
          <cell r="R132" t="str">
            <v>否</v>
          </cell>
        </row>
        <row r="133">
          <cell r="H133" t="str">
            <v>中福地块幼儿园</v>
          </cell>
          <cell r="J133" t="str">
            <v>民生项目</v>
          </cell>
          <cell r="L133" t="str">
            <v>教育项目</v>
          </cell>
          <cell r="N133" t="str">
            <v>续建</v>
          </cell>
          <cell r="P133" t="str">
            <v>政府投资</v>
          </cell>
          <cell r="R133" t="str">
            <v>是</v>
          </cell>
        </row>
        <row r="134">
          <cell r="H134" t="str">
            <v>57#地块幼儿园</v>
          </cell>
          <cell r="J134" t="str">
            <v>民生项目</v>
          </cell>
          <cell r="L134" t="str">
            <v>教育项目</v>
          </cell>
          <cell r="N134" t="str">
            <v>续建</v>
          </cell>
          <cell r="P134" t="str">
            <v>政府投资</v>
          </cell>
          <cell r="R134" t="str">
            <v>是</v>
          </cell>
        </row>
        <row r="135">
          <cell r="H135" t="str">
            <v>临海新城中学</v>
          </cell>
          <cell r="J135" t="str">
            <v>民生项目</v>
          </cell>
          <cell r="L135" t="str">
            <v>教育项目</v>
          </cell>
          <cell r="N135" t="str">
            <v>前期</v>
          </cell>
          <cell r="P135" t="str">
            <v>政府投资</v>
          </cell>
          <cell r="R135" t="str">
            <v>否</v>
          </cell>
        </row>
        <row r="136">
          <cell r="H136" t="str">
            <v>33#地块小学</v>
          </cell>
          <cell r="J136" t="str">
            <v>民生项目</v>
          </cell>
          <cell r="L136" t="str">
            <v>教育项目</v>
          </cell>
          <cell r="N136" t="str">
            <v>新建</v>
          </cell>
          <cell r="P136" t="str">
            <v>政府投资</v>
          </cell>
          <cell r="R136" t="str">
            <v>是</v>
          </cell>
        </row>
        <row r="137">
          <cell r="H137" t="str">
            <v>清华幼儿园</v>
          </cell>
          <cell r="J137" t="str">
            <v>民生项目</v>
          </cell>
          <cell r="L137" t="str">
            <v>教育项目</v>
          </cell>
          <cell r="N137" t="str">
            <v>前期</v>
          </cell>
          <cell r="P137" t="str">
            <v>政府投资</v>
          </cell>
          <cell r="R137" t="str">
            <v>否</v>
          </cell>
        </row>
        <row r="138">
          <cell r="H138" t="str">
            <v>中福中加地块第二幼儿园</v>
          </cell>
          <cell r="J138" t="str">
            <v>民生项目</v>
          </cell>
          <cell r="L138" t="str">
            <v>教育项目</v>
          </cell>
          <cell r="N138" t="str">
            <v>前期</v>
          </cell>
          <cell r="P138" t="str">
            <v>政府投资</v>
          </cell>
          <cell r="R138" t="str">
            <v>否</v>
          </cell>
        </row>
        <row r="139">
          <cell r="H139" t="str">
            <v>2019年公建项目修缮</v>
          </cell>
          <cell r="J139" t="str">
            <v>民生项目</v>
          </cell>
          <cell r="L139" t="str">
            <v>公建项目</v>
          </cell>
          <cell r="N139" t="str">
            <v>新建</v>
          </cell>
          <cell r="P139" t="str">
            <v>政府投资</v>
          </cell>
          <cell r="R139" t="str">
            <v>否</v>
          </cell>
        </row>
        <row r="140">
          <cell r="H140" t="str">
            <v>30#地块幼儿园</v>
          </cell>
          <cell r="J140" t="str">
            <v>民生项目</v>
          </cell>
          <cell r="L140" t="str">
            <v>教育项目</v>
          </cell>
          <cell r="N140" t="str">
            <v>前期</v>
          </cell>
          <cell r="P140" t="str">
            <v>政府投资</v>
          </cell>
          <cell r="R140" t="str">
            <v>否</v>
          </cell>
        </row>
        <row r="141">
          <cell r="H141" t="str">
            <v>42#地块幼儿园</v>
          </cell>
          <cell r="J141" t="str">
            <v>民生项目</v>
          </cell>
          <cell r="L141" t="str">
            <v>教育项目</v>
          </cell>
          <cell r="N141" t="str">
            <v>续建</v>
          </cell>
          <cell r="P141" t="str">
            <v>政府投资</v>
          </cell>
          <cell r="R141" t="str">
            <v>是</v>
          </cell>
        </row>
        <row r="142">
          <cell r="H142" t="str">
            <v>中加地块幼儿园</v>
          </cell>
          <cell r="J142" t="str">
            <v>民生项目</v>
          </cell>
          <cell r="L142" t="str">
            <v>教育项目</v>
          </cell>
          <cell r="N142" t="str">
            <v>续建</v>
          </cell>
          <cell r="P142" t="str">
            <v>政府投资</v>
          </cell>
          <cell r="R142" t="str">
            <v>否</v>
          </cell>
        </row>
        <row r="143">
          <cell r="H143" t="str">
            <v>枫叶幼儿园</v>
          </cell>
          <cell r="J143" t="str">
            <v>民生项目</v>
          </cell>
          <cell r="L143" t="str">
            <v>教育项目</v>
          </cell>
          <cell r="N143" t="str">
            <v>前期</v>
          </cell>
          <cell r="P143" t="str">
            <v>政府投资</v>
          </cell>
          <cell r="R143" t="str">
            <v>否</v>
          </cell>
        </row>
        <row r="144">
          <cell r="H144" t="str">
            <v>海绵城市精品片区公建项目改造</v>
          </cell>
          <cell r="J144" t="str">
            <v>民生项目</v>
          </cell>
          <cell r="L144" t="str">
            <v>教育项目</v>
          </cell>
          <cell r="N144" t="str">
            <v>新建</v>
          </cell>
          <cell r="P144" t="str">
            <v>政府投资</v>
          </cell>
          <cell r="R144" t="str">
            <v>否</v>
          </cell>
        </row>
        <row r="145">
          <cell r="H145" t="str">
            <v>中福、中加地块小学、幼儿园</v>
          </cell>
          <cell r="J145" t="str">
            <v>民生项目</v>
          </cell>
          <cell r="L145" t="str">
            <v>教育项目</v>
          </cell>
          <cell r="N145" t="str">
            <v>续建</v>
          </cell>
          <cell r="P145" t="str">
            <v>政府投资</v>
          </cell>
          <cell r="R145" t="str">
            <v>是</v>
          </cell>
        </row>
        <row r="146">
          <cell r="H146" t="str">
            <v>华东师大学校</v>
          </cell>
          <cell r="J146" t="str">
            <v>民生项目</v>
          </cell>
          <cell r="L146" t="str">
            <v>教育项目</v>
          </cell>
          <cell r="N146" t="str">
            <v>前期</v>
          </cell>
          <cell r="P146" t="str">
            <v>政府投资</v>
          </cell>
          <cell r="R146" t="str">
            <v>否</v>
          </cell>
        </row>
        <row r="147">
          <cell r="H147" t="str">
            <v>滨旅北部十二年制学校</v>
          </cell>
          <cell r="J147" t="str">
            <v>民生项目</v>
          </cell>
          <cell r="L147" t="str">
            <v>教育项目</v>
          </cell>
          <cell r="N147" t="str">
            <v>前期</v>
          </cell>
          <cell r="P147" t="str">
            <v>政府投资</v>
          </cell>
          <cell r="R147" t="str">
            <v>否</v>
          </cell>
        </row>
        <row r="148">
          <cell r="H148" t="str">
            <v>34#地块小学</v>
          </cell>
          <cell r="J148" t="str">
            <v>民生项目</v>
          </cell>
          <cell r="L148" t="str">
            <v>教育项目</v>
          </cell>
          <cell r="N148" t="str">
            <v>续建</v>
          </cell>
          <cell r="P148" t="str">
            <v>政府投资</v>
          </cell>
          <cell r="R148" t="str">
            <v>是</v>
          </cell>
        </row>
        <row r="149">
          <cell r="H149" t="str">
            <v>32#地块社区中心公益用房装修工程</v>
          </cell>
          <cell r="J149" t="str">
            <v>民生项目</v>
          </cell>
          <cell r="L149" t="str">
            <v>公建项目</v>
          </cell>
          <cell r="N149" t="str">
            <v>前期</v>
          </cell>
          <cell r="P149" t="str">
            <v>政府投资</v>
          </cell>
          <cell r="R149" t="str">
            <v>否</v>
          </cell>
        </row>
        <row r="150">
          <cell r="H150" t="str">
            <v>1b地块高中</v>
          </cell>
          <cell r="J150" t="str">
            <v>民生项目</v>
          </cell>
          <cell r="L150" t="str">
            <v>教育项目</v>
          </cell>
          <cell r="N150" t="str">
            <v>续建</v>
          </cell>
          <cell r="P150" t="str">
            <v>政府投资</v>
          </cell>
          <cell r="R150" t="str">
            <v>是</v>
          </cell>
        </row>
        <row r="151">
          <cell r="H151" t="str">
            <v>幼儿园消防改造工程</v>
          </cell>
          <cell r="J151" t="str">
            <v>民生项目</v>
          </cell>
          <cell r="L151" t="str">
            <v>教育项目</v>
          </cell>
          <cell r="N151" t="str">
            <v>前期</v>
          </cell>
          <cell r="P151" t="str">
            <v>政府投资</v>
          </cell>
          <cell r="R151" t="str">
            <v>否</v>
          </cell>
        </row>
        <row r="152">
          <cell r="H152" t="str">
            <v>华为展厅装修工程</v>
          </cell>
          <cell r="J152" t="str">
            <v>产业项目</v>
          </cell>
          <cell r="L152" t="str">
            <v>产业项目</v>
          </cell>
          <cell r="N152" t="str">
            <v>新建</v>
          </cell>
          <cell r="P152" t="str">
            <v>政府投资</v>
          </cell>
          <cell r="R152" t="str">
            <v>是</v>
          </cell>
        </row>
        <row r="153">
          <cell r="H153" t="str">
            <v>海博道消防站</v>
          </cell>
          <cell r="J153" t="str">
            <v>民生项目</v>
          </cell>
          <cell r="L153" t="str">
            <v>公建项目</v>
          </cell>
          <cell r="N153" t="str">
            <v>前期</v>
          </cell>
          <cell r="P153" t="str">
            <v>政府投资</v>
          </cell>
          <cell r="R153" t="str">
            <v>否</v>
          </cell>
        </row>
        <row r="154">
          <cell r="H154" t="str">
            <v>生态城中小学校及幼儿园安防提升工程二期</v>
          </cell>
          <cell r="J154" t="str">
            <v>民生项目</v>
          </cell>
          <cell r="L154" t="str">
            <v>教育项目</v>
          </cell>
          <cell r="N154" t="str">
            <v>前期</v>
          </cell>
          <cell r="P154" t="str">
            <v>政府投资</v>
          </cell>
          <cell r="R154" t="str">
            <v>否</v>
          </cell>
        </row>
        <row r="155">
          <cell r="H155" t="str">
            <v>泰九路（中滨大道至盛二街）道路工程</v>
          </cell>
          <cell r="J155" t="str">
            <v>基础设施</v>
          </cell>
          <cell r="L155" t="str">
            <v>道路工程</v>
          </cell>
          <cell r="N155" t="str">
            <v>续建</v>
          </cell>
          <cell r="P155" t="str">
            <v>政府投资</v>
          </cell>
          <cell r="R155" t="str">
            <v>否</v>
          </cell>
        </row>
        <row r="156">
          <cell r="H156" t="str">
            <v>42地块住宅项目</v>
          </cell>
          <cell r="J156" t="str">
            <v>住宅项目</v>
          </cell>
          <cell r="L156" t="str">
            <v>住宅项目</v>
          </cell>
          <cell r="N156" t="str">
            <v>续建</v>
          </cell>
          <cell r="P156" t="str">
            <v>企业自筹</v>
          </cell>
          <cell r="R156" t="str">
            <v>否</v>
          </cell>
        </row>
        <row r="157">
          <cell r="H157" t="str">
            <v>汉北路与津汉高速全互通立交桥工程</v>
          </cell>
          <cell r="I157" t="str">
            <v>汉北路与津汉高速互通立交桥工程</v>
          </cell>
          <cell r="J157" t="str">
            <v>基础设施</v>
          </cell>
          <cell r="L157" t="str">
            <v>桥梁工程</v>
          </cell>
          <cell r="N157" t="str">
            <v>前期</v>
          </cell>
          <cell r="P157" t="str">
            <v>政府投资</v>
          </cell>
          <cell r="R157" t="str">
            <v>否</v>
          </cell>
        </row>
        <row r="158">
          <cell r="H158" t="str">
            <v>泰四路、泰五路、盛三街（中海大道至泰四路）道路工程</v>
          </cell>
          <cell r="J158" t="str">
            <v>基础设施</v>
          </cell>
          <cell r="L158" t="str">
            <v>道路工程</v>
          </cell>
          <cell r="N158" t="str">
            <v>前期</v>
          </cell>
          <cell r="P158" t="str">
            <v>政府投资</v>
          </cell>
          <cell r="R158" t="str">
            <v>否</v>
          </cell>
        </row>
        <row r="159">
          <cell r="H159" t="str">
            <v>静湖南路西延工程</v>
          </cell>
          <cell r="J159" t="str">
            <v>基础设施</v>
          </cell>
          <cell r="L159" t="str">
            <v>道路工程</v>
          </cell>
          <cell r="N159" t="str">
            <v>前期</v>
          </cell>
          <cell r="O159" t="str">
            <v>新建</v>
          </cell>
          <cell r="P159" t="str">
            <v>政府投资</v>
          </cell>
          <cell r="R159" t="str">
            <v>否</v>
          </cell>
        </row>
        <row r="160">
          <cell r="H160" t="str">
            <v>北部及东北部片区慢行系统铺装工程一期</v>
          </cell>
          <cell r="J160" t="str">
            <v>基础设施</v>
          </cell>
          <cell r="L160" t="str">
            <v>道路配套</v>
          </cell>
          <cell r="N160" t="str">
            <v>续建</v>
          </cell>
          <cell r="P160" t="str">
            <v>政府投资</v>
          </cell>
          <cell r="R160" t="str">
            <v>否</v>
          </cell>
        </row>
        <row r="161">
          <cell r="H161" t="str">
            <v>静湖北路拓宽工程</v>
          </cell>
          <cell r="J161" t="str">
            <v>基础设施</v>
          </cell>
          <cell r="L161" t="str">
            <v>道路工程</v>
          </cell>
          <cell r="N161" t="str">
            <v>新建</v>
          </cell>
          <cell r="O161" t="str">
            <v>续建</v>
          </cell>
          <cell r="P161" t="str">
            <v>政府投资</v>
          </cell>
          <cell r="R161" t="str">
            <v>是</v>
          </cell>
        </row>
        <row r="162">
          <cell r="H162" t="str">
            <v>北部片区慢行系统铺装工程二期</v>
          </cell>
          <cell r="J162" t="str">
            <v>基础设施</v>
          </cell>
          <cell r="L162" t="str">
            <v>道路配套</v>
          </cell>
          <cell r="N162" t="str">
            <v>新建</v>
          </cell>
          <cell r="O162" t="str">
            <v>续建</v>
          </cell>
          <cell r="P162" t="str">
            <v>政府投资</v>
          </cell>
          <cell r="R162" t="str">
            <v>否</v>
          </cell>
        </row>
        <row r="163">
          <cell r="H163" t="str">
            <v>中泰大道（泰四路至泰九路）道路工程</v>
          </cell>
          <cell r="I163" t="str">
            <v>中泰大道（泰四路至泰九路）道路工程一期</v>
          </cell>
          <cell r="J163" t="str">
            <v>基础设施</v>
          </cell>
          <cell r="L163" t="str">
            <v>道路工程</v>
          </cell>
          <cell r="N163" t="str">
            <v>续建</v>
          </cell>
          <cell r="P163" t="str">
            <v>政府投资</v>
          </cell>
          <cell r="R163" t="str">
            <v>是</v>
          </cell>
        </row>
        <row r="164">
          <cell r="H164" t="str">
            <v>动漫南路桥梁</v>
          </cell>
          <cell r="J164" t="str">
            <v>基础设施</v>
          </cell>
          <cell r="L164" t="str">
            <v>道路工程</v>
          </cell>
          <cell r="N164" t="str">
            <v>前期</v>
          </cell>
          <cell r="P164" t="str">
            <v>政府投资</v>
          </cell>
          <cell r="R164" t="str">
            <v>否</v>
          </cell>
        </row>
        <row r="165">
          <cell r="H165" t="str">
            <v>8b地块住宅</v>
          </cell>
          <cell r="J165" t="str">
            <v>住宅项目</v>
          </cell>
          <cell r="L165" t="str">
            <v>住宅项目</v>
          </cell>
          <cell r="N165" t="str">
            <v>新建</v>
          </cell>
          <cell r="P165" t="str">
            <v>企业自筹</v>
          </cell>
          <cell r="R165" t="str">
            <v>否</v>
          </cell>
        </row>
        <row r="166">
          <cell r="H166" t="str">
            <v>中泰大道跨故道河桥梁工程</v>
          </cell>
          <cell r="J166" t="str">
            <v>基础设施</v>
          </cell>
          <cell r="L166" t="str">
            <v>桥梁工程</v>
          </cell>
          <cell r="N166" t="str">
            <v>前期</v>
          </cell>
          <cell r="P166" t="str">
            <v>垫资返还</v>
          </cell>
          <cell r="R166" t="str">
            <v>否</v>
          </cell>
        </row>
        <row r="167">
          <cell r="H167" t="str">
            <v>静湖中路</v>
          </cell>
          <cell r="J167" t="str">
            <v>基础设施</v>
          </cell>
          <cell r="L167" t="str">
            <v>道路工程</v>
          </cell>
          <cell r="N167" t="str">
            <v>前期</v>
          </cell>
          <cell r="P167" t="str">
            <v>政府投资</v>
          </cell>
          <cell r="R167" t="str">
            <v>否</v>
          </cell>
        </row>
        <row r="168">
          <cell r="H168" t="str">
            <v>生态谷跨故道河桥梁工程</v>
          </cell>
          <cell r="J168" t="str">
            <v>基础设施</v>
          </cell>
          <cell r="L168" t="str">
            <v>桥梁工程</v>
          </cell>
          <cell r="N168" t="str">
            <v>前期</v>
          </cell>
          <cell r="P168" t="str">
            <v>政府投资</v>
          </cell>
          <cell r="R168" t="str">
            <v>否</v>
          </cell>
        </row>
        <row r="169">
          <cell r="H169" t="str">
            <v>29地块住宅</v>
          </cell>
          <cell r="J169" t="str">
            <v>住宅项目</v>
          </cell>
          <cell r="L169" t="str">
            <v>住宅项目</v>
          </cell>
          <cell r="N169" t="str">
            <v>续建</v>
          </cell>
          <cell r="P169" t="str">
            <v>企业自筹</v>
          </cell>
          <cell r="R169" t="str">
            <v>是</v>
          </cell>
        </row>
        <row r="170">
          <cell r="H170" t="str">
            <v>新二街（华四路至中新大道）道路工程</v>
          </cell>
          <cell r="J170" t="str">
            <v>基础设施</v>
          </cell>
          <cell r="L170" t="str">
            <v>道路工程</v>
          </cell>
          <cell r="N170" t="str">
            <v>前期</v>
          </cell>
          <cell r="P170" t="str">
            <v>政府投资</v>
          </cell>
          <cell r="R170" t="str">
            <v>否</v>
          </cell>
        </row>
        <row r="171">
          <cell r="H171" t="str">
            <v>中部片区污水泵站</v>
          </cell>
          <cell r="J171" t="str">
            <v>基础设施</v>
          </cell>
          <cell r="L171" t="str">
            <v>市政场站</v>
          </cell>
          <cell r="N171" t="str">
            <v>新建</v>
          </cell>
          <cell r="O171" t="str">
            <v>续建</v>
          </cell>
          <cell r="P171" t="str">
            <v>政府投资</v>
          </cell>
          <cell r="R171" t="str">
            <v>是</v>
          </cell>
        </row>
        <row r="172">
          <cell r="H172" t="str">
            <v>北部雨水、污水、外排合建泵站</v>
          </cell>
          <cell r="J172" t="str">
            <v>基础设施</v>
          </cell>
          <cell r="L172" t="str">
            <v>市政场站</v>
          </cell>
          <cell r="N172" t="str">
            <v>前期</v>
          </cell>
          <cell r="O172" t="str">
            <v>新建</v>
          </cell>
          <cell r="P172" t="str">
            <v>垫资返还</v>
          </cell>
          <cell r="Q172" t="str">
            <v>政府投资</v>
          </cell>
          <cell r="R172" t="str">
            <v>否</v>
          </cell>
        </row>
        <row r="173">
          <cell r="H173" t="str">
            <v>汉北路(中央大道～中新大道)道路工程</v>
          </cell>
          <cell r="J173" t="str">
            <v>基础设施</v>
          </cell>
          <cell r="L173" t="str">
            <v>道路工程</v>
          </cell>
          <cell r="N173" t="str">
            <v>续建</v>
          </cell>
          <cell r="P173" t="str">
            <v>垫资返还</v>
          </cell>
          <cell r="R173" t="str">
            <v>否</v>
          </cell>
        </row>
        <row r="174">
          <cell r="H174" t="str">
            <v>新二街（华三路至中泰大道）道路工程</v>
          </cell>
          <cell r="J174" t="str">
            <v>基础设施</v>
          </cell>
          <cell r="L174" t="str">
            <v>道路工程</v>
          </cell>
          <cell r="N174" t="str">
            <v>前期</v>
          </cell>
          <cell r="P174" t="str">
            <v>垫资返还</v>
          </cell>
          <cell r="R174" t="str">
            <v>否</v>
          </cell>
        </row>
        <row r="175">
          <cell r="H175" t="str">
            <v>中部片区慢行系统铺装工程一期</v>
          </cell>
          <cell r="J175" t="str">
            <v>基础设施</v>
          </cell>
          <cell r="L175" t="str">
            <v>道路配套</v>
          </cell>
          <cell r="N175" t="str">
            <v>续建</v>
          </cell>
          <cell r="P175" t="str">
            <v>政府投资</v>
          </cell>
          <cell r="R175" t="str">
            <v>否</v>
          </cell>
        </row>
        <row r="176">
          <cell r="H176" t="str">
            <v>汉北路(汉北支路～泰八路)道路工程</v>
          </cell>
          <cell r="J176" t="str">
            <v>基础设施</v>
          </cell>
          <cell r="L176" t="str">
            <v>道路工程</v>
          </cell>
          <cell r="N176" t="str">
            <v>续建</v>
          </cell>
          <cell r="P176" t="str">
            <v>政府投资</v>
          </cell>
          <cell r="R176" t="str">
            <v>否</v>
          </cell>
        </row>
        <row r="177">
          <cell r="H177" t="str">
            <v>华三路道路工程（原经八路道路工程）（中新大道~新二街）</v>
          </cell>
          <cell r="J177" t="str">
            <v>基础设施</v>
          </cell>
          <cell r="L177" t="str">
            <v>道路工程</v>
          </cell>
          <cell r="N177" t="str">
            <v>前期</v>
          </cell>
          <cell r="P177" t="str">
            <v>垫资返还</v>
          </cell>
          <cell r="R177" t="str">
            <v>否</v>
          </cell>
        </row>
        <row r="178">
          <cell r="H178" t="str">
            <v>北部慢行铺装三期工程</v>
          </cell>
          <cell r="J178" t="str">
            <v>基础设施</v>
          </cell>
          <cell r="L178" t="str">
            <v>道路工程</v>
          </cell>
          <cell r="N178" t="str">
            <v>前期</v>
          </cell>
          <cell r="P178" t="str">
            <v>政府投资</v>
          </cell>
          <cell r="R178" t="str">
            <v>否</v>
          </cell>
        </row>
        <row r="179">
          <cell r="H179" t="str">
            <v>泰一路、泰双路、泰三路、中成大道与中新大道开口工程</v>
          </cell>
          <cell r="J179" t="str">
            <v>基础设施</v>
          </cell>
          <cell r="L179" t="str">
            <v>道路配套</v>
          </cell>
          <cell r="N179" t="str">
            <v>新建</v>
          </cell>
          <cell r="P179" t="str">
            <v>政府投资</v>
          </cell>
          <cell r="R179" t="str">
            <v>否</v>
          </cell>
        </row>
        <row r="180">
          <cell r="H180" t="str">
            <v>华四路（中天大道-中央大道）道路工程</v>
          </cell>
          <cell r="J180" t="str">
            <v>基础设施</v>
          </cell>
          <cell r="L180" t="str">
            <v>道路工程</v>
          </cell>
          <cell r="N180" t="str">
            <v>前期</v>
          </cell>
          <cell r="P180" t="str">
            <v>政府投资</v>
          </cell>
          <cell r="R180" t="str">
            <v>否</v>
          </cell>
        </row>
        <row r="181">
          <cell r="H181" t="str">
            <v>北岛一期道路工程</v>
          </cell>
          <cell r="J181" t="str">
            <v>基础设施</v>
          </cell>
          <cell r="L181" t="str">
            <v>道路工程</v>
          </cell>
          <cell r="N181" t="str">
            <v>新建</v>
          </cell>
          <cell r="P181" t="str">
            <v>政府投资</v>
          </cell>
          <cell r="R181" t="str">
            <v>否</v>
          </cell>
        </row>
        <row r="182">
          <cell r="H182" t="str">
            <v>北岛二期道路工程</v>
          </cell>
          <cell r="J182" t="str">
            <v>基础设施</v>
          </cell>
          <cell r="L182" t="str">
            <v>道路工程</v>
          </cell>
          <cell r="N182" t="str">
            <v>前期</v>
          </cell>
          <cell r="P182" t="str">
            <v>政府投资</v>
          </cell>
          <cell r="R182" t="str">
            <v>否</v>
          </cell>
        </row>
        <row r="183">
          <cell r="H183" t="str">
            <v>59b地块住宅</v>
          </cell>
          <cell r="J183" t="str">
            <v>住宅项目</v>
          </cell>
          <cell r="L183" t="str">
            <v>住宅项目</v>
          </cell>
          <cell r="N183" t="str">
            <v>新建</v>
          </cell>
          <cell r="P183" t="str">
            <v>企业自筹</v>
          </cell>
          <cell r="R183" t="str">
            <v>否</v>
          </cell>
        </row>
        <row r="184">
          <cell r="H184" t="str">
            <v>北岛三期道路工程</v>
          </cell>
          <cell r="J184" t="str">
            <v>基础设施</v>
          </cell>
          <cell r="L184" t="str">
            <v>道路工程</v>
          </cell>
          <cell r="N184" t="str">
            <v>前期</v>
          </cell>
          <cell r="P184" t="str">
            <v>政府投资</v>
          </cell>
          <cell r="R184" t="str">
            <v>否</v>
          </cell>
        </row>
        <row r="185">
          <cell r="H185" t="str">
            <v>八一盐场租赁</v>
          </cell>
          <cell r="J185" t="str">
            <v>基础设施</v>
          </cell>
          <cell r="L185" t="str">
            <v>土地收储及整理</v>
          </cell>
          <cell r="N185" t="str">
            <v>新建</v>
          </cell>
          <cell r="P185" t="str">
            <v>政府投资</v>
          </cell>
          <cell r="R185" t="str">
            <v>否</v>
          </cell>
        </row>
        <row r="186">
          <cell r="H186" t="str">
            <v>旅游区域南部交通信号灯提升及相关交通设施工程</v>
          </cell>
          <cell r="J186" t="str">
            <v>基础设施</v>
          </cell>
          <cell r="L186" t="str">
            <v>道路配套</v>
          </cell>
          <cell r="N186" t="str">
            <v>新建</v>
          </cell>
          <cell r="O186" t="str">
            <v>续建</v>
          </cell>
          <cell r="P186" t="str">
            <v>政府投资</v>
          </cell>
          <cell r="R186" t="str">
            <v>否</v>
          </cell>
        </row>
        <row r="187">
          <cell r="H187" t="str">
            <v>渔家路（航美道-华五路）道路排水及红线内绿化工程</v>
          </cell>
          <cell r="J187" t="str">
            <v>基础设施</v>
          </cell>
          <cell r="L187" t="str">
            <v>道路工程</v>
          </cell>
          <cell r="N187" t="str">
            <v>新建</v>
          </cell>
          <cell r="O187" t="str">
            <v>续建</v>
          </cell>
          <cell r="P187" t="str">
            <v>政府投资</v>
          </cell>
          <cell r="R187" t="str">
            <v>否</v>
          </cell>
        </row>
        <row r="188">
          <cell r="H188" t="str">
            <v>10.86三期土地平整（一）</v>
          </cell>
          <cell r="J188" t="str">
            <v>基础设施</v>
          </cell>
          <cell r="L188" t="str">
            <v>土地收储及整理</v>
          </cell>
          <cell r="N188" t="str">
            <v>续建</v>
          </cell>
          <cell r="P188" t="str">
            <v>政府投资</v>
          </cell>
          <cell r="R188" t="str">
            <v>否</v>
          </cell>
        </row>
        <row r="189">
          <cell r="H189" t="str">
            <v>南堤滨海步道 （生态公园二期、滨旅陆域段）功能性提升项目</v>
          </cell>
          <cell r="I189" t="str">
            <v>南堤滨海步道功能性提升项目</v>
          </cell>
          <cell r="J189" t="str">
            <v>基础设施</v>
          </cell>
          <cell r="L189" t="str">
            <v>景观绿化</v>
          </cell>
          <cell r="N189" t="str">
            <v>前期</v>
          </cell>
          <cell r="O189" t="str">
            <v>新建</v>
          </cell>
          <cell r="P189" t="str">
            <v>政府投资</v>
          </cell>
          <cell r="R189" t="str">
            <v>否</v>
          </cell>
        </row>
        <row r="190">
          <cell r="H190" t="str">
            <v>第二启动器C1地块项目</v>
          </cell>
          <cell r="J190" t="str">
            <v>产业项目</v>
          </cell>
          <cell r="L190" t="str">
            <v>商业项目</v>
          </cell>
          <cell r="N190" t="str">
            <v>新建</v>
          </cell>
          <cell r="P190" t="str">
            <v>企业自筹</v>
          </cell>
          <cell r="R190" t="str">
            <v>否</v>
          </cell>
        </row>
        <row r="191">
          <cell r="H191" t="str">
            <v>北部区域综合管廊一期工程</v>
          </cell>
          <cell r="J191" t="str">
            <v>基础设施</v>
          </cell>
          <cell r="L191" t="str">
            <v>管廊</v>
          </cell>
          <cell r="N191" t="str">
            <v>续建</v>
          </cell>
          <cell r="P191" t="str">
            <v>政府投资</v>
          </cell>
          <cell r="R191" t="str">
            <v>是</v>
          </cell>
        </row>
        <row r="192">
          <cell r="H192" t="str">
            <v>旅游区域南部热力管网完善工程</v>
          </cell>
          <cell r="J192" t="str">
            <v>基础设施</v>
          </cell>
          <cell r="L192" t="str">
            <v>配套管线</v>
          </cell>
          <cell r="N192" t="str">
            <v>前期</v>
          </cell>
          <cell r="O192" t="str">
            <v>新建</v>
          </cell>
          <cell r="P192" t="str">
            <v>企业自筹</v>
          </cell>
          <cell r="R192" t="str">
            <v>否</v>
          </cell>
        </row>
        <row r="193">
          <cell r="H193" t="str">
            <v>旅游区域及周边智能视觉二期工程</v>
          </cell>
          <cell r="J193" t="str">
            <v>基础设施</v>
          </cell>
          <cell r="L193" t="str">
            <v>道路配套</v>
          </cell>
          <cell r="N193" t="str">
            <v>新建</v>
          </cell>
          <cell r="O193" t="str">
            <v>续建</v>
          </cell>
          <cell r="P193" t="str">
            <v>政府投资</v>
          </cell>
          <cell r="R193" t="str">
            <v>是</v>
          </cell>
        </row>
        <row r="194">
          <cell r="H194" t="str">
            <v>南部给水加压泵站绿化提升改造工程</v>
          </cell>
          <cell r="J194" t="str">
            <v>基础设施</v>
          </cell>
          <cell r="L194" t="str">
            <v>市政场站</v>
          </cell>
          <cell r="N194" t="str">
            <v>续建</v>
          </cell>
          <cell r="P194" t="str">
            <v>企业自筹</v>
          </cell>
          <cell r="R194" t="str">
            <v>否</v>
          </cell>
        </row>
        <row r="195">
          <cell r="H195" t="str">
            <v>芳林路东侧绿化景观工程</v>
          </cell>
          <cell r="J195" t="str">
            <v>基础设施</v>
          </cell>
          <cell r="L195" t="str">
            <v>道路绿化</v>
          </cell>
          <cell r="N195" t="str">
            <v>续建</v>
          </cell>
          <cell r="P195" t="str">
            <v>政府投资</v>
          </cell>
          <cell r="R195" t="str">
            <v>否</v>
          </cell>
        </row>
        <row r="196">
          <cell r="H196" t="str">
            <v>蔡家堡征地拆迁</v>
          </cell>
          <cell r="J196" t="str">
            <v>基础设施</v>
          </cell>
          <cell r="L196" t="str">
            <v>土地收储及整理</v>
          </cell>
          <cell r="N196" t="str">
            <v>续建</v>
          </cell>
          <cell r="P196" t="str">
            <v>政府投资</v>
          </cell>
          <cell r="R196" t="str">
            <v>否</v>
          </cell>
        </row>
        <row r="197">
          <cell r="H197" t="str">
            <v>航津道过中央大道顶管工程</v>
          </cell>
          <cell r="J197" t="str">
            <v>基础设施</v>
          </cell>
          <cell r="L197" t="str">
            <v>配套管线</v>
          </cell>
          <cell r="N197" t="str">
            <v>续建</v>
          </cell>
          <cell r="P197" t="str">
            <v>政府投资</v>
          </cell>
          <cell r="R197" t="str">
            <v>否</v>
          </cell>
        </row>
        <row r="198">
          <cell r="H198" t="str">
            <v>8号雨水泵站工程</v>
          </cell>
          <cell r="J198" t="str">
            <v>基础设施</v>
          </cell>
          <cell r="L198" t="str">
            <v>市政场站</v>
          </cell>
          <cell r="N198" t="str">
            <v>前期</v>
          </cell>
          <cell r="P198" t="str">
            <v>政府投资</v>
          </cell>
          <cell r="R198" t="str">
            <v>否</v>
          </cell>
        </row>
        <row r="199">
          <cell r="H199" t="str">
            <v>中央大道（玉砂道-海晨道）热力管网工程</v>
          </cell>
          <cell r="J199" t="str">
            <v>基础设施</v>
          </cell>
          <cell r="L199" t="str">
            <v>配套管线</v>
          </cell>
          <cell r="N199" t="str">
            <v>前期</v>
          </cell>
          <cell r="P199" t="str">
            <v>企业自筹</v>
          </cell>
          <cell r="R199" t="str">
            <v>否</v>
          </cell>
        </row>
        <row r="200">
          <cell r="H200" t="str">
            <v>2017年旅游区域及周边智能视觉工程</v>
          </cell>
          <cell r="J200" t="str">
            <v>基础设施</v>
          </cell>
          <cell r="L200" t="str">
            <v>道路配套</v>
          </cell>
          <cell r="N200" t="str">
            <v>续建</v>
          </cell>
          <cell r="P200" t="str">
            <v>政府投资</v>
          </cell>
          <cell r="R200" t="str">
            <v>是</v>
          </cell>
        </row>
        <row r="201">
          <cell r="H201" t="str">
            <v>旅游区域南部水系连通及排海工程</v>
          </cell>
          <cell r="J201" t="str">
            <v>基础设施</v>
          </cell>
          <cell r="L201" t="str">
            <v>水系工程</v>
          </cell>
          <cell r="N201" t="str">
            <v>续建</v>
          </cell>
          <cell r="P201" t="str">
            <v>政府投资</v>
          </cell>
          <cell r="R201" t="str">
            <v>否</v>
          </cell>
        </row>
        <row r="202">
          <cell r="H202" t="str">
            <v>旅游区域现状卫生间配套设施完善工程</v>
          </cell>
          <cell r="J202" t="str">
            <v>基础设施</v>
          </cell>
          <cell r="L202" t="str">
            <v>提升改造</v>
          </cell>
          <cell r="N202" t="str">
            <v>前期</v>
          </cell>
          <cell r="O202" t="str">
            <v>新建</v>
          </cell>
          <cell r="P202" t="str">
            <v>政府投资</v>
          </cell>
          <cell r="R202" t="str">
            <v>否</v>
          </cell>
        </row>
        <row r="203">
          <cell r="H203" t="str">
            <v>海天道、航津道能源管线工程</v>
          </cell>
          <cell r="J203" t="str">
            <v>基础设施</v>
          </cell>
          <cell r="L203" t="str">
            <v>配套管线</v>
          </cell>
          <cell r="N203" t="str">
            <v>前期</v>
          </cell>
          <cell r="P203" t="str">
            <v>企业自筹</v>
          </cell>
          <cell r="R203" t="str">
            <v>否</v>
          </cell>
        </row>
        <row r="204">
          <cell r="H204" t="str">
            <v>北部区域航海道等五条道路中水管线工程</v>
          </cell>
          <cell r="J204" t="str">
            <v>基础设施</v>
          </cell>
          <cell r="L204" t="str">
            <v>配套管线</v>
          </cell>
          <cell r="N204" t="str">
            <v>续建</v>
          </cell>
          <cell r="P204" t="str">
            <v>政府投资</v>
          </cell>
          <cell r="R204" t="str">
            <v>否</v>
          </cell>
        </row>
        <row r="205">
          <cell r="H205" t="str">
            <v>旅游区域北部电力排管一期工程</v>
          </cell>
          <cell r="J205" t="str">
            <v>基础设施</v>
          </cell>
          <cell r="L205" t="str">
            <v>电力工程</v>
          </cell>
          <cell r="N205" t="str">
            <v>前期</v>
          </cell>
          <cell r="O205" t="str">
            <v>新建</v>
          </cell>
          <cell r="P205" t="str">
            <v>政府投资</v>
          </cell>
          <cell r="R205" t="str">
            <v>否</v>
          </cell>
        </row>
        <row r="206">
          <cell r="H206" t="str">
            <v>航津道（汉北路-中央大道）道路排水工程</v>
          </cell>
          <cell r="J206" t="str">
            <v>基础设施</v>
          </cell>
          <cell r="L206" t="str">
            <v>道路工程</v>
          </cell>
          <cell r="N206" t="str">
            <v>续建</v>
          </cell>
          <cell r="P206" t="str">
            <v>政府投资</v>
          </cell>
          <cell r="R206" t="str">
            <v>否</v>
          </cell>
        </row>
        <row r="207">
          <cell r="H207" t="str">
            <v>北部水系航秀道循环泵站及接引工程</v>
          </cell>
          <cell r="J207" t="str">
            <v>基础设施</v>
          </cell>
          <cell r="L207" t="str">
            <v>水系工程</v>
          </cell>
          <cell r="N207" t="str">
            <v>新建</v>
          </cell>
          <cell r="O207" t="str">
            <v>续建</v>
          </cell>
          <cell r="P207" t="str">
            <v>政府投资</v>
          </cell>
          <cell r="R207" t="str">
            <v>是</v>
          </cell>
        </row>
        <row r="208">
          <cell r="H208" t="str">
            <v>遗鸥大道（二期）绿化景观工程</v>
          </cell>
          <cell r="J208" t="str">
            <v>基础设施</v>
          </cell>
          <cell r="L208" t="str">
            <v>道路绿化</v>
          </cell>
          <cell r="N208" t="str">
            <v>续建</v>
          </cell>
          <cell r="P208" t="str">
            <v>政府投资</v>
          </cell>
          <cell r="R208" t="str">
            <v>否</v>
          </cell>
        </row>
        <row r="209">
          <cell r="H209" t="str">
            <v>彩环路绿廊景观工程</v>
          </cell>
          <cell r="J209" t="str">
            <v>基础设施</v>
          </cell>
          <cell r="L209" t="str">
            <v>景观绿化</v>
          </cell>
          <cell r="N209" t="str">
            <v>续建</v>
          </cell>
          <cell r="P209" t="str">
            <v>政府投资</v>
          </cell>
          <cell r="R209" t="str">
            <v>否</v>
          </cell>
        </row>
        <row r="210">
          <cell r="H210" t="str">
            <v>力高地块新建闸门工程</v>
          </cell>
          <cell r="J210" t="str">
            <v>基础设施</v>
          </cell>
          <cell r="L210" t="str">
            <v>生态修复工程</v>
          </cell>
          <cell r="N210" t="str">
            <v>新建</v>
          </cell>
          <cell r="O210" t="str">
            <v>续建</v>
          </cell>
          <cell r="P210" t="str">
            <v>政府投资</v>
          </cell>
          <cell r="R210" t="str">
            <v>否</v>
          </cell>
        </row>
        <row r="211">
          <cell r="H211" t="str">
            <v>军威养殖场地块土地补偿</v>
          </cell>
          <cell r="J211" t="str">
            <v>基础设施</v>
          </cell>
          <cell r="L211" t="str">
            <v>土地收储及整理</v>
          </cell>
          <cell r="N211" t="str">
            <v>新建</v>
          </cell>
          <cell r="P211" t="str">
            <v>政府投资</v>
          </cell>
          <cell r="R211" t="str">
            <v>否</v>
          </cell>
        </row>
        <row r="212">
          <cell r="H212" t="str">
            <v>航海道跨海滨大道连接力高匝道桥工程</v>
          </cell>
          <cell r="J212" t="str">
            <v>基础设施</v>
          </cell>
          <cell r="L212" t="str">
            <v>桥梁工程</v>
          </cell>
          <cell r="N212" t="str">
            <v>续建</v>
          </cell>
          <cell r="P212" t="str">
            <v>政府投资</v>
          </cell>
          <cell r="R212" t="str">
            <v>是</v>
          </cell>
        </row>
        <row r="213">
          <cell r="H213" t="str">
            <v>滨海新区国际旅游集散中心</v>
          </cell>
          <cell r="J213" t="str">
            <v>产业项目</v>
          </cell>
          <cell r="L213" t="str">
            <v>产业项目</v>
          </cell>
          <cell r="N213" t="str">
            <v>续建</v>
          </cell>
          <cell r="P213" t="str">
            <v>企业自筹</v>
          </cell>
          <cell r="R213" t="str">
            <v>是</v>
          </cell>
        </row>
        <row r="214">
          <cell r="H214" t="str">
            <v>航津道（汉北路—中央大道）道路红线外绿化景观工程</v>
          </cell>
          <cell r="I214" t="str">
            <v>航津道（汉北路-中央大道）红线外道路绿化景观工程</v>
          </cell>
          <cell r="J214" t="str">
            <v>基础设施</v>
          </cell>
          <cell r="L214" t="str">
            <v>道路绿化</v>
          </cell>
          <cell r="N214" t="str">
            <v>新建</v>
          </cell>
          <cell r="O214" t="str">
            <v>续建</v>
          </cell>
          <cell r="P214" t="str">
            <v>政府投资</v>
          </cell>
          <cell r="R214" t="str">
            <v>否</v>
          </cell>
        </row>
        <row r="215">
          <cell r="H215" t="str">
            <v>旅游区域北部水系循环项目一期工程</v>
          </cell>
          <cell r="J215" t="str">
            <v>基础设施</v>
          </cell>
          <cell r="L215" t="str">
            <v>水系工程</v>
          </cell>
          <cell r="N215" t="str">
            <v>续建</v>
          </cell>
          <cell r="P215" t="str">
            <v>政府投资</v>
          </cell>
          <cell r="R215" t="str">
            <v>否</v>
          </cell>
        </row>
        <row r="216">
          <cell r="H216" t="str">
            <v>蔡家堡滩涂整治修复项目</v>
          </cell>
          <cell r="J216" t="str">
            <v>基础设施</v>
          </cell>
          <cell r="L216" t="str">
            <v>生态修复工程</v>
          </cell>
          <cell r="N216" t="str">
            <v>前期</v>
          </cell>
          <cell r="P216" t="str">
            <v>政府投资</v>
          </cell>
          <cell r="R216" t="str">
            <v>否</v>
          </cell>
        </row>
        <row r="217">
          <cell r="H217" t="str">
            <v>5.57地块填土一期工程</v>
          </cell>
          <cell r="J217" t="str">
            <v>基础设施</v>
          </cell>
          <cell r="L217" t="str">
            <v>土地收储及整理</v>
          </cell>
          <cell r="N217" t="str">
            <v>新建</v>
          </cell>
          <cell r="O217" t="str">
            <v>续建</v>
          </cell>
          <cell r="P217" t="str">
            <v>政府投资</v>
          </cell>
          <cell r="R217" t="str">
            <v>否</v>
          </cell>
        </row>
        <row r="218">
          <cell r="H218" t="str">
            <v>北部燃气管网完善工程</v>
          </cell>
          <cell r="J218" t="str">
            <v>基础设施</v>
          </cell>
          <cell r="L218" t="str">
            <v>配套管线</v>
          </cell>
          <cell r="N218" t="str">
            <v>前期</v>
          </cell>
          <cell r="P218" t="str">
            <v>企业自筹</v>
          </cell>
          <cell r="R218" t="str">
            <v>否</v>
          </cell>
        </row>
        <row r="219">
          <cell r="H219" t="str">
            <v>印象海堤公园提升（市政道路配套）工程</v>
          </cell>
          <cell r="J219" t="str">
            <v>基础设施</v>
          </cell>
          <cell r="L219" t="str">
            <v>道路工程</v>
          </cell>
          <cell r="N219" t="str">
            <v>新建</v>
          </cell>
          <cell r="O219" t="str">
            <v>续建</v>
          </cell>
          <cell r="P219" t="str">
            <v>政府投资</v>
          </cell>
          <cell r="R219" t="str">
            <v>否</v>
          </cell>
        </row>
        <row r="220">
          <cell r="H220" t="str">
            <v>航母公园周边绿化（苗木基地）工程</v>
          </cell>
          <cell r="J220" t="str">
            <v>基础设施</v>
          </cell>
          <cell r="L220" t="str">
            <v>景观绿化</v>
          </cell>
          <cell r="N220" t="str">
            <v>新建</v>
          </cell>
          <cell r="O220" t="str">
            <v>续建</v>
          </cell>
          <cell r="P220" t="str">
            <v>企业自筹</v>
          </cell>
          <cell r="Q220" t="str">
            <v>政府投资</v>
          </cell>
          <cell r="R220" t="str">
            <v>否</v>
          </cell>
        </row>
        <row r="221">
          <cell r="H221" t="str">
            <v>旅游区域北部交通信号灯及相关交通设施工程</v>
          </cell>
          <cell r="J221" t="str">
            <v>基础设施</v>
          </cell>
          <cell r="L221" t="str">
            <v>道路配套</v>
          </cell>
          <cell r="N221" t="str">
            <v>新建</v>
          </cell>
          <cell r="O221" t="str">
            <v>续建</v>
          </cell>
          <cell r="P221" t="str">
            <v>政府投资</v>
          </cell>
          <cell r="R221" t="str">
            <v>否</v>
          </cell>
        </row>
        <row r="222">
          <cell r="H222" t="str">
            <v>北部给水加压泵站工程</v>
          </cell>
          <cell r="J222" t="str">
            <v>基础设施</v>
          </cell>
          <cell r="L222" t="str">
            <v>市政场站</v>
          </cell>
          <cell r="N222" t="str">
            <v>前期</v>
          </cell>
          <cell r="O222" t="str">
            <v>新建</v>
          </cell>
          <cell r="P222" t="str">
            <v>企业自筹</v>
          </cell>
          <cell r="R222" t="str">
            <v>否</v>
          </cell>
        </row>
        <row r="223">
          <cell r="H223" t="str">
            <v>旅游区陆域绿道配套工程（海堤公园、印象海堤、遗鸥公园部分）</v>
          </cell>
          <cell r="J223" t="str">
            <v>基础设施</v>
          </cell>
          <cell r="L223" t="str">
            <v>景观绿化</v>
          </cell>
          <cell r="N223" t="str">
            <v>续建</v>
          </cell>
          <cell r="P223" t="str">
            <v>政府投资</v>
          </cell>
          <cell r="R223" t="str">
            <v>否</v>
          </cell>
        </row>
        <row r="224">
          <cell r="H224" t="str">
            <v>2019年旅游区域项目开口工程</v>
          </cell>
          <cell r="J224" t="str">
            <v>基础设施</v>
          </cell>
          <cell r="L224" t="str">
            <v>道路工程</v>
          </cell>
          <cell r="N224" t="str">
            <v>前期</v>
          </cell>
          <cell r="O224" t="str">
            <v>新建</v>
          </cell>
          <cell r="P224" t="str">
            <v>政府投资</v>
          </cell>
          <cell r="R224" t="str">
            <v>否</v>
          </cell>
        </row>
        <row r="225">
          <cell r="H225" t="str">
            <v>碧林道（安正路以西）、风林道（安正路以西）道路排水工程</v>
          </cell>
          <cell r="J225" t="str">
            <v>基础设施</v>
          </cell>
          <cell r="L225" t="str">
            <v>道路工程</v>
          </cell>
          <cell r="N225" t="str">
            <v>新建</v>
          </cell>
          <cell r="O225" t="str">
            <v>续建</v>
          </cell>
          <cell r="P225" t="str">
            <v>政府投资</v>
          </cell>
          <cell r="R225" t="str">
            <v>否</v>
          </cell>
        </row>
        <row r="226">
          <cell r="H226" t="str">
            <v>旅游区南、北部（海晨道-美林道）输水管线工程</v>
          </cell>
          <cell r="J226" t="str">
            <v>基础设施</v>
          </cell>
          <cell r="L226" t="str">
            <v>配套管线</v>
          </cell>
          <cell r="N226" t="str">
            <v>续建</v>
          </cell>
          <cell r="P226" t="str">
            <v>企业自筹</v>
          </cell>
          <cell r="R226" t="str">
            <v>否</v>
          </cell>
        </row>
        <row r="227">
          <cell r="H227" t="str">
            <v>渔家路（玉砂道-嘉顺道）、渔帆路（玉砂道-嘉顺道）、嘉祥道（渔家路-渔泽路）道路排水及红线内外绿化工程</v>
          </cell>
          <cell r="J227" t="str">
            <v>基础设施</v>
          </cell>
          <cell r="L227" t="str">
            <v>道路工程</v>
          </cell>
          <cell r="N227" t="str">
            <v>新建</v>
          </cell>
          <cell r="O227" t="str">
            <v>前期</v>
          </cell>
          <cell r="P227" t="str">
            <v>政府投资</v>
          </cell>
          <cell r="R227" t="str">
            <v>否</v>
          </cell>
        </row>
        <row r="228">
          <cell r="H228" t="str">
            <v>海堤（旅游区域）闸门修复工程</v>
          </cell>
          <cell r="J228" t="str">
            <v>基础设施</v>
          </cell>
          <cell r="L228" t="str">
            <v>水系工程</v>
          </cell>
          <cell r="N228" t="str">
            <v>前期</v>
          </cell>
          <cell r="O228" t="str">
            <v>新建</v>
          </cell>
          <cell r="P228" t="str">
            <v>政府投资</v>
          </cell>
          <cell r="R228" t="str">
            <v>否</v>
          </cell>
        </row>
        <row r="229">
          <cell r="H229" t="str">
            <v>旅游区域市政绿化环卫养护管理基地</v>
          </cell>
          <cell r="J229" t="str">
            <v>基础设施</v>
          </cell>
          <cell r="L229" t="str">
            <v>市政场站</v>
          </cell>
          <cell r="N229" t="str">
            <v>前期</v>
          </cell>
          <cell r="P229" t="str">
            <v>政府投资</v>
          </cell>
          <cell r="R229" t="str">
            <v>否</v>
          </cell>
        </row>
        <row r="230">
          <cell r="H230" t="str">
            <v>彩环路（汉北路—彩嘉路）东侧绿化工程</v>
          </cell>
          <cell r="J230" t="str">
            <v>基础设施</v>
          </cell>
          <cell r="L230" t="str">
            <v>景观绿化</v>
          </cell>
          <cell r="N230" t="str">
            <v>续建</v>
          </cell>
          <cell r="P230" t="str">
            <v>政府投资</v>
          </cell>
          <cell r="R230" t="str">
            <v>否</v>
          </cell>
        </row>
        <row r="231">
          <cell r="H231" t="str">
            <v>中新生态城旅游商贸园填海工程</v>
          </cell>
          <cell r="J231" t="str">
            <v>基础设施</v>
          </cell>
          <cell r="L231" t="str">
            <v>土地收储及整理</v>
          </cell>
          <cell r="N231" t="str">
            <v>续建</v>
          </cell>
          <cell r="P231" t="str">
            <v>政府投资</v>
          </cell>
          <cell r="R231" t="str">
            <v>否</v>
          </cell>
        </row>
        <row r="232">
          <cell r="H232" t="str">
            <v>旅游区域及周边智能视觉三期工程</v>
          </cell>
          <cell r="J232" t="str">
            <v>基础设施</v>
          </cell>
          <cell r="L232" t="str">
            <v>道路配套</v>
          </cell>
          <cell r="N232" t="str">
            <v>前期</v>
          </cell>
          <cell r="P232" t="str">
            <v>政府投资</v>
          </cell>
          <cell r="R232" t="str">
            <v>否</v>
          </cell>
        </row>
        <row r="233">
          <cell r="H233" t="str">
            <v>汉北路绿廊景观工程</v>
          </cell>
          <cell r="J233" t="str">
            <v>基础设施</v>
          </cell>
          <cell r="L233" t="str">
            <v>景观绿化</v>
          </cell>
          <cell r="N233" t="str">
            <v>续建</v>
          </cell>
          <cell r="P233" t="str">
            <v>政府投资</v>
          </cell>
          <cell r="R233" t="str">
            <v>是</v>
          </cell>
        </row>
        <row r="234">
          <cell r="H234" t="str">
            <v>嘉顺道（中央大道-渔航路）、渔泽路（玉砂道-汉蔡支路）道路排水及红线内绿化工程</v>
          </cell>
          <cell r="J234" t="str">
            <v>基础设施</v>
          </cell>
          <cell r="L234" t="str">
            <v>道路工程</v>
          </cell>
          <cell r="N234" t="str">
            <v>前期</v>
          </cell>
          <cell r="O234" t="str">
            <v>新建</v>
          </cell>
          <cell r="P234" t="str">
            <v>政府投资</v>
          </cell>
          <cell r="R234" t="str">
            <v>否</v>
          </cell>
        </row>
        <row r="235">
          <cell r="H235" t="str">
            <v>海堤（旅游区域）加固提升工程</v>
          </cell>
          <cell r="J235" t="str">
            <v>基础设施</v>
          </cell>
          <cell r="L235" t="str">
            <v>道路配套</v>
          </cell>
          <cell r="N235" t="str">
            <v>前期</v>
          </cell>
          <cell r="P235" t="str">
            <v>政府投资</v>
          </cell>
          <cell r="R235" t="str">
            <v>否</v>
          </cell>
        </row>
        <row r="236">
          <cell r="H236" t="str">
            <v>彩嘉路跨张家兴沟连通工程</v>
          </cell>
          <cell r="J236" t="str">
            <v>基础设施</v>
          </cell>
          <cell r="L236" t="str">
            <v>道路工程</v>
          </cell>
          <cell r="N236" t="str">
            <v>新建</v>
          </cell>
          <cell r="O236" t="str">
            <v>续建</v>
          </cell>
          <cell r="P236" t="str">
            <v>政府投资</v>
          </cell>
          <cell r="R236" t="str">
            <v>否</v>
          </cell>
        </row>
        <row r="237">
          <cell r="H237" t="str">
            <v>渔帆路（航华道-玉砂道）、渔家路（航华道-玉砂道）、航华道（渔家路-渔泽路）道路排水及红线内外绿化工程</v>
          </cell>
          <cell r="J237" t="str">
            <v>基础设施</v>
          </cell>
          <cell r="L237" t="str">
            <v>道路工程</v>
          </cell>
          <cell r="N237" t="str">
            <v>新建</v>
          </cell>
          <cell r="O237" t="str">
            <v>续建</v>
          </cell>
          <cell r="P237" t="str">
            <v>政府投资</v>
          </cell>
          <cell r="R237" t="str">
            <v>是</v>
          </cell>
        </row>
        <row r="238">
          <cell r="H238" t="str">
            <v>永定新河入海口左岸滨海湿地项目</v>
          </cell>
          <cell r="J238" t="str">
            <v>基础设施</v>
          </cell>
          <cell r="L238" t="str">
            <v>生态修复工程</v>
          </cell>
          <cell r="N238" t="str">
            <v>前期</v>
          </cell>
          <cell r="O238" t="str">
            <v>新建</v>
          </cell>
          <cell r="P238" t="str">
            <v>政府投资</v>
          </cell>
          <cell r="R238" t="str">
            <v>否</v>
          </cell>
        </row>
        <row r="239">
          <cell r="H239" t="str">
            <v>景熙园住宅项目（第二启动器）</v>
          </cell>
          <cell r="J239" t="str">
            <v>住宅项目</v>
          </cell>
          <cell r="L239" t="str">
            <v>住宅项目</v>
          </cell>
          <cell r="N239" t="str">
            <v>续建</v>
          </cell>
          <cell r="P239" t="str">
            <v>企业自筹</v>
          </cell>
          <cell r="R239" t="str">
            <v>否</v>
          </cell>
        </row>
        <row r="240">
          <cell r="H240" t="str">
            <v>中核地块能源配套一期工程</v>
          </cell>
          <cell r="J240" t="str">
            <v>基础设施</v>
          </cell>
          <cell r="L240" t="str">
            <v>配套管线</v>
          </cell>
          <cell r="N240" t="str">
            <v>新建</v>
          </cell>
          <cell r="O240" t="str">
            <v>续建</v>
          </cell>
          <cell r="P240" t="str">
            <v>企业自筹</v>
          </cell>
          <cell r="R240" t="str">
            <v>是</v>
          </cell>
        </row>
        <row r="241">
          <cell r="H241" t="str">
            <v>渔家路道路能源管网工程</v>
          </cell>
          <cell r="I241" t="str">
            <v>渔家路、渔帆路、嘉祥道能源管网工程</v>
          </cell>
          <cell r="J241" t="str">
            <v>基础设施</v>
          </cell>
          <cell r="L241" t="str">
            <v>配套管线</v>
          </cell>
          <cell r="N241" t="str">
            <v>前期</v>
          </cell>
          <cell r="P241" t="str">
            <v>企业自筹</v>
          </cell>
          <cell r="R241" t="str">
            <v>否</v>
          </cell>
        </row>
        <row r="242">
          <cell r="H242" t="str">
            <v>临海新城西侧生态修复工程</v>
          </cell>
          <cell r="J242" t="str">
            <v>基础设施</v>
          </cell>
          <cell r="L242" t="str">
            <v>生态修复工程</v>
          </cell>
          <cell r="N242" t="str">
            <v>前期</v>
          </cell>
          <cell r="O242" t="str">
            <v>新建</v>
          </cell>
          <cell r="P242" t="str">
            <v>政府投资</v>
          </cell>
          <cell r="R242" t="str">
            <v>否</v>
          </cell>
        </row>
        <row r="243">
          <cell r="H243" t="str">
            <v>渔家路（嘉顺道-渔泽路）道路排水及红线内绿化工程</v>
          </cell>
          <cell r="J243" t="str">
            <v>基础设施</v>
          </cell>
          <cell r="L243" t="str">
            <v>道路工程</v>
          </cell>
          <cell r="N243" t="str">
            <v>前期</v>
          </cell>
          <cell r="P243" t="str">
            <v>政府投资</v>
          </cell>
          <cell r="R243" t="str">
            <v>否</v>
          </cell>
        </row>
        <row r="244">
          <cell r="H244" t="str">
            <v>南部区域中水管网一期工程</v>
          </cell>
          <cell r="J244" t="str">
            <v>基础设施</v>
          </cell>
          <cell r="L244" t="str">
            <v>配套管线</v>
          </cell>
          <cell r="N244" t="str">
            <v>新建</v>
          </cell>
          <cell r="O244" t="str">
            <v>续建</v>
          </cell>
          <cell r="P244" t="str">
            <v>政府投资</v>
          </cell>
          <cell r="R244" t="str">
            <v>否</v>
          </cell>
        </row>
        <row r="245">
          <cell r="H245" t="str">
            <v>南部区域工业地块雨污水配套工程</v>
          </cell>
          <cell r="J245" t="str">
            <v>基础设施</v>
          </cell>
          <cell r="L245" t="str">
            <v>配套管线</v>
          </cell>
          <cell r="N245" t="str">
            <v>新建</v>
          </cell>
          <cell r="O245" t="str">
            <v>续建</v>
          </cell>
          <cell r="P245" t="str">
            <v>企业自筹</v>
          </cell>
          <cell r="Q245" t="str">
            <v>政府投资</v>
          </cell>
          <cell r="R245" t="str">
            <v>否</v>
          </cell>
        </row>
        <row r="246">
          <cell r="H246" t="str">
            <v>力高地块西侧湿地生态修复工程</v>
          </cell>
          <cell r="J246" t="str">
            <v>基础设施</v>
          </cell>
          <cell r="L246" t="str">
            <v>生态修复工程</v>
          </cell>
          <cell r="N246" t="str">
            <v>前期</v>
          </cell>
          <cell r="O246" t="str">
            <v>新建</v>
          </cell>
          <cell r="P246" t="str">
            <v>政府投资</v>
          </cell>
          <cell r="R246" t="str">
            <v>否</v>
          </cell>
        </row>
        <row r="247">
          <cell r="H247" t="str">
            <v>彩辰道绿廊景观工程</v>
          </cell>
          <cell r="J247" t="str">
            <v>基础设施</v>
          </cell>
          <cell r="L247" t="str">
            <v>景观绿化</v>
          </cell>
          <cell r="N247" t="str">
            <v>续建</v>
          </cell>
          <cell r="P247" t="str">
            <v>政府投资</v>
          </cell>
          <cell r="R247" t="str">
            <v>是</v>
          </cell>
        </row>
        <row r="248">
          <cell r="H248" t="str">
            <v>嘉顺道、渔泽路能源管线入廊工程</v>
          </cell>
          <cell r="J248" t="str">
            <v>基础设施</v>
          </cell>
          <cell r="L248" t="str">
            <v>管廊</v>
          </cell>
          <cell r="N248" t="str">
            <v>前期</v>
          </cell>
          <cell r="O248" t="str">
            <v>新建</v>
          </cell>
          <cell r="P248" t="str">
            <v>企业自筹</v>
          </cell>
          <cell r="R248" t="str">
            <v>否</v>
          </cell>
        </row>
        <row r="249">
          <cell r="H249" t="str">
            <v>旅游区域北部水系连通及排海项目二期工程</v>
          </cell>
          <cell r="J249" t="str">
            <v>基础设施</v>
          </cell>
          <cell r="L249" t="str">
            <v>水系工程</v>
          </cell>
          <cell r="N249" t="str">
            <v>续建</v>
          </cell>
          <cell r="P249" t="str">
            <v>政府投资</v>
          </cell>
          <cell r="R249" t="str">
            <v>否</v>
          </cell>
        </row>
        <row r="250">
          <cell r="H250" t="str">
            <v>第二启动器C2地块项目</v>
          </cell>
          <cell r="J250" t="str">
            <v>产业项目</v>
          </cell>
          <cell r="L250" t="str">
            <v>商业项目</v>
          </cell>
          <cell r="N250" t="str">
            <v>新建</v>
          </cell>
          <cell r="P250" t="str">
            <v>企业自筹</v>
          </cell>
          <cell r="R250" t="str">
            <v>否</v>
          </cell>
        </row>
        <row r="251">
          <cell r="H251" t="str">
            <v>彩云街、玉砂道、顺安路和彩嘉路等道路电力排管工程</v>
          </cell>
          <cell r="J251" t="str">
            <v>基础设施</v>
          </cell>
          <cell r="L251" t="str">
            <v>电力工程</v>
          </cell>
          <cell r="N251" t="str">
            <v>前期</v>
          </cell>
          <cell r="O251" t="str">
            <v>新建</v>
          </cell>
          <cell r="P251" t="str">
            <v>政府投资</v>
          </cell>
          <cell r="R251" t="str">
            <v>否</v>
          </cell>
        </row>
        <row r="252">
          <cell r="H252" t="str">
            <v>北部区域中水管网一期工程</v>
          </cell>
          <cell r="J252" t="str">
            <v>基础设施</v>
          </cell>
          <cell r="L252" t="str">
            <v>配套管线</v>
          </cell>
          <cell r="N252" t="str">
            <v>新建</v>
          </cell>
          <cell r="O252" t="str">
            <v>续建</v>
          </cell>
          <cell r="P252" t="str">
            <v>政府投资</v>
          </cell>
          <cell r="R252" t="str">
            <v>否</v>
          </cell>
        </row>
        <row r="253">
          <cell r="H253" t="str">
            <v>南部区域工业地块能源配套工程</v>
          </cell>
          <cell r="J253" t="str">
            <v>基础设施</v>
          </cell>
          <cell r="L253" t="str">
            <v>配套管线</v>
          </cell>
          <cell r="N253" t="str">
            <v>新建</v>
          </cell>
          <cell r="O253" t="str">
            <v>续建</v>
          </cell>
          <cell r="P253" t="str">
            <v>企业自筹</v>
          </cell>
          <cell r="R253" t="str">
            <v>否</v>
          </cell>
        </row>
        <row r="254">
          <cell r="H254" t="str">
            <v>中央大道开口项目二期工程</v>
          </cell>
          <cell r="J254" t="str">
            <v>基础设施</v>
          </cell>
          <cell r="L254" t="str">
            <v>道路工程</v>
          </cell>
          <cell r="N254" t="str">
            <v>新建</v>
          </cell>
          <cell r="O254" t="str">
            <v>续建</v>
          </cell>
          <cell r="P254" t="str">
            <v>政府投资</v>
          </cell>
          <cell r="R254" t="str">
            <v>否</v>
          </cell>
        </row>
        <row r="255">
          <cell r="H255" t="str">
            <v>旅游区域北部水系连通项目三期工程</v>
          </cell>
          <cell r="J255" t="str">
            <v>基础设施</v>
          </cell>
          <cell r="L255" t="str">
            <v>水系工程</v>
          </cell>
          <cell r="N255" t="str">
            <v>前期</v>
          </cell>
          <cell r="P255" t="str">
            <v>政府投资</v>
          </cell>
          <cell r="R255" t="str">
            <v>否</v>
          </cell>
        </row>
        <row r="256">
          <cell r="H256" t="str">
            <v>澜清溪东段水系及绿廊景观工程</v>
          </cell>
          <cell r="J256" t="str">
            <v>基础设施</v>
          </cell>
          <cell r="L256" t="str">
            <v>景观绿化</v>
          </cell>
          <cell r="N256" t="str">
            <v>前期</v>
          </cell>
          <cell r="O256" t="str">
            <v>新建</v>
          </cell>
          <cell r="P256" t="str">
            <v>政府投资</v>
          </cell>
          <cell r="R256" t="str">
            <v>否</v>
          </cell>
        </row>
        <row r="257">
          <cell r="H257" t="str">
            <v>彩环路西侧慢行系统完善工程</v>
          </cell>
          <cell r="J257" t="str">
            <v>基础设施</v>
          </cell>
          <cell r="L257" t="str">
            <v>道路工程</v>
          </cell>
          <cell r="N257" t="str">
            <v>前期</v>
          </cell>
          <cell r="O257" t="str">
            <v>新建</v>
          </cell>
          <cell r="P257" t="str">
            <v>政府投资</v>
          </cell>
          <cell r="R257" t="str">
            <v>否</v>
          </cell>
        </row>
        <row r="258">
          <cell r="H258" t="str">
            <v>汉北路绿廊景观二期工程</v>
          </cell>
          <cell r="J258" t="str">
            <v>基础设施</v>
          </cell>
          <cell r="L258" t="str">
            <v>景观绿化</v>
          </cell>
          <cell r="N258" t="str">
            <v>前期</v>
          </cell>
          <cell r="P258" t="str">
            <v>政府投资</v>
          </cell>
          <cell r="R258" t="str">
            <v>否</v>
          </cell>
        </row>
        <row r="259">
          <cell r="H259" t="str">
            <v>碧桂园西侧景观停车场工程</v>
          </cell>
          <cell r="J259" t="str">
            <v>基础设施</v>
          </cell>
          <cell r="L259" t="str">
            <v>停车场</v>
          </cell>
          <cell r="N259" t="str">
            <v>前期</v>
          </cell>
          <cell r="P259" t="str">
            <v>政府投资</v>
          </cell>
          <cell r="R259" t="str">
            <v>否</v>
          </cell>
        </row>
        <row r="260">
          <cell r="H260" t="str">
            <v>航泊道、航秀道、航庭道与汉北路连通工程</v>
          </cell>
          <cell r="J260" t="str">
            <v>基础设施</v>
          </cell>
          <cell r="L260" t="str">
            <v>道路工程</v>
          </cell>
          <cell r="N260" t="str">
            <v>前期</v>
          </cell>
          <cell r="O260" t="str">
            <v>新建</v>
          </cell>
          <cell r="P260" t="str">
            <v>政府投资</v>
          </cell>
          <cell r="R260" t="str">
            <v>否</v>
          </cell>
        </row>
        <row r="261">
          <cell r="H261" t="str">
            <v>力高能源管线穿越海滨高速工程</v>
          </cell>
          <cell r="J261" t="str">
            <v>基础设施</v>
          </cell>
          <cell r="L261" t="str">
            <v>配套管线</v>
          </cell>
          <cell r="N261" t="str">
            <v>新建</v>
          </cell>
          <cell r="O261" t="str">
            <v>续建</v>
          </cell>
          <cell r="P261" t="str">
            <v>企业自筹</v>
          </cell>
          <cell r="R261" t="str">
            <v>否</v>
          </cell>
        </row>
        <row r="262">
          <cell r="H262" t="str">
            <v>滨汇广场商业项目（第二启动器）</v>
          </cell>
          <cell r="J262" t="str">
            <v>产业项目</v>
          </cell>
          <cell r="L262" t="str">
            <v>商业项目</v>
          </cell>
          <cell r="N262" t="str">
            <v>新建</v>
          </cell>
          <cell r="O262" t="str">
            <v>续建</v>
          </cell>
          <cell r="P262" t="str">
            <v>企业自筹</v>
          </cell>
          <cell r="R262" t="str">
            <v>否</v>
          </cell>
        </row>
        <row r="263">
          <cell r="H263" t="str">
            <v>丰田项目基础处理工程</v>
          </cell>
          <cell r="J263" t="str">
            <v>基础设施</v>
          </cell>
          <cell r="L263" t="str">
            <v>道路配套</v>
          </cell>
          <cell r="N263" t="str">
            <v>前期</v>
          </cell>
          <cell r="O263" t="str">
            <v>新建</v>
          </cell>
          <cell r="P263" t="str">
            <v>政府投资</v>
          </cell>
          <cell r="R263" t="str">
            <v>否</v>
          </cell>
        </row>
        <row r="264">
          <cell r="H264" t="str">
            <v>军威养殖场地块土地置换</v>
          </cell>
          <cell r="J264" t="str">
            <v>基础设施</v>
          </cell>
          <cell r="L264" t="str">
            <v>土地收储及整理</v>
          </cell>
          <cell r="N264" t="str">
            <v>新建</v>
          </cell>
          <cell r="P264" t="str">
            <v>政府投资</v>
          </cell>
          <cell r="R264" t="str">
            <v>否</v>
          </cell>
        </row>
        <row r="265">
          <cell r="H265" t="str">
            <v>老海堤沿线（海旭道-美林道）电线杆入地工程</v>
          </cell>
          <cell r="J265" t="str">
            <v>基础设施</v>
          </cell>
          <cell r="L265" t="str">
            <v>电力工程</v>
          </cell>
          <cell r="N265" t="str">
            <v>续建</v>
          </cell>
          <cell r="P265" t="str">
            <v>政府投资</v>
          </cell>
          <cell r="R265" t="str">
            <v>否</v>
          </cell>
        </row>
        <row r="266">
          <cell r="H266" t="str">
            <v>北部区域综合管廊二期工程</v>
          </cell>
          <cell r="J266" t="str">
            <v>基础设施</v>
          </cell>
          <cell r="L266" t="str">
            <v>管廊</v>
          </cell>
          <cell r="N266" t="str">
            <v>前期</v>
          </cell>
          <cell r="P266" t="str">
            <v>政府投资</v>
          </cell>
          <cell r="R266" t="str">
            <v>否</v>
          </cell>
        </row>
        <row r="267">
          <cell r="H267" t="str">
            <v>渔家路、渔帆路、航泽道能源管网工程</v>
          </cell>
          <cell r="J267" t="str">
            <v>基础设施</v>
          </cell>
          <cell r="L267" t="str">
            <v>配套管线</v>
          </cell>
          <cell r="N267" t="str">
            <v>前期</v>
          </cell>
          <cell r="P267" t="str">
            <v>企业自筹</v>
          </cell>
          <cell r="R267" t="str">
            <v>否</v>
          </cell>
        </row>
        <row r="268">
          <cell r="H268" t="str">
            <v>渔家路、渔帆路、航泽道道路排水及红线内绿化工程</v>
          </cell>
          <cell r="J268" t="str">
            <v>产业项目</v>
          </cell>
          <cell r="L268" t="str">
            <v>产业项目</v>
          </cell>
          <cell r="N268" t="str">
            <v>前期</v>
          </cell>
          <cell r="P268" t="str">
            <v>政府投资</v>
          </cell>
          <cell r="R268" t="str">
            <v>否</v>
          </cell>
        </row>
        <row r="269">
          <cell r="H269" t="str">
            <v>丰田地块雨污水管道改造工程</v>
          </cell>
          <cell r="J269" t="str">
            <v>产业项目</v>
          </cell>
          <cell r="L269" t="str">
            <v>产业项目</v>
          </cell>
          <cell r="N269" t="str">
            <v>前期</v>
          </cell>
          <cell r="P269" t="str">
            <v>政府投资</v>
          </cell>
          <cell r="R269" t="str">
            <v>否</v>
          </cell>
        </row>
        <row r="270">
          <cell r="H270" t="str">
            <v>2020年旅游区域项目开口工程</v>
          </cell>
          <cell r="J270" t="str">
            <v>基础设施</v>
          </cell>
          <cell r="L270" t="str">
            <v>道路工程</v>
          </cell>
          <cell r="N270" t="str">
            <v>前期</v>
          </cell>
          <cell r="P270" t="str">
            <v>政府投资</v>
          </cell>
          <cell r="R270" t="str">
            <v>否</v>
          </cell>
        </row>
        <row r="271">
          <cell r="H271" t="str">
            <v>东堤（妈祖文化园段落）观海栈道景观项目</v>
          </cell>
          <cell r="J271" t="str">
            <v>产业项目</v>
          </cell>
          <cell r="L271" t="str">
            <v>产业项目</v>
          </cell>
          <cell r="N271" t="str">
            <v>前期</v>
          </cell>
          <cell r="P271" t="str">
            <v>政府投资</v>
          </cell>
          <cell r="R271" t="str">
            <v>否</v>
          </cell>
        </row>
        <row r="272">
          <cell r="H272" t="str">
            <v>中央大道路口（航海道、玉砂道）设施及绿化完善工程</v>
          </cell>
          <cell r="J272" t="str">
            <v>产业项目</v>
          </cell>
          <cell r="L272" t="str">
            <v>产业项目</v>
          </cell>
          <cell r="N272" t="str">
            <v>新建</v>
          </cell>
          <cell r="P272" t="str">
            <v>政府投资</v>
          </cell>
          <cell r="R272" t="str">
            <v>否</v>
          </cell>
        </row>
        <row r="273">
          <cell r="H273" t="str">
            <v>渔泽路（遗鸥大道-海天道）道路排水工程</v>
          </cell>
          <cell r="J273" t="str">
            <v>产业项目</v>
          </cell>
          <cell r="L273" t="str">
            <v>产业项目</v>
          </cell>
          <cell r="N273" t="str">
            <v>前期</v>
          </cell>
          <cell r="P273" t="str">
            <v>政府投资</v>
          </cell>
          <cell r="R273" t="str">
            <v>否</v>
          </cell>
        </row>
        <row r="274">
          <cell r="H274" t="str">
            <v>丰田地块周边围墙修建工程</v>
          </cell>
          <cell r="J274" t="str">
            <v>产业项目</v>
          </cell>
          <cell r="L274" t="str">
            <v/>
          </cell>
          <cell r="N274" t="str">
            <v>新建</v>
          </cell>
          <cell r="P274" t="str">
            <v>政府投资</v>
          </cell>
          <cell r="R274" t="str">
            <v>否</v>
          </cell>
        </row>
        <row r="275">
          <cell r="H275" t="str">
            <v>渔泽路（航海道—航苑道）道路排水及红线内绿化工程</v>
          </cell>
          <cell r="J275" t="str">
            <v>产业项目</v>
          </cell>
          <cell r="L275" t="str">
            <v/>
          </cell>
          <cell r="N275" t="str">
            <v>前期</v>
          </cell>
          <cell r="P275" t="str">
            <v>政府投资</v>
          </cell>
          <cell r="R275" t="str">
            <v>否</v>
          </cell>
        </row>
        <row r="276">
          <cell r="H276" t="str">
            <v>航泊道（中央大道—渔泽路）、航秀道（中央大道—渔泽路）道路排水及红线内绿化工程</v>
          </cell>
          <cell r="J276" t="str">
            <v>产业项目</v>
          </cell>
          <cell r="L276" t="str">
            <v>产业项目</v>
          </cell>
          <cell r="N276" t="str">
            <v>前期</v>
          </cell>
          <cell r="P276" t="str">
            <v>政府投资</v>
          </cell>
          <cell r="R276" t="str">
            <v>否</v>
          </cell>
        </row>
        <row r="277">
          <cell r="H277" t="str">
            <v>力高地块北侧新建海堤工程</v>
          </cell>
          <cell r="J277" t="str">
            <v>基础设施</v>
          </cell>
          <cell r="L277" t="str">
            <v/>
          </cell>
          <cell r="N277" t="str">
            <v>前期</v>
          </cell>
          <cell r="P277" t="str">
            <v>政府投资</v>
          </cell>
          <cell r="R277" t="str">
            <v>否</v>
          </cell>
        </row>
        <row r="278">
          <cell r="H278" t="str">
            <v>旅游区域海滨高速两侧水系连通生态修复工程</v>
          </cell>
          <cell r="J278" t="str">
            <v>基础设施</v>
          </cell>
          <cell r="L278" t="str">
            <v>生态修复工程</v>
          </cell>
          <cell r="N278" t="str">
            <v>续建</v>
          </cell>
          <cell r="P278" t="str">
            <v>政府投资</v>
          </cell>
          <cell r="R278" t="str">
            <v>是</v>
          </cell>
        </row>
        <row r="279">
          <cell r="H279" t="str">
            <v>力高蓝湾地块收储</v>
          </cell>
          <cell r="J279" t="str">
            <v>基础设施</v>
          </cell>
          <cell r="L279" t="str">
            <v>土地收储及整理</v>
          </cell>
          <cell r="N279" t="str">
            <v>新建</v>
          </cell>
          <cell r="P279" t="str">
            <v>政府投资</v>
          </cell>
          <cell r="R279" t="str">
            <v>否</v>
          </cell>
        </row>
        <row r="280">
          <cell r="H280" t="str">
            <v>北部1#热源厂工程</v>
          </cell>
          <cell r="J280" t="str">
            <v>基础设施</v>
          </cell>
          <cell r="L280" t="str">
            <v>市政场站</v>
          </cell>
          <cell r="N280" t="str">
            <v>新建</v>
          </cell>
          <cell r="P280" t="str">
            <v>企业自筹</v>
          </cell>
          <cell r="R280" t="str">
            <v>否</v>
          </cell>
        </row>
        <row r="281">
          <cell r="H281" t="str">
            <v>丰田地块能源管网拆除工程</v>
          </cell>
          <cell r="J281" t="str">
            <v>基础设施</v>
          </cell>
          <cell r="L281" t="str">
            <v>配套管线</v>
          </cell>
          <cell r="N281" t="str">
            <v>前期</v>
          </cell>
          <cell r="P281" t="str">
            <v>政府投资</v>
          </cell>
          <cell r="R281" t="str">
            <v>否</v>
          </cell>
        </row>
        <row r="282">
          <cell r="H282" t="str">
            <v>北部燃气高调站工程</v>
          </cell>
          <cell r="J282" t="str">
            <v>基础设施</v>
          </cell>
          <cell r="L282" t="str">
            <v>市政场站</v>
          </cell>
          <cell r="N282" t="str">
            <v>新建</v>
          </cell>
          <cell r="P282" t="str">
            <v>企业自筹</v>
          </cell>
          <cell r="R282" t="str">
            <v>否</v>
          </cell>
        </row>
        <row r="283">
          <cell r="H283" t="str">
            <v>丰田地块能源管网改造工程</v>
          </cell>
          <cell r="J283" t="str">
            <v>基础设施</v>
          </cell>
          <cell r="L283" t="str">
            <v/>
          </cell>
          <cell r="N283" t="str">
            <v>前期</v>
          </cell>
          <cell r="P283" t="str">
            <v>企业自筹</v>
          </cell>
          <cell r="R283" t="str">
            <v>否</v>
          </cell>
        </row>
        <row r="284">
          <cell r="H284" t="str">
            <v>航泊道、航秀道能源管网工程</v>
          </cell>
          <cell r="J284" t="str">
            <v>基础设施</v>
          </cell>
          <cell r="L284" t="str">
            <v>配套管线</v>
          </cell>
          <cell r="N284" t="str">
            <v>前期</v>
          </cell>
          <cell r="P284" t="str">
            <v>企业自筹</v>
          </cell>
          <cell r="R284" t="str">
            <v>否</v>
          </cell>
        </row>
        <row r="285">
          <cell r="H285" t="str">
            <v>渔帆路、渔家路、航泽道能源管网工程</v>
          </cell>
          <cell r="J285" t="str">
            <v>基础设施</v>
          </cell>
          <cell r="L285" t="str">
            <v>配套管线</v>
          </cell>
          <cell r="N285" t="str">
            <v>前期</v>
          </cell>
          <cell r="P285" t="str">
            <v>企业自筹</v>
          </cell>
          <cell r="R285" t="str">
            <v>否</v>
          </cell>
        </row>
        <row r="286">
          <cell r="H286" t="str">
            <v>北部电力排管二期工程</v>
          </cell>
          <cell r="J286" t="str">
            <v>基础设施</v>
          </cell>
          <cell r="L286" t="str">
            <v>电力工程</v>
          </cell>
          <cell r="N286" t="str">
            <v>前期</v>
          </cell>
          <cell r="P286" t="str">
            <v>政府投资</v>
          </cell>
          <cell r="R286" t="str">
            <v>否</v>
          </cell>
        </row>
        <row r="287">
          <cell r="H287" t="str">
            <v>北部区域海淡水引入工程</v>
          </cell>
          <cell r="J287" t="str">
            <v>基础设施</v>
          </cell>
          <cell r="L287" t="str">
            <v>配套管线</v>
          </cell>
          <cell r="N287" t="str">
            <v>新建</v>
          </cell>
          <cell r="P287" t="str">
            <v>政府投资</v>
          </cell>
          <cell r="R287" t="str">
            <v>否</v>
          </cell>
        </row>
        <row r="288">
          <cell r="H288" t="str">
            <v>北部1#能源站工程</v>
          </cell>
          <cell r="J288" t="str">
            <v>基础设施</v>
          </cell>
          <cell r="L288" t="str">
            <v>市政场站</v>
          </cell>
          <cell r="N288" t="str">
            <v>前期</v>
          </cell>
          <cell r="P288" t="str">
            <v>企业自筹</v>
          </cell>
          <cell r="R288" t="str">
            <v>否</v>
          </cell>
        </row>
        <row r="289">
          <cell r="H289" t="str">
            <v>合作区电力排管辅助配套二期工程</v>
          </cell>
          <cell r="J289" t="str">
            <v>基础设施</v>
          </cell>
          <cell r="L289" t="str">
            <v>电力工程</v>
          </cell>
          <cell r="N289" t="str">
            <v>新建</v>
          </cell>
          <cell r="O289" t="str">
            <v>续建</v>
          </cell>
          <cell r="P289" t="str">
            <v>政府投资</v>
          </cell>
          <cell r="R289" t="str">
            <v>否</v>
          </cell>
        </row>
        <row r="290">
          <cell r="H290" t="str">
            <v>美食城周边景观工程</v>
          </cell>
          <cell r="J290" t="str">
            <v>基础设施</v>
          </cell>
          <cell r="L290" t="str">
            <v>景观绿化</v>
          </cell>
          <cell r="N290" t="str">
            <v>新建</v>
          </cell>
          <cell r="P290" t="str">
            <v>政府投资</v>
          </cell>
          <cell r="R290" t="str">
            <v>否</v>
          </cell>
        </row>
        <row r="291">
          <cell r="H291" t="str">
            <v>海晨道（海滨高速-永盛路）再生水管道工程</v>
          </cell>
          <cell r="J291" t="str">
            <v>基础设施</v>
          </cell>
          <cell r="L291" t="str">
            <v>配套管线</v>
          </cell>
          <cell r="N291" t="str">
            <v>续建</v>
          </cell>
          <cell r="P291" t="str">
            <v>政府投资</v>
          </cell>
          <cell r="R291" t="str">
            <v>否</v>
          </cell>
        </row>
        <row r="292">
          <cell r="H292" t="str">
            <v>临海新城再生水管网切改工程</v>
          </cell>
          <cell r="J292" t="str">
            <v>基础设施</v>
          </cell>
          <cell r="L292" t="str">
            <v>配套管线</v>
          </cell>
          <cell r="N292" t="str">
            <v>前期</v>
          </cell>
          <cell r="P292" t="str">
            <v>政府投资</v>
          </cell>
          <cell r="R292" t="str">
            <v>否</v>
          </cell>
        </row>
        <row r="293">
          <cell r="H293" t="str">
            <v>生态城合作区再生水南部加压泵站</v>
          </cell>
          <cell r="J293" t="str">
            <v>基础设施</v>
          </cell>
          <cell r="L293" t="str">
            <v>市政场站</v>
          </cell>
          <cell r="N293" t="str">
            <v>前期</v>
          </cell>
          <cell r="P293" t="str">
            <v>政府投资</v>
          </cell>
          <cell r="R293" t="str">
            <v>否</v>
          </cell>
        </row>
        <row r="294">
          <cell r="H294" t="str">
            <v>科技园南侧16地块商业项目</v>
          </cell>
          <cell r="J294" t="str">
            <v>产业项目</v>
          </cell>
          <cell r="L294" t="str">
            <v>商业项目</v>
          </cell>
          <cell r="N294" t="str">
            <v>前期</v>
          </cell>
          <cell r="P294" t="str">
            <v>企业自筹</v>
          </cell>
          <cell r="R294" t="str">
            <v>否</v>
          </cell>
        </row>
        <row r="295">
          <cell r="H295" t="str">
            <v>生态城水系构建二期工程</v>
          </cell>
          <cell r="J295" t="str">
            <v>基础设施</v>
          </cell>
          <cell r="L295" t="str">
            <v>水系工程</v>
          </cell>
          <cell r="N295" t="str">
            <v>前期</v>
          </cell>
          <cell r="P295" t="str">
            <v>政府投资</v>
          </cell>
          <cell r="R295" t="str">
            <v>否</v>
          </cell>
        </row>
        <row r="296">
          <cell r="H296" t="str">
            <v>北疆电厂淡化海水输送工程（区内）</v>
          </cell>
          <cell r="J296" t="str">
            <v>基础设施</v>
          </cell>
          <cell r="L296" t="str">
            <v>配套管线</v>
          </cell>
          <cell r="N296" t="str">
            <v>续建</v>
          </cell>
          <cell r="P296" t="str">
            <v>政府投资</v>
          </cell>
          <cell r="R296" t="str">
            <v>是</v>
          </cell>
        </row>
        <row r="297">
          <cell r="H297" t="str">
            <v>生态城新源中心工业游湿地工程</v>
          </cell>
          <cell r="J297" t="str">
            <v>基础设施</v>
          </cell>
          <cell r="L297" t="str">
            <v>旅游配套</v>
          </cell>
          <cell r="N297" t="str">
            <v>前期</v>
          </cell>
          <cell r="O297" t="str">
            <v>新建</v>
          </cell>
          <cell r="P297" t="str">
            <v>政府投资</v>
          </cell>
          <cell r="R297" t="str">
            <v>否</v>
          </cell>
        </row>
        <row r="298">
          <cell r="H298" t="str">
            <v>已建成公园园林小品工程</v>
          </cell>
          <cell r="J298" t="str">
            <v>基础设施</v>
          </cell>
          <cell r="L298" t="str">
            <v>提升改造</v>
          </cell>
          <cell r="N298" t="str">
            <v>新建</v>
          </cell>
          <cell r="P298" t="str">
            <v>政府投资</v>
          </cell>
          <cell r="R298" t="str">
            <v>否</v>
          </cell>
        </row>
        <row r="299">
          <cell r="H299" t="str">
            <v>中新友好景观建筑及配套工程</v>
          </cell>
          <cell r="J299" t="str">
            <v>基础设施</v>
          </cell>
          <cell r="L299" t="str">
            <v>景观绿化</v>
          </cell>
          <cell r="N299" t="str">
            <v>前期</v>
          </cell>
          <cell r="P299" t="str">
            <v>政府投资</v>
          </cell>
          <cell r="R299" t="str">
            <v>否</v>
          </cell>
        </row>
        <row r="300">
          <cell r="H300" t="str">
            <v>生态城道路人行过街工程</v>
          </cell>
          <cell r="J300" t="str">
            <v>基础设施</v>
          </cell>
          <cell r="L300" t="str">
            <v>城市运行管理</v>
          </cell>
          <cell r="M300" t="str">
            <v>道路工程</v>
          </cell>
          <cell r="N300" t="str">
            <v>续建</v>
          </cell>
          <cell r="P300" t="str">
            <v>政府投资</v>
          </cell>
          <cell r="R300" t="str">
            <v>否</v>
          </cell>
        </row>
        <row r="301">
          <cell r="H301" t="str">
            <v>29地块社区中心</v>
          </cell>
          <cell r="J301" t="str">
            <v>民生项目</v>
          </cell>
          <cell r="L301" t="str">
            <v>公建项目</v>
          </cell>
          <cell r="N301" t="str">
            <v>前期</v>
          </cell>
          <cell r="O301" t="str">
            <v>新建</v>
          </cell>
          <cell r="P301" t="str">
            <v>企业自筹</v>
          </cell>
          <cell r="R301" t="str">
            <v>否</v>
          </cell>
        </row>
        <row r="302">
          <cell r="H302" t="str">
            <v>综合场站工程</v>
          </cell>
          <cell r="J302" t="str">
            <v>基础设施</v>
          </cell>
          <cell r="L302" t="str">
            <v>市政场站</v>
          </cell>
          <cell r="N302" t="str">
            <v>续建</v>
          </cell>
          <cell r="P302" t="str">
            <v>政府投资</v>
          </cell>
          <cell r="R302" t="str">
            <v>是</v>
          </cell>
        </row>
        <row r="303">
          <cell r="H303" t="str">
            <v>中新天津生态城未来公交站</v>
          </cell>
          <cell r="J303" t="str">
            <v>基础设施</v>
          </cell>
          <cell r="L303" t="str">
            <v>道路配套</v>
          </cell>
          <cell r="N303" t="str">
            <v>前期</v>
          </cell>
          <cell r="P303" t="str">
            <v>政府投资</v>
          </cell>
          <cell r="R303" t="str">
            <v>否</v>
          </cell>
        </row>
        <row r="304">
          <cell r="H304" t="str">
            <v>42地块生活中心</v>
          </cell>
          <cell r="J304" t="str">
            <v>民生项目</v>
          </cell>
          <cell r="L304" t="str">
            <v>公建项目</v>
          </cell>
          <cell r="N304" t="str">
            <v>前期</v>
          </cell>
          <cell r="P304" t="str">
            <v>企业自筹</v>
          </cell>
          <cell r="R304" t="str">
            <v>否</v>
          </cell>
        </row>
        <row r="305">
          <cell r="H305" t="str">
            <v>中新天津生态城中部以及北部片区土地整理工程</v>
          </cell>
          <cell r="J305" t="str">
            <v>基础设施</v>
          </cell>
          <cell r="L305" t="str">
            <v>土地收储及整理</v>
          </cell>
          <cell r="N305" t="str">
            <v>续建</v>
          </cell>
          <cell r="P305" t="str">
            <v>企业自筹</v>
          </cell>
          <cell r="R305" t="str">
            <v>否</v>
          </cell>
        </row>
        <row r="306">
          <cell r="H306" t="str">
            <v>汉北路西侧绿化带（汉北支路-泰八路）工程</v>
          </cell>
          <cell r="J306" t="str">
            <v>基础设施</v>
          </cell>
          <cell r="L306" t="str">
            <v>提升改造</v>
          </cell>
          <cell r="N306" t="str">
            <v>前期</v>
          </cell>
          <cell r="P306" t="str">
            <v>政府投资</v>
          </cell>
          <cell r="R306" t="str">
            <v>否</v>
          </cell>
        </row>
        <row r="307">
          <cell r="H307" t="str">
            <v>北疆电厂淡化海水配套泵站及配套管网（一期）</v>
          </cell>
          <cell r="J307" t="str">
            <v>基础设施</v>
          </cell>
          <cell r="L307" t="str">
            <v>市政场站</v>
          </cell>
          <cell r="N307" t="str">
            <v>前期</v>
          </cell>
          <cell r="O307" t="str">
            <v>新建</v>
          </cell>
          <cell r="P307" t="str">
            <v>政府投资</v>
          </cell>
          <cell r="R307" t="str">
            <v>否</v>
          </cell>
        </row>
        <row r="308">
          <cell r="H308" t="str">
            <v>E号污水泵站改造及污水管道工程</v>
          </cell>
          <cell r="J308" t="str">
            <v>基础设施</v>
          </cell>
          <cell r="L308" t="str">
            <v>提升改造</v>
          </cell>
          <cell r="N308" t="str">
            <v>新建</v>
          </cell>
          <cell r="P308" t="str">
            <v>政府投资</v>
          </cell>
          <cell r="R308" t="str">
            <v>否</v>
          </cell>
        </row>
        <row r="309">
          <cell r="H309" t="str">
            <v>2020-2021年生态城合作区及渔港区道路开口工程</v>
          </cell>
          <cell r="I309" t="str">
            <v>生态城合作区及渔港区道路开口五期工程</v>
          </cell>
          <cell r="J309" t="str">
            <v>基础设施</v>
          </cell>
          <cell r="L309" t="str">
            <v>办公项目</v>
          </cell>
          <cell r="M309" t="str">
            <v>道路配套</v>
          </cell>
          <cell r="N309" t="str">
            <v>前期</v>
          </cell>
          <cell r="P309" t="str">
            <v>政府投资</v>
          </cell>
          <cell r="R309" t="str">
            <v>否</v>
          </cell>
        </row>
        <row r="310">
          <cell r="H310" t="str">
            <v>29地块社区公园</v>
          </cell>
          <cell r="J310" t="str">
            <v>基础设施</v>
          </cell>
          <cell r="L310" t="str">
            <v>景观绿化</v>
          </cell>
          <cell r="N310" t="str">
            <v>前期</v>
          </cell>
          <cell r="P310" t="str">
            <v>政府投资</v>
          </cell>
          <cell r="R310" t="str">
            <v>否</v>
          </cell>
        </row>
        <row r="311">
          <cell r="H311" t="str">
            <v>海博道（永盛路-弘通路）再生水管道工程</v>
          </cell>
          <cell r="J311" t="str">
            <v>基础设施</v>
          </cell>
          <cell r="L311" t="str">
            <v>配套管线</v>
          </cell>
          <cell r="N311" t="str">
            <v>续建</v>
          </cell>
          <cell r="P311" t="str">
            <v>政府投资</v>
          </cell>
          <cell r="R311" t="str">
            <v>否</v>
          </cell>
        </row>
        <row r="312">
          <cell r="H312" t="str">
            <v>生态谷（中新大道—华三路）景观工程</v>
          </cell>
          <cell r="J312" t="str">
            <v>基础设施</v>
          </cell>
          <cell r="L312" t="str">
            <v>景观绿化</v>
          </cell>
          <cell r="N312" t="str">
            <v>前期</v>
          </cell>
          <cell r="P312" t="str">
            <v>政府投资</v>
          </cell>
          <cell r="R312" t="str">
            <v>否</v>
          </cell>
        </row>
        <row r="313">
          <cell r="H313" t="str">
            <v>海轩道（景盛路-弘通路）再生水管道工程</v>
          </cell>
          <cell r="J313" t="str">
            <v>基础设施</v>
          </cell>
          <cell r="L313" t="str">
            <v>配套管线</v>
          </cell>
          <cell r="N313" t="str">
            <v>续建</v>
          </cell>
          <cell r="P313" t="str">
            <v>政府投资</v>
          </cell>
          <cell r="R313" t="str">
            <v>否</v>
          </cell>
        </row>
        <row r="314">
          <cell r="H314" t="str">
            <v>57号地块生活中心</v>
          </cell>
          <cell r="J314" t="str">
            <v>民生项目</v>
          </cell>
          <cell r="L314" t="str">
            <v>公建项目</v>
          </cell>
          <cell r="N314" t="str">
            <v>前期</v>
          </cell>
          <cell r="P314" t="str">
            <v>企业自筹</v>
          </cell>
          <cell r="R314" t="str">
            <v>否</v>
          </cell>
        </row>
        <row r="315">
          <cell r="H315" t="str">
            <v>中新天津生态城2019年交通信号灯升级改造工程</v>
          </cell>
          <cell r="J315" t="str">
            <v>基础设施</v>
          </cell>
          <cell r="L315" t="str">
            <v>提升改造</v>
          </cell>
          <cell r="N315" t="str">
            <v>前期</v>
          </cell>
          <cell r="O315" t="str">
            <v>续建</v>
          </cell>
          <cell r="P315" t="str">
            <v>政府投资</v>
          </cell>
          <cell r="R315" t="str">
            <v>否</v>
          </cell>
        </row>
        <row r="316">
          <cell r="H316" t="str">
            <v>北疆电厂热源引入复线工程</v>
          </cell>
          <cell r="J316" t="str">
            <v>基础设施</v>
          </cell>
          <cell r="L316" t="str">
            <v>配套管线</v>
          </cell>
          <cell r="N316" t="str">
            <v>前期</v>
          </cell>
          <cell r="P316" t="str">
            <v>企业自筹</v>
          </cell>
          <cell r="R316" t="str">
            <v>否</v>
          </cell>
        </row>
        <row r="317">
          <cell r="H317" t="str">
            <v>中部热源厂扩建工程</v>
          </cell>
          <cell r="J317" t="str">
            <v>基础设施</v>
          </cell>
          <cell r="L317" t="str">
            <v>市政场站</v>
          </cell>
          <cell r="N317" t="str">
            <v>新建</v>
          </cell>
          <cell r="P317" t="str">
            <v>企业自筹</v>
          </cell>
          <cell r="R317" t="str">
            <v>否</v>
          </cell>
        </row>
        <row r="318">
          <cell r="H318" t="str">
            <v>合作区域及渔港区域智能视觉工程二期</v>
          </cell>
          <cell r="J318" t="str">
            <v>基础设施</v>
          </cell>
          <cell r="L318" t="str">
            <v>信息化系统</v>
          </cell>
          <cell r="N318" t="str">
            <v>新建</v>
          </cell>
          <cell r="O318" t="str">
            <v>续建</v>
          </cell>
          <cell r="P318" t="str">
            <v>政府投资</v>
          </cell>
          <cell r="R318" t="str">
            <v>是</v>
          </cell>
        </row>
        <row r="319">
          <cell r="H319" t="str">
            <v>中部片区36#地块社区公园</v>
          </cell>
          <cell r="J319" t="str">
            <v>基础设施</v>
          </cell>
          <cell r="L319" t="str">
            <v>景观绿化</v>
          </cell>
          <cell r="N319" t="str">
            <v>前期</v>
          </cell>
          <cell r="P319" t="str">
            <v>政府投资</v>
          </cell>
          <cell r="R319" t="str">
            <v>否</v>
          </cell>
        </row>
        <row r="320">
          <cell r="H320" t="str">
            <v>32号地块周边道路绿化改造工程</v>
          </cell>
          <cell r="J320" t="str">
            <v>基础设施</v>
          </cell>
          <cell r="L320" t="str">
            <v>提升改造</v>
          </cell>
          <cell r="N320" t="str">
            <v>前期</v>
          </cell>
          <cell r="O320" t="str">
            <v>新建</v>
          </cell>
          <cell r="P320" t="str">
            <v>政府投资</v>
          </cell>
          <cell r="R320" t="str">
            <v>否</v>
          </cell>
        </row>
        <row r="321">
          <cell r="H321" t="str">
            <v>中新天津生态城海旭道公交场站工程</v>
          </cell>
          <cell r="J321" t="str">
            <v>基础设施</v>
          </cell>
          <cell r="L321" t="str">
            <v>公建项目</v>
          </cell>
          <cell r="N321" t="str">
            <v>前期</v>
          </cell>
          <cell r="P321" t="str">
            <v>政府投资</v>
          </cell>
          <cell r="R321" t="str">
            <v>否</v>
          </cell>
        </row>
        <row r="322">
          <cell r="H322" t="str">
            <v>中新天津生态城中心渔港智能交通（二期）工程</v>
          </cell>
          <cell r="J322" t="str">
            <v>基础设施</v>
          </cell>
          <cell r="L322" t="str">
            <v>道路配套</v>
          </cell>
          <cell r="N322" t="str">
            <v>新建</v>
          </cell>
          <cell r="O322" t="str">
            <v>续建</v>
          </cell>
          <cell r="P322" t="str">
            <v>政府投资</v>
          </cell>
          <cell r="R322" t="str">
            <v>否</v>
          </cell>
        </row>
        <row r="323">
          <cell r="H323" t="str">
            <v>中新天津生态城起步区城市家具工程提升改造项目</v>
          </cell>
          <cell r="J323" t="str">
            <v>基础设施</v>
          </cell>
          <cell r="L323" t="str">
            <v>提升改造</v>
          </cell>
          <cell r="N323" t="str">
            <v>新建</v>
          </cell>
          <cell r="P323" t="str">
            <v>政府投资</v>
          </cell>
          <cell r="R323" t="str">
            <v>否</v>
          </cell>
        </row>
        <row r="324">
          <cell r="H324" t="str">
            <v>中新大道（彩虹桥-北门区）绿化提升工程</v>
          </cell>
          <cell r="J324" t="str">
            <v>基础设施</v>
          </cell>
          <cell r="L324" t="str">
            <v>提升改造</v>
          </cell>
          <cell r="N324" t="str">
            <v>新建</v>
          </cell>
          <cell r="P324" t="str">
            <v>政府投资</v>
          </cell>
          <cell r="R324" t="str">
            <v>否</v>
          </cell>
        </row>
        <row r="325">
          <cell r="H325" t="str">
            <v>中新天津生态城中心渔港产业园区道路慢行系统优化工程</v>
          </cell>
          <cell r="J325" t="str">
            <v>基础设施</v>
          </cell>
          <cell r="L325" t="str">
            <v>提升改造</v>
          </cell>
          <cell r="N325" t="str">
            <v>前期</v>
          </cell>
          <cell r="O325" t="str">
            <v>续建</v>
          </cell>
          <cell r="P325" t="str">
            <v>政府投资</v>
          </cell>
          <cell r="R325" t="str">
            <v>否</v>
          </cell>
        </row>
        <row r="326">
          <cell r="H326" t="str">
            <v>再生水浓盐水处理工程</v>
          </cell>
          <cell r="J326" t="str">
            <v>基础设施</v>
          </cell>
          <cell r="L326" t="str">
            <v>水处理</v>
          </cell>
          <cell r="N326" t="str">
            <v>前期</v>
          </cell>
          <cell r="O326" t="str">
            <v>新建</v>
          </cell>
          <cell r="P326" t="str">
            <v>政府投资</v>
          </cell>
          <cell r="R326" t="str">
            <v>否</v>
          </cell>
        </row>
        <row r="327">
          <cell r="H327" t="str">
            <v>生态城永定州北塘热源管道除污室工程</v>
          </cell>
          <cell r="J327" t="str">
            <v>基础设施</v>
          </cell>
          <cell r="L327" t="str">
            <v>配套管线</v>
          </cell>
          <cell r="N327" t="str">
            <v>续建</v>
          </cell>
          <cell r="P327" t="str">
            <v>企业自筹</v>
          </cell>
          <cell r="R327" t="str">
            <v>否</v>
          </cell>
        </row>
        <row r="328">
          <cell r="H328" t="str">
            <v>中新天津生态城水处理中心前池改造工程</v>
          </cell>
          <cell r="J328" t="str">
            <v>基础设施</v>
          </cell>
          <cell r="L328" t="str">
            <v>提升改造</v>
          </cell>
          <cell r="N328" t="str">
            <v>新建</v>
          </cell>
          <cell r="P328" t="str">
            <v>政府投资</v>
          </cell>
          <cell r="R328" t="str">
            <v>否</v>
          </cell>
        </row>
        <row r="329">
          <cell r="H329" t="str">
            <v>生态城新源中心工业游沿线绿化景观工程</v>
          </cell>
          <cell r="J329" t="str">
            <v>基础设施</v>
          </cell>
          <cell r="L329" t="str">
            <v>景观绿化</v>
          </cell>
          <cell r="N329" t="str">
            <v>续建</v>
          </cell>
          <cell r="P329" t="str">
            <v>政府投资</v>
          </cell>
          <cell r="R329" t="str">
            <v>否</v>
          </cell>
        </row>
        <row r="330">
          <cell r="H330" t="str">
            <v>41号地块街角公园</v>
          </cell>
          <cell r="J330" t="str">
            <v>基础设施</v>
          </cell>
          <cell r="L330" t="str">
            <v>景观绿化</v>
          </cell>
          <cell r="N330" t="str">
            <v>续建</v>
          </cell>
          <cell r="P330" t="str">
            <v>政府投资</v>
          </cell>
          <cell r="R330" t="str">
            <v>否</v>
          </cell>
        </row>
        <row r="331">
          <cell r="H331" t="str">
            <v>生态城“雪亮工程”项目</v>
          </cell>
          <cell r="J331" t="str">
            <v>民生项目</v>
          </cell>
          <cell r="L331" t="str">
            <v>信息化系统</v>
          </cell>
          <cell r="N331" t="str">
            <v>新建</v>
          </cell>
          <cell r="O331" t="str">
            <v>续建</v>
          </cell>
          <cell r="P331" t="str">
            <v>政府投资</v>
          </cell>
          <cell r="R331" t="str">
            <v>否</v>
          </cell>
        </row>
        <row r="332">
          <cell r="H332" t="str">
            <v>生态城居民小区换热站工艺系统安全改造工程</v>
          </cell>
          <cell r="J332" t="str">
            <v>基础设施</v>
          </cell>
          <cell r="L332" t="str">
            <v>技改工程</v>
          </cell>
          <cell r="N332" t="str">
            <v>新建</v>
          </cell>
          <cell r="O332" t="str">
            <v>续建</v>
          </cell>
          <cell r="P332" t="str">
            <v>企业自筹</v>
          </cell>
          <cell r="R332" t="str">
            <v>否</v>
          </cell>
        </row>
        <row r="333">
          <cell r="H333" t="str">
            <v>水处理中心可再生能源循环利用工程</v>
          </cell>
          <cell r="J333" t="str">
            <v>基础设施</v>
          </cell>
          <cell r="L333" t="str">
            <v>市政场站</v>
          </cell>
          <cell r="N333" t="str">
            <v>前期</v>
          </cell>
          <cell r="O333" t="str">
            <v>新建</v>
          </cell>
          <cell r="P333" t="str">
            <v>政府投资</v>
          </cell>
          <cell r="R333" t="str">
            <v>否</v>
          </cell>
        </row>
        <row r="334">
          <cell r="H334" t="str">
            <v>公用事业综合运营管理系统</v>
          </cell>
          <cell r="J334" t="str">
            <v>基础设施</v>
          </cell>
          <cell r="L334" t="str">
            <v>信息化系统</v>
          </cell>
          <cell r="N334" t="str">
            <v>新建</v>
          </cell>
          <cell r="P334" t="str">
            <v>企业自筹</v>
          </cell>
          <cell r="R334" t="str">
            <v>否</v>
          </cell>
        </row>
        <row r="335">
          <cell r="H335" t="str">
            <v>合作区2019年排水管道加固工程</v>
          </cell>
          <cell r="J335" t="str">
            <v>基础设施</v>
          </cell>
          <cell r="L335" t="str">
            <v>提升改造</v>
          </cell>
          <cell r="N335" t="str">
            <v>前期</v>
          </cell>
          <cell r="O335" t="str">
            <v>续建</v>
          </cell>
          <cell r="P335" t="str">
            <v>政府投资</v>
          </cell>
          <cell r="R335" t="str">
            <v>否</v>
          </cell>
        </row>
        <row r="336">
          <cell r="H336" t="str">
            <v>生态城合作区再生水北部加压泵站</v>
          </cell>
          <cell r="J336" t="str">
            <v>基础设施</v>
          </cell>
          <cell r="L336" t="str">
            <v>市政场站</v>
          </cell>
          <cell r="N336" t="str">
            <v>前期</v>
          </cell>
          <cell r="P336" t="str">
            <v>政府投资</v>
          </cell>
          <cell r="R336" t="str">
            <v>否</v>
          </cell>
        </row>
        <row r="337">
          <cell r="H337" t="str">
            <v>海博道（海滨高速-永盛路）再生水管道工程</v>
          </cell>
          <cell r="J337" t="str">
            <v>基础设施</v>
          </cell>
          <cell r="L337" t="str">
            <v>配套管线</v>
          </cell>
          <cell r="N337" t="str">
            <v>续建</v>
          </cell>
          <cell r="P337" t="str">
            <v>政府投资</v>
          </cell>
          <cell r="R337" t="str">
            <v>否</v>
          </cell>
        </row>
        <row r="338">
          <cell r="H338" t="str">
            <v>生态城综治中心办公室装修项目</v>
          </cell>
          <cell r="J338" t="str">
            <v>民生项目</v>
          </cell>
          <cell r="L338" t="str">
            <v>办公项目</v>
          </cell>
          <cell r="N338" t="str">
            <v>新建</v>
          </cell>
          <cell r="P338" t="str">
            <v>政府投资</v>
          </cell>
          <cell r="R338" t="str">
            <v>否</v>
          </cell>
        </row>
        <row r="339">
          <cell r="H339" t="str">
            <v>中部片区34#地块社区公园</v>
          </cell>
          <cell r="J339" t="str">
            <v>基础设施</v>
          </cell>
          <cell r="L339" t="str">
            <v>景观绿化</v>
          </cell>
          <cell r="N339" t="str">
            <v>前期</v>
          </cell>
          <cell r="P339" t="str">
            <v>政府投资</v>
          </cell>
          <cell r="R339" t="str">
            <v>否</v>
          </cell>
        </row>
        <row r="340">
          <cell r="H340" t="str">
            <v>合作区2018年排水管道维修工程</v>
          </cell>
          <cell r="J340" t="str">
            <v>基础设施</v>
          </cell>
          <cell r="L340" t="str">
            <v>提升改造</v>
          </cell>
          <cell r="N340" t="str">
            <v>续建</v>
          </cell>
          <cell r="P340" t="str">
            <v>政府投资</v>
          </cell>
          <cell r="R340" t="str">
            <v>否</v>
          </cell>
        </row>
        <row r="341">
          <cell r="H341" t="str">
            <v>美林园外檐修缮</v>
          </cell>
          <cell r="J341" t="str">
            <v>住宅项目</v>
          </cell>
          <cell r="L341" t="str">
            <v>住宅项目</v>
          </cell>
          <cell r="N341" t="str">
            <v>新建</v>
          </cell>
          <cell r="P341" t="str">
            <v>政府投资</v>
          </cell>
          <cell r="R341" t="str">
            <v>否</v>
          </cell>
        </row>
        <row r="342">
          <cell r="H342" t="str">
            <v>运维中心提升改造工程</v>
          </cell>
          <cell r="J342" t="str">
            <v>基础设施</v>
          </cell>
          <cell r="L342" t="str">
            <v>技改工程</v>
          </cell>
          <cell r="N342" t="str">
            <v>新建</v>
          </cell>
          <cell r="P342" t="str">
            <v>企业自筹</v>
          </cell>
          <cell r="R342" t="str">
            <v>否</v>
          </cell>
        </row>
        <row r="343">
          <cell r="H343" t="str">
            <v>合作区及渔港区信号灯及电子警察一期工程</v>
          </cell>
          <cell r="J343" t="str">
            <v>基础设施</v>
          </cell>
          <cell r="L343" t="str">
            <v>信息化系统</v>
          </cell>
          <cell r="N343" t="str">
            <v>前期</v>
          </cell>
          <cell r="O343" t="str">
            <v>新建</v>
          </cell>
          <cell r="P343" t="str">
            <v>政府投资</v>
          </cell>
          <cell r="R343" t="str">
            <v>否</v>
          </cell>
        </row>
        <row r="344">
          <cell r="H344" t="str">
            <v>生态城河道景观用水项目</v>
          </cell>
          <cell r="J344" t="str">
            <v>基础设施</v>
          </cell>
          <cell r="L344" t="str">
            <v>水处理</v>
          </cell>
          <cell r="N344" t="str">
            <v>前期</v>
          </cell>
          <cell r="P344" t="str">
            <v>企业自筹</v>
          </cell>
          <cell r="R344" t="str">
            <v>否</v>
          </cell>
        </row>
        <row r="345">
          <cell r="H345" t="str">
            <v>合作区电力排管辅助配套工程</v>
          </cell>
          <cell r="J345" t="str">
            <v>基础设施</v>
          </cell>
          <cell r="L345" t="str">
            <v>配套管线</v>
          </cell>
          <cell r="N345" t="str">
            <v>续建</v>
          </cell>
          <cell r="P345" t="str">
            <v>政府投资</v>
          </cell>
          <cell r="R345" t="str">
            <v>否</v>
          </cell>
        </row>
        <row r="346">
          <cell r="H346" t="str">
            <v>泰七路（中滨大道～中生大道）给水、燃气、热力管网工程</v>
          </cell>
          <cell r="J346" t="str">
            <v>基础设施</v>
          </cell>
          <cell r="L346" t="str">
            <v>配套管线</v>
          </cell>
          <cell r="N346" t="str">
            <v>前期</v>
          </cell>
          <cell r="P346" t="str">
            <v>企业自筹</v>
          </cell>
          <cell r="R346" t="str">
            <v>否</v>
          </cell>
        </row>
        <row r="347">
          <cell r="H347" t="str">
            <v>中海大道（中泰大道-中成大道）、中泰大道（中海大道-华三路）热力管网工程</v>
          </cell>
          <cell r="J347" t="str">
            <v>基础设施</v>
          </cell>
          <cell r="L347" t="str">
            <v>配套管线</v>
          </cell>
          <cell r="N347" t="str">
            <v>前期</v>
          </cell>
          <cell r="P347" t="str">
            <v>企业自筹</v>
          </cell>
          <cell r="R347" t="str">
            <v>否</v>
          </cell>
        </row>
        <row r="348">
          <cell r="H348" t="str">
            <v>97A建设公寓提升改造项目</v>
          </cell>
          <cell r="J348" t="str">
            <v>民生项目</v>
          </cell>
          <cell r="L348" t="str">
            <v>公建项目</v>
          </cell>
          <cell r="N348" t="str">
            <v>续建</v>
          </cell>
          <cell r="P348" t="str">
            <v>政府投资</v>
          </cell>
          <cell r="R348" t="str">
            <v>否</v>
          </cell>
        </row>
        <row r="349">
          <cell r="H349" t="str">
            <v>气力输送景杉小区阀室提升改造项目</v>
          </cell>
          <cell r="J349" t="str">
            <v>基础设施</v>
          </cell>
          <cell r="L349" t="str">
            <v>技改工程</v>
          </cell>
          <cell r="N349" t="str">
            <v>新建</v>
          </cell>
          <cell r="P349" t="str">
            <v>企业自筹</v>
          </cell>
          <cell r="R349" t="str">
            <v>否</v>
          </cell>
        </row>
        <row r="350">
          <cell r="H350" t="str">
            <v>新二街（华三路至中泰大道）道路绿化</v>
          </cell>
          <cell r="J350" t="str">
            <v>基础设施</v>
          </cell>
          <cell r="L350" t="str">
            <v>道路绿化</v>
          </cell>
          <cell r="N350" t="str">
            <v>前期</v>
          </cell>
          <cell r="P350" t="str">
            <v>政府投资</v>
          </cell>
          <cell r="R350" t="str">
            <v>否</v>
          </cell>
        </row>
        <row r="351">
          <cell r="H351" t="str">
            <v>中成大道东侧道路绿化带</v>
          </cell>
          <cell r="J351" t="str">
            <v>基础设施</v>
          </cell>
          <cell r="L351" t="str">
            <v>道路绿化</v>
          </cell>
          <cell r="N351" t="str">
            <v>前期</v>
          </cell>
          <cell r="P351" t="str">
            <v>政府投资</v>
          </cell>
          <cell r="R351" t="str">
            <v>否</v>
          </cell>
        </row>
        <row r="352">
          <cell r="H352" t="str">
            <v>生态城起步区现有架空线杆迁移工程</v>
          </cell>
          <cell r="J352" t="str">
            <v>基础设施</v>
          </cell>
          <cell r="L352" t="str">
            <v>电力工程</v>
          </cell>
          <cell r="N352" t="str">
            <v>新建</v>
          </cell>
          <cell r="O352" t="str">
            <v>续建</v>
          </cell>
          <cell r="P352" t="str">
            <v>政府投资</v>
          </cell>
          <cell r="R352" t="str">
            <v>否</v>
          </cell>
        </row>
        <row r="353">
          <cell r="H353" t="str">
            <v>新源中心工业游工程</v>
          </cell>
          <cell r="J353" t="str">
            <v>基础设施</v>
          </cell>
          <cell r="L353" t="str">
            <v>旅游项目</v>
          </cell>
          <cell r="N353" t="str">
            <v>续建</v>
          </cell>
          <cell r="P353" t="str">
            <v>政府投资</v>
          </cell>
          <cell r="R353" t="str">
            <v>是</v>
          </cell>
        </row>
        <row r="354">
          <cell r="H354" t="str">
            <v>中心渔港再生水管道项目（一期）</v>
          </cell>
          <cell r="J354" t="str">
            <v>基础设施</v>
          </cell>
          <cell r="L354" t="str">
            <v>配套管线</v>
          </cell>
          <cell r="N354" t="str">
            <v>前期</v>
          </cell>
          <cell r="P354" t="str">
            <v>政府投资</v>
          </cell>
          <cell r="R354" t="str">
            <v>否</v>
          </cell>
        </row>
        <row r="355">
          <cell r="H355" t="str">
            <v>信息产业园景观工程</v>
          </cell>
          <cell r="J355" t="str">
            <v>基础设施</v>
          </cell>
          <cell r="L355" t="str">
            <v>景观绿化</v>
          </cell>
          <cell r="N355" t="str">
            <v>新建</v>
          </cell>
          <cell r="P355" t="str">
            <v>垫资回购</v>
          </cell>
          <cell r="R355" t="str">
            <v>否</v>
          </cell>
        </row>
        <row r="356">
          <cell r="H356" t="str">
            <v>中新天津生态城信息产业园区智能交通工程</v>
          </cell>
          <cell r="J356" t="str">
            <v>基础设施</v>
          </cell>
          <cell r="L356" t="str">
            <v>道路配套</v>
          </cell>
          <cell r="N356" t="str">
            <v>新建</v>
          </cell>
          <cell r="O356" t="str">
            <v>续建</v>
          </cell>
          <cell r="P356" t="str">
            <v>政府投资</v>
          </cell>
          <cell r="R356" t="str">
            <v>否</v>
          </cell>
        </row>
        <row r="357">
          <cell r="H357" t="str">
            <v>天津生态城2018年通信网络建设工程</v>
          </cell>
          <cell r="J357" t="str">
            <v>基础设施</v>
          </cell>
          <cell r="L357" t="str">
            <v>配套管线</v>
          </cell>
          <cell r="M357" t="str">
            <v>信息化系统</v>
          </cell>
          <cell r="N357" t="str">
            <v>续建</v>
          </cell>
          <cell r="P357" t="str">
            <v>企业自筹</v>
          </cell>
          <cell r="R357" t="str">
            <v>否</v>
          </cell>
        </row>
        <row r="358">
          <cell r="H358" t="str">
            <v>2019年市政热力接口项目</v>
          </cell>
          <cell r="J358" t="str">
            <v>基础设施</v>
          </cell>
          <cell r="L358" t="str">
            <v>热力工程</v>
          </cell>
          <cell r="N358" t="str">
            <v>前期</v>
          </cell>
          <cell r="P358" t="str">
            <v>企业自筹</v>
          </cell>
          <cell r="R358" t="str">
            <v>否</v>
          </cell>
        </row>
        <row r="359">
          <cell r="H359" t="str">
            <v>亿利项目给水、燃气管网工程</v>
          </cell>
          <cell r="J359" t="str">
            <v>基础设施</v>
          </cell>
          <cell r="L359" t="str">
            <v>配套管线</v>
          </cell>
          <cell r="N359" t="str">
            <v>新建</v>
          </cell>
          <cell r="P359" t="str">
            <v>企业自筹</v>
          </cell>
          <cell r="R359" t="str">
            <v>否</v>
          </cell>
        </row>
        <row r="360">
          <cell r="H360" t="str">
            <v>中部片区生活垃圾收集运输（气力输送）工程</v>
          </cell>
          <cell r="J360" t="str">
            <v>基础设施</v>
          </cell>
          <cell r="L360" t="str">
            <v>环卫工程</v>
          </cell>
          <cell r="N360" t="str">
            <v>续建</v>
          </cell>
          <cell r="P360" t="str">
            <v>企业自筹</v>
          </cell>
          <cell r="R360" t="str">
            <v>否</v>
          </cell>
        </row>
        <row r="361">
          <cell r="H361" t="str">
            <v>中部片区42#地块社区公园</v>
          </cell>
          <cell r="J361" t="str">
            <v>基础设施</v>
          </cell>
          <cell r="L361" t="str">
            <v>景观绿化</v>
          </cell>
          <cell r="N361" t="str">
            <v>前期</v>
          </cell>
          <cell r="P361" t="str">
            <v>政府投资</v>
          </cell>
          <cell r="R361" t="str">
            <v>否</v>
          </cell>
        </row>
        <row r="362">
          <cell r="H362" t="str">
            <v>信息园市政基础配套工程</v>
          </cell>
          <cell r="J362" t="str">
            <v>基础设施</v>
          </cell>
          <cell r="L362" t="str">
            <v>道路配套</v>
          </cell>
          <cell r="N362" t="str">
            <v>前期</v>
          </cell>
          <cell r="P362" t="str">
            <v>政府投资</v>
          </cell>
          <cell r="R362" t="str">
            <v>否</v>
          </cell>
        </row>
        <row r="363">
          <cell r="H363" t="str">
            <v>中新天津生态城2017-2018年度围挡建设工程</v>
          </cell>
          <cell r="J363" t="str">
            <v>基础设施</v>
          </cell>
          <cell r="L363" t="str">
            <v>土地收储及整理</v>
          </cell>
          <cell r="N363" t="str">
            <v>续建</v>
          </cell>
          <cell r="P363" t="str">
            <v>企业自筹</v>
          </cell>
          <cell r="R363" t="str">
            <v>否</v>
          </cell>
        </row>
        <row r="364">
          <cell r="H364" t="str">
            <v>天津生态城智慧城市重点项目无线网络增强保障建设工程</v>
          </cell>
          <cell r="J364" t="str">
            <v>基础设施</v>
          </cell>
          <cell r="L364" t="str">
            <v>信息化系统</v>
          </cell>
          <cell r="N364" t="str">
            <v>续建</v>
          </cell>
          <cell r="P364" t="str">
            <v>政府投资</v>
          </cell>
          <cell r="R364" t="str">
            <v>是</v>
          </cell>
        </row>
        <row r="365">
          <cell r="H365" t="str">
            <v>静湖景观提升工程</v>
          </cell>
          <cell r="J365" t="str">
            <v>基础设施</v>
          </cell>
          <cell r="L365" t="str">
            <v>提升改造</v>
          </cell>
          <cell r="N365" t="str">
            <v>前期</v>
          </cell>
          <cell r="P365" t="str">
            <v>政府投资</v>
          </cell>
          <cell r="R365" t="str">
            <v>否</v>
          </cell>
        </row>
        <row r="366">
          <cell r="H366" t="str">
            <v>03片区、中部片区竣工道路海绵城市改造提升工程</v>
          </cell>
          <cell r="J366" t="str">
            <v>基础设施</v>
          </cell>
          <cell r="L366" t="str">
            <v>配套管线</v>
          </cell>
          <cell r="N366" t="str">
            <v>新建</v>
          </cell>
          <cell r="O366" t="str">
            <v>前期</v>
          </cell>
          <cell r="P366" t="str">
            <v>政府投资</v>
          </cell>
          <cell r="R366" t="str">
            <v>否</v>
          </cell>
        </row>
        <row r="367">
          <cell r="H367" t="str">
            <v>15地块公屋二期</v>
          </cell>
          <cell r="J367" t="str">
            <v>住宅项目</v>
          </cell>
          <cell r="L367" t="str">
            <v>住宅项目</v>
          </cell>
          <cell r="N367" t="str">
            <v>续建</v>
          </cell>
          <cell r="P367" t="str">
            <v>企业自筹</v>
          </cell>
          <cell r="R367" t="str">
            <v>否</v>
          </cell>
        </row>
        <row r="368">
          <cell r="H368" t="str">
            <v>动漫大厦C区电竞馆相关配套项目</v>
          </cell>
          <cell r="J368" t="str">
            <v>基础设施</v>
          </cell>
          <cell r="L368" t="str">
            <v>道路工程</v>
          </cell>
          <cell r="N368" t="str">
            <v>续建</v>
          </cell>
          <cell r="P368" t="str">
            <v>企业自筹</v>
          </cell>
          <cell r="R368" t="str">
            <v>否</v>
          </cell>
        </row>
        <row r="369">
          <cell r="H369" t="str">
            <v>蓟运河故道北延段二期工程（中新大道至泰三路）</v>
          </cell>
          <cell r="J369" t="str">
            <v>基础设施</v>
          </cell>
          <cell r="L369" t="str">
            <v>景观绿化</v>
          </cell>
          <cell r="N369" t="str">
            <v>前期</v>
          </cell>
          <cell r="P369" t="str">
            <v>政府投资</v>
          </cell>
          <cell r="R369" t="str">
            <v>否</v>
          </cell>
        </row>
        <row r="370">
          <cell r="H370" t="str">
            <v>动漫园能源站燃气发电并网工程</v>
          </cell>
          <cell r="J370" t="str">
            <v>基础设施</v>
          </cell>
          <cell r="L370" t="str">
            <v>市政场站</v>
          </cell>
          <cell r="N370" t="str">
            <v>前期</v>
          </cell>
          <cell r="P370" t="str">
            <v>企业自筹</v>
          </cell>
          <cell r="R370" t="str">
            <v>否</v>
          </cell>
        </row>
        <row r="371">
          <cell r="H371" t="str">
            <v>蓟运河河岸整治及生态修复工程</v>
          </cell>
          <cell r="J371" t="str">
            <v>基础设施</v>
          </cell>
          <cell r="L371" t="str">
            <v>景观绿化</v>
          </cell>
          <cell r="N371" t="str">
            <v>前期</v>
          </cell>
          <cell r="O371" t="str">
            <v>新建</v>
          </cell>
          <cell r="P371" t="str">
            <v>政府投资</v>
          </cell>
          <cell r="R371" t="str">
            <v>否</v>
          </cell>
        </row>
        <row r="372">
          <cell r="H372" t="str">
            <v>泰四路、泰五路、盛三街（生态谷～泰四路）给水、燃气、热力管网工程</v>
          </cell>
          <cell r="J372" t="str">
            <v>基础设施</v>
          </cell>
          <cell r="L372" t="str">
            <v>配套管线</v>
          </cell>
          <cell r="N372" t="str">
            <v>前期</v>
          </cell>
          <cell r="P372" t="str">
            <v>企业自筹</v>
          </cell>
          <cell r="R372" t="str">
            <v>否</v>
          </cell>
        </row>
        <row r="373">
          <cell r="H373" t="str">
            <v>中泰大道（生态谷～泰九路）及中津大道（和慧北路～和韵路）给水、燃气、热力管网工程</v>
          </cell>
          <cell r="J373" t="str">
            <v>基础设施</v>
          </cell>
          <cell r="L373" t="str">
            <v>配套管线</v>
          </cell>
          <cell r="N373" t="str">
            <v>新建</v>
          </cell>
          <cell r="P373" t="str">
            <v>企业自筹</v>
          </cell>
          <cell r="R373" t="str">
            <v>否</v>
          </cell>
        </row>
        <row r="374">
          <cell r="H374" t="str">
            <v>天津生态城安明路等13条道路通信管网建设工程</v>
          </cell>
          <cell r="J374" t="str">
            <v>基础设施</v>
          </cell>
          <cell r="L374" t="str">
            <v>配套管线</v>
          </cell>
          <cell r="N374" t="str">
            <v>续建</v>
          </cell>
          <cell r="P374" t="str">
            <v>企业自筹</v>
          </cell>
          <cell r="R374" t="str">
            <v>否</v>
          </cell>
        </row>
        <row r="375">
          <cell r="H375" t="str">
            <v>故道河北段清淤工程</v>
          </cell>
          <cell r="J375" t="str">
            <v>基础设施</v>
          </cell>
          <cell r="L375" t="str">
            <v>水系工程</v>
          </cell>
          <cell r="N375" t="str">
            <v>续建</v>
          </cell>
          <cell r="P375" t="str">
            <v>政府投资</v>
          </cell>
          <cell r="R375" t="str">
            <v>否</v>
          </cell>
        </row>
        <row r="376">
          <cell r="H376" t="str">
            <v>中部片区人行过街工程</v>
          </cell>
          <cell r="J376" t="str">
            <v>基础设施</v>
          </cell>
          <cell r="L376" t="str">
            <v>道路工程</v>
          </cell>
          <cell r="N376" t="str">
            <v>前期</v>
          </cell>
          <cell r="P376" t="str">
            <v>政府投资</v>
          </cell>
          <cell r="R376" t="str">
            <v>否</v>
          </cell>
        </row>
        <row r="377">
          <cell r="H377" t="str">
            <v>天津生态城起步区城市家具工程</v>
          </cell>
          <cell r="J377" t="str">
            <v>基础设施</v>
          </cell>
          <cell r="L377" t="str">
            <v>道路配套</v>
          </cell>
          <cell r="N377" t="str">
            <v>续建</v>
          </cell>
          <cell r="P377" t="str">
            <v>政府投资</v>
          </cell>
          <cell r="R377" t="str">
            <v>否</v>
          </cell>
        </row>
        <row r="378">
          <cell r="H378" t="str">
            <v>信息园二期项目（09、10地块）</v>
          </cell>
          <cell r="J378" t="str">
            <v>产业项目</v>
          </cell>
          <cell r="L378" t="str">
            <v>园区项目</v>
          </cell>
          <cell r="N378" t="str">
            <v>新建</v>
          </cell>
          <cell r="O378" t="str">
            <v>续建</v>
          </cell>
          <cell r="P378" t="str">
            <v>企业自筹</v>
          </cell>
          <cell r="R378" t="str">
            <v>是</v>
          </cell>
        </row>
        <row r="379">
          <cell r="H379" t="str">
            <v>中新天津生态城公交站亭工程</v>
          </cell>
          <cell r="J379" t="str">
            <v>基础设施</v>
          </cell>
          <cell r="L379" t="str">
            <v>道路配套</v>
          </cell>
          <cell r="N379" t="str">
            <v>前期</v>
          </cell>
          <cell r="O379" t="str">
            <v>新建</v>
          </cell>
          <cell r="P379" t="str">
            <v>政府投资</v>
          </cell>
          <cell r="R379" t="str">
            <v>否</v>
          </cell>
        </row>
        <row r="380">
          <cell r="H380" t="str">
            <v>中新天津生态城智慧城市综合应用与系统提升建设项目</v>
          </cell>
          <cell r="J380" t="str">
            <v>基础设施</v>
          </cell>
          <cell r="L380" t="str">
            <v>信息化系统</v>
          </cell>
          <cell r="N380" t="str">
            <v>新建</v>
          </cell>
          <cell r="O380" t="str">
            <v>续建</v>
          </cell>
          <cell r="P380" t="str">
            <v>政府投资</v>
          </cell>
          <cell r="R380" t="str">
            <v>是</v>
          </cell>
        </row>
        <row r="381">
          <cell r="H381" t="str">
            <v>琥珀溪景观工程北段一期（蓟运河河岸-生态谷）</v>
          </cell>
          <cell r="J381" t="str">
            <v>基础设施</v>
          </cell>
          <cell r="L381" t="str">
            <v>景观绿化</v>
          </cell>
          <cell r="N381" t="str">
            <v>续建</v>
          </cell>
          <cell r="P381" t="str">
            <v>政府投资</v>
          </cell>
          <cell r="R381" t="str">
            <v>否</v>
          </cell>
        </row>
        <row r="382">
          <cell r="H382" t="str">
            <v>生态城合作区及渔港区道路开口四期工程</v>
          </cell>
          <cell r="J382" t="str">
            <v>基础设施</v>
          </cell>
          <cell r="L382" t="str">
            <v>道路配套</v>
          </cell>
          <cell r="N382" t="str">
            <v>续建</v>
          </cell>
          <cell r="P382" t="str">
            <v>政府投资</v>
          </cell>
          <cell r="R382" t="str">
            <v>否</v>
          </cell>
        </row>
        <row r="383">
          <cell r="H383" t="str">
            <v>吟风林景观工程</v>
          </cell>
          <cell r="J383" t="str">
            <v>基础设施</v>
          </cell>
          <cell r="L383" t="str">
            <v>景观绿化</v>
          </cell>
          <cell r="N383" t="str">
            <v>前期</v>
          </cell>
          <cell r="P383" t="str">
            <v>政府投资</v>
          </cell>
          <cell r="R383" t="str">
            <v>否</v>
          </cell>
        </row>
        <row r="384">
          <cell r="H384" t="str">
            <v>中新友好景观温室工程</v>
          </cell>
          <cell r="J384" t="str">
            <v>基础设施</v>
          </cell>
          <cell r="L384" t="str">
            <v>景观绿化</v>
          </cell>
          <cell r="N384" t="str">
            <v>续建</v>
          </cell>
          <cell r="P384" t="str">
            <v>政府投资</v>
          </cell>
          <cell r="R384" t="str">
            <v>否</v>
          </cell>
        </row>
        <row r="385">
          <cell r="H385" t="str">
            <v>中新天津生态城中新大道及中央大道交通信号灯工程</v>
          </cell>
          <cell r="J385" t="str">
            <v>基础设施</v>
          </cell>
          <cell r="L385" t="str">
            <v>提升改造</v>
          </cell>
          <cell r="N385" t="str">
            <v>新建</v>
          </cell>
          <cell r="O385" t="str">
            <v>续建</v>
          </cell>
          <cell r="P385" t="str">
            <v>政府投资</v>
          </cell>
          <cell r="R385" t="str">
            <v>否</v>
          </cell>
        </row>
        <row r="386">
          <cell r="H386" t="str">
            <v>中新天津生态城生态岛片区地块初期雨水收集处理工程</v>
          </cell>
          <cell r="J386" t="str">
            <v>基础设施</v>
          </cell>
          <cell r="L386" t="str">
            <v>水处理</v>
          </cell>
          <cell r="N386" t="str">
            <v>新建</v>
          </cell>
          <cell r="O386" t="str">
            <v>续建</v>
          </cell>
          <cell r="P386" t="str">
            <v>政府投资</v>
          </cell>
          <cell r="R386" t="str">
            <v>否</v>
          </cell>
        </row>
        <row r="387">
          <cell r="H387" t="str">
            <v>海天路等4条再生水管道工程</v>
          </cell>
          <cell r="J387" t="str">
            <v>基础设施</v>
          </cell>
          <cell r="L387" t="str">
            <v>配套管线</v>
          </cell>
          <cell r="N387" t="str">
            <v>前期</v>
          </cell>
          <cell r="P387" t="str">
            <v>政府投资</v>
          </cell>
          <cell r="R387" t="str">
            <v>否</v>
          </cell>
        </row>
        <row r="388">
          <cell r="H388" t="str">
            <v>中新天津生态城泰八路公交首末站工程</v>
          </cell>
          <cell r="J388" t="str">
            <v>基础设施</v>
          </cell>
          <cell r="L388" t="str">
            <v>市政场站</v>
          </cell>
          <cell r="N388" t="str">
            <v>续建</v>
          </cell>
          <cell r="P388" t="str">
            <v>政府投资</v>
          </cell>
          <cell r="R388" t="str">
            <v>否</v>
          </cell>
        </row>
        <row r="389">
          <cell r="H389" t="str">
            <v>中新友好景观工程</v>
          </cell>
          <cell r="J389" t="str">
            <v>基础设施</v>
          </cell>
          <cell r="L389" t="str">
            <v>景观绿化</v>
          </cell>
          <cell r="N389" t="str">
            <v>续建</v>
          </cell>
          <cell r="P389" t="str">
            <v>政府投资</v>
          </cell>
          <cell r="R389" t="str">
            <v>是</v>
          </cell>
        </row>
        <row r="390">
          <cell r="H390" t="str">
            <v>中心渔港道路交通工程二期</v>
          </cell>
          <cell r="J390" t="str">
            <v>基础设施</v>
          </cell>
          <cell r="L390" t="str">
            <v>道路配套</v>
          </cell>
          <cell r="N390" t="str">
            <v>前期</v>
          </cell>
          <cell r="P390" t="str">
            <v>政府投资</v>
          </cell>
          <cell r="R390" t="str">
            <v>否</v>
          </cell>
        </row>
        <row r="391">
          <cell r="H391" t="str">
            <v>华二路、华三路、华四路、中泰大道、新二街和中天大道道路绿化工程（电力排管未实施部分）</v>
          </cell>
          <cell r="J391" t="str">
            <v>基础设施</v>
          </cell>
          <cell r="L391" t="str">
            <v>道路绿化</v>
          </cell>
          <cell r="N391" t="str">
            <v>前期</v>
          </cell>
          <cell r="P391" t="str">
            <v>政府投资</v>
          </cell>
          <cell r="R391" t="str">
            <v>否</v>
          </cell>
        </row>
        <row r="392">
          <cell r="H392" t="str">
            <v>生态城淡化海水加压泵站配套管网工程</v>
          </cell>
          <cell r="J392" t="str">
            <v>基础设施</v>
          </cell>
          <cell r="L392" t="str">
            <v>配套管线</v>
          </cell>
          <cell r="N392" t="str">
            <v>续建</v>
          </cell>
          <cell r="P392" t="str">
            <v>政府投资</v>
          </cell>
          <cell r="R392" t="str">
            <v>否</v>
          </cell>
        </row>
        <row r="393">
          <cell r="H393" t="str">
            <v>远达路、博通路再生水管道工程</v>
          </cell>
          <cell r="J393" t="str">
            <v>基础设施</v>
          </cell>
          <cell r="L393" t="str">
            <v>配套管线</v>
          </cell>
          <cell r="N393" t="str">
            <v>前期</v>
          </cell>
          <cell r="P393" t="str">
            <v>政府投资</v>
          </cell>
          <cell r="R393" t="str">
            <v>否</v>
          </cell>
        </row>
        <row r="394">
          <cell r="H394" t="str">
            <v>2018年天津生态城能源信息化平台工程</v>
          </cell>
          <cell r="J394" t="str">
            <v>基础设施</v>
          </cell>
          <cell r="L394" t="str">
            <v>信息化系统</v>
          </cell>
          <cell r="N394" t="str">
            <v>续建</v>
          </cell>
          <cell r="P394" t="str">
            <v>企业自筹</v>
          </cell>
          <cell r="R394" t="str">
            <v>否</v>
          </cell>
        </row>
        <row r="395">
          <cell r="H395" t="str">
            <v>生态城自来水厂及配套引水管网工程</v>
          </cell>
          <cell r="J395" t="str">
            <v>基础设施</v>
          </cell>
          <cell r="L395" t="str">
            <v>水处理</v>
          </cell>
          <cell r="N395" t="str">
            <v>前期</v>
          </cell>
          <cell r="P395" t="str">
            <v>企业自筹</v>
          </cell>
          <cell r="R395" t="str">
            <v>否</v>
          </cell>
        </row>
        <row r="396">
          <cell r="H396" t="str">
            <v>合作区绿道配套工程二期工程</v>
          </cell>
          <cell r="J396" t="str">
            <v>基础设施</v>
          </cell>
          <cell r="L396" t="str">
            <v>景观绿化</v>
          </cell>
          <cell r="N396" t="str">
            <v>前期</v>
          </cell>
          <cell r="P396" t="str">
            <v>政府投资</v>
          </cell>
          <cell r="R396" t="str">
            <v>否</v>
          </cell>
        </row>
        <row r="397">
          <cell r="H397" t="str">
            <v>新二街（华四路～中新大道）给水、燃气、热力管网工程</v>
          </cell>
          <cell r="J397" t="str">
            <v>基础设施</v>
          </cell>
          <cell r="L397" t="str">
            <v>配套管线</v>
          </cell>
          <cell r="N397" t="str">
            <v>前期</v>
          </cell>
          <cell r="P397" t="str">
            <v>企业自筹</v>
          </cell>
          <cell r="R397" t="str">
            <v>否</v>
          </cell>
        </row>
        <row r="398">
          <cell r="H398" t="str">
            <v>中生大道（泰九路～泰七路）给水、燃气、热力管网工程</v>
          </cell>
          <cell r="J398" t="str">
            <v>基础设施</v>
          </cell>
          <cell r="L398" t="str">
            <v>配套管线</v>
          </cell>
          <cell r="N398" t="str">
            <v>前期</v>
          </cell>
          <cell r="P398" t="str">
            <v>企业自筹</v>
          </cell>
          <cell r="R398" t="str">
            <v>否</v>
          </cell>
        </row>
        <row r="399">
          <cell r="H399" t="str">
            <v>泰九路（中滨大道～盛二街）给水、燃气、热力管网工程</v>
          </cell>
          <cell r="J399" t="str">
            <v>基础设施</v>
          </cell>
          <cell r="L399" t="str">
            <v>配套管线</v>
          </cell>
          <cell r="N399" t="str">
            <v>新建</v>
          </cell>
          <cell r="O399" t="str">
            <v>续建</v>
          </cell>
          <cell r="P399" t="str">
            <v>企业自筹</v>
          </cell>
          <cell r="R399" t="str">
            <v>否</v>
          </cell>
        </row>
        <row r="400">
          <cell r="H400" t="str">
            <v>中滨大道电力排管配套工程</v>
          </cell>
          <cell r="J400" t="str">
            <v>基础设施</v>
          </cell>
          <cell r="L400" t="str">
            <v>电力工程</v>
          </cell>
          <cell r="N400" t="str">
            <v>前期</v>
          </cell>
          <cell r="P400" t="str">
            <v>政府投资</v>
          </cell>
          <cell r="R400" t="str">
            <v>否</v>
          </cell>
        </row>
        <row r="401">
          <cell r="H401" t="str">
            <v>安明路、景盛路、弘通路、海晨道再生水管道工程</v>
          </cell>
          <cell r="J401" t="str">
            <v>基础设施</v>
          </cell>
          <cell r="L401" t="str">
            <v>配套管线</v>
          </cell>
          <cell r="N401" t="str">
            <v>新建</v>
          </cell>
          <cell r="P401" t="str">
            <v>政府投资</v>
          </cell>
          <cell r="R401" t="str">
            <v>否</v>
          </cell>
        </row>
        <row r="402">
          <cell r="H402" t="str">
            <v>安正路（美林道-海旭道）再生水管线工程</v>
          </cell>
          <cell r="J402" t="str">
            <v>基础设施</v>
          </cell>
          <cell r="L402" t="str">
            <v>配套管线</v>
          </cell>
          <cell r="N402" t="str">
            <v>续建</v>
          </cell>
          <cell r="P402" t="str">
            <v>政府投资</v>
          </cell>
          <cell r="R402" t="str">
            <v>否</v>
          </cell>
        </row>
        <row r="403">
          <cell r="H403" t="str">
            <v>中天大道线杆迁移入地工程</v>
          </cell>
          <cell r="J403" t="str">
            <v>基础设施</v>
          </cell>
          <cell r="L403" t="str">
            <v>电力工程</v>
          </cell>
          <cell r="N403" t="str">
            <v>前期</v>
          </cell>
          <cell r="O403" t="str">
            <v>新建</v>
          </cell>
          <cell r="P403" t="str">
            <v>政府投资</v>
          </cell>
          <cell r="R403" t="str">
            <v>否</v>
          </cell>
        </row>
        <row r="404">
          <cell r="H404" t="str">
            <v>故道河两岸景观提升工程</v>
          </cell>
          <cell r="J404" t="str">
            <v>基础设施</v>
          </cell>
          <cell r="L404" t="str">
            <v>提升改造</v>
          </cell>
          <cell r="N404" t="str">
            <v>前期</v>
          </cell>
          <cell r="P404" t="str">
            <v>政府投资</v>
          </cell>
          <cell r="R404" t="str">
            <v>否</v>
          </cell>
        </row>
        <row r="405">
          <cell r="H405" t="str">
            <v>合作区市政绿化环卫养护管理基地</v>
          </cell>
          <cell r="J405" t="str">
            <v>基础设施</v>
          </cell>
          <cell r="L405" t="str">
            <v>市政场站</v>
          </cell>
          <cell r="N405" t="str">
            <v>续建</v>
          </cell>
          <cell r="P405" t="str">
            <v>政府投资</v>
          </cell>
          <cell r="R405" t="str">
            <v>是</v>
          </cell>
        </row>
        <row r="406">
          <cell r="H406" t="str">
            <v>合作区绿道配套工程（生态谷部分）</v>
          </cell>
          <cell r="J406" t="str">
            <v>基础设施</v>
          </cell>
          <cell r="L406" t="str">
            <v>景观绿化</v>
          </cell>
          <cell r="N406" t="str">
            <v>新建</v>
          </cell>
          <cell r="P406" t="str">
            <v>政府投资</v>
          </cell>
          <cell r="R406" t="str">
            <v>否</v>
          </cell>
        </row>
        <row r="407">
          <cell r="H407" t="str">
            <v>彩虹桥并线桥梁工程</v>
          </cell>
          <cell r="J407" t="str">
            <v>基础设施</v>
          </cell>
          <cell r="L407" t="str">
            <v>桥梁工程</v>
          </cell>
          <cell r="N407" t="str">
            <v>前期</v>
          </cell>
          <cell r="O407" t="str">
            <v>新建</v>
          </cell>
          <cell r="P407" t="str">
            <v>政府投资</v>
          </cell>
          <cell r="R407" t="str">
            <v>否</v>
          </cell>
        </row>
        <row r="408">
          <cell r="H408" t="str">
            <v>北部片区架空线杆迁移入地工程</v>
          </cell>
          <cell r="J408" t="str">
            <v>基础设施</v>
          </cell>
          <cell r="L408" t="str">
            <v>电力工程</v>
          </cell>
          <cell r="N408" t="str">
            <v>前期</v>
          </cell>
          <cell r="P408" t="str">
            <v>政府投资</v>
          </cell>
          <cell r="R408" t="str">
            <v>否</v>
          </cell>
        </row>
        <row r="409">
          <cell r="H409" t="str">
            <v>共享单车智能驿站</v>
          </cell>
          <cell r="J409" t="str">
            <v>基础设施</v>
          </cell>
          <cell r="L409" t="str">
            <v>市政场站</v>
          </cell>
          <cell r="N409" t="str">
            <v>前期</v>
          </cell>
          <cell r="O409" t="str">
            <v>新建</v>
          </cell>
          <cell r="P409" t="str">
            <v>政府投资</v>
          </cell>
          <cell r="R409" t="str">
            <v>否</v>
          </cell>
        </row>
        <row r="410">
          <cell r="H410" t="str">
            <v>信息产业园道路工程</v>
          </cell>
          <cell r="J410" t="str">
            <v>基础设施</v>
          </cell>
          <cell r="L410" t="str">
            <v>道路工程</v>
          </cell>
          <cell r="N410" t="str">
            <v>续建</v>
          </cell>
          <cell r="P410" t="str">
            <v>政府投资</v>
          </cell>
          <cell r="R410" t="str">
            <v>否</v>
          </cell>
        </row>
        <row r="411">
          <cell r="H411" t="str">
            <v>静湖西岸绿化带景观工程</v>
          </cell>
          <cell r="J411" t="str">
            <v>基础设施</v>
          </cell>
          <cell r="L411" t="str">
            <v>景观绿化</v>
          </cell>
          <cell r="N411" t="str">
            <v>前期</v>
          </cell>
          <cell r="P411" t="str">
            <v>政府投资</v>
          </cell>
          <cell r="R411" t="str">
            <v>否</v>
          </cell>
        </row>
        <row r="412">
          <cell r="H412" t="str">
            <v>旅游标识系统设计安装</v>
          </cell>
          <cell r="J412" t="str">
            <v>基础设施</v>
          </cell>
          <cell r="L412" t="str">
            <v>旅游配套</v>
          </cell>
          <cell r="N412" t="str">
            <v>续建</v>
          </cell>
          <cell r="P412" t="str">
            <v>政府投资</v>
          </cell>
          <cell r="R412" t="str">
            <v>否</v>
          </cell>
        </row>
        <row r="413">
          <cell r="H413" t="str">
            <v>生态城慢行照明智能提升工程</v>
          </cell>
          <cell r="J413" t="str">
            <v>基础设施</v>
          </cell>
          <cell r="L413" t="str">
            <v>道路工程</v>
          </cell>
          <cell r="N413" t="str">
            <v>新建</v>
          </cell>
          <cell r="O413" t="str">
            <v>前期</v>
          </cell>
          <cell r="P413" t="str">
            <v>政府投资</v>
          </cell>
          <cell r="R413" t="str">
            <v>否</v>
          </cell>
        </row>
        <row r="414">
          <cell r="H414" t="str">
            <v>泰一路、泰双路、泰三路道路绿化</v>
          </cell>
          <cell r="J414" t="str">
            <v>基础设施</v>
          </cell>
          <cell r="L414" t="str">
            <v>道路绿化</v>
          </cell>
          <cell r="N414" t="str">
            <v>新建</v>
          </cell>
          <cell r="P414" t="str">
            <v>政府投资</v>
          </cell>
          <cell r="R414" t="str">
            <v>否</v>
          </cell>
        </row>
        <row r="415">
          <cell r="H415" t="str">
            <v>澜水苑小区供热系统改造工程</v>
          </cell>
          <cell r="J415" t="str">
            <v>基础设施</v>
          </cell>
          <cell r="L415" t="str">
            <v>技改工程</v>
          </cell>
          <cell r="N415" t="str">
            <v>前期</v>
          </cell>
          <cell r="P415" t="str">
            <v>企业自筹</v>
          </cell>
          <cell r="R415" t="str">
            <v>否</v>
          </cell>
        </row>
        <row r="416">
          <cell r="H416" t="str">
            <v>和畅园（1A1B）大修项目</v>
          </cell>
          <cell r="J416" t="str">
            <v>住宅项目</v>
          </cell>
          <cell r="L416" t="str">
            <v>住宅项目</v>
          </cell>
          <cell r="N416" t="str">
            <v>续建</v>
          </cell>
          <cell r="P416" t="str">
            <v>政府投资</v>
          </cell>
          <cell r="R416" t="str">
            <v>否</v>
          </cell>
        </row>
        <row r="417">
          <cell r="H417" t="str">
            <v>汉北路线杆迁移入地工程</v>
          </cell>
          <cell r="J417" t="str">
            <v>基础设施</v>
          </cell>
          <cell r="L417" t="str">
            <v>电力工程</v>
          </cell>
          <cell r="N417" t="str">
            <v>前期</v>
          </cell>
          <cell r="P417" t="str">
            <v>政府投资</v>
          </cell>
          <cell r="R417" t="str">
            <v>否</v>
          </cell>
        </row>
        <row r="418">
          <cell r="H418" t="str">
            <v>滨水三街、滨水四街道路绿化工程</v>
          </cell>
          <cell r="J418" t="str">
            <v>基础设施</v>
          </cell>
          <cell r="L418" t="str">
            <v>道路绿化</v>
          </cell>
          <cell r="N418" t="str">
            <v>前期</v>
          </cell>
          <cell r="P418" t="str">
            <v>政府投资</v>
          </cell>
          <cell r="R418" t="str">
            <v>否</v>
          </cell>
        </row>
        <row r="419">
          <cell r="H419" t="str">
            <v>生态城市政能源管网设施消缺工程</v>
          </cell>
          <cell r="J419" t="str">
            <v>基础设施</v>
          </cell>
          <cell r="L419" t="str">
            <v>技改工程</v>
          </cell>
          <cell r="N419" t="str">
            <v>新建</v>
          </cell>
          <cell r="O419" t="str">
            <v>续建</v>
          </cell>
          <cell r="P419" t="str">
            <v>企业自筹</v>
          </cell>
          <cell r="R419" t="str">
            <v>否</v>
          </cell>
        </row>
        <row r="420">
          <cell r="H420" t="str">
            <v>水处理中心再生水二期工程</v>
          </cell>
          <cell r="J420" t="str">
            <v>基础设施</v>
          </cell>
          <cell r="L420" t="str">
            <v>水处理</v>
          </cell>
          <cell r="N420" t="str">
            <v>前期</v>
          </cell>
          <cell r="P420" t="str">
            <v>企业自筹</v>
          </cell>
          <cell r="R420" t="str">
            <v>否</v>
          </cell>
        </row>
        <row r="421">
          <cell r="H421" t="str">
            <v>生态城能源场站提升改造工程</v>
          </cell>
          <cell r="J421" t="str">
            <v>基础设施</v>
          </cell>
          <cell r="L421" t="str">
            <v>技改工程</v>
          </cell>
          <cell r="N421" t="str">
            <v>续建</v>
          </cell>
          <cell r="P421" t="str">
            <v>企业自筹</v>
          </cell>
          <cell r="R421" t="str">
            <v>否</v>
          </cell>
        </row>
        <row r="422">
          <cell r="H422" t="str">
            <v>新二街（华三路～中泰大道）给水、燃气、热力管网工程</v>
          </cell>
          <cell r="J422" t="str">
            <v>基础设施</v>
          </cell>
          <cell r="L422" t="str">
            <v>配套管线</v>
          </cell>
          <cell r="N422" t="str">
            <v>前期</v>
          </cell>
          <cell r="P422" t="str">
            <v>企业自筹</v>
          </cell>
          <cell r="R422" t="str">
            <v>否</v>
          </cell>
        </row>
        <row r="423">
          <cell r="H423" t="str">
            <v>天津生态城5G无线信号覆盖配套设施建设项目</v>
          </cell>
          <cell r="J423" t="str">
            <v>基础设施</v>
          </cell>
          <cell r="L423" t="str">
            <v>无线基站</v>
          </cell>
          <cell r="N423" t="str">
            <v>新建</v>
          </cell>
          <cell r="O423" t="str">
            <v>续建</v>
          </cell>
          <cell r="P423" t="str">
            <v>企业自筹</v>
          </cell>
          <cell r="R423" t="str">
            <v>否</v>
          </cell>
        </row>
        <row r="424">
          <cell r="H424" t="str">
            <v>27号地块住宅</v>
          </cell>
          <cell r="J424" t="str">
            <v>住宅项目</v>
          </cell>
          <cell r="L424" t="str">
            <v>住宅项目</v>
          </cell>
          <cell r="N424" t="str">
            <v>续建</v>
          </cell>
          <cell r="P424" t="str">
            <v>企业自筹</v>
          </cell>
          <cell r="R424" t="str">
            <v>否</v>
          </cell>
        </row>
        <row r="425">
          <cell r="H425" t="str">
            <v>永盛路公交首末站</v>
          </cell>
          <cell r="J425" t="str">
            <v>基础设施</v>
          </cell>
          <cell r="L425" t="str">
            <v>市政场站</v>
          </cell>
          <cell r="N425" t="str">
            <v>新建</v>
          </cell>
          <cell r="P425" t="str">
            <v>政府投资</v>
          </cell>
          <cell r="R425" t="str">
            <v>否</v>
          </cell>
        </row>
        <row r="426">
          <cell r="H426" t="str">
            <v>生态城公厕新建及改造提升工程</v>
          </cell>
          <cell r="J426" t="str">
            <v>基础设施</v>
          </cell>
          <cell r="L426" t="str">
            <v>提升改造</v>
          </cell>
          <cell r="N426" t="str">
            <v>新建</v>
          </cell>
          <cell r="P426" t="str">
            <v>政府投资</v>
          </cell>
          <cell r="R426" t="str">
            <v>否</v>
          </cell>
        </row>
        <row r="427">
          <cell r="H427" t="str">
            <v>2019年住宅小区修缮项目</v>
          </cell>
          <cell r="J427" t="str">
            <v>住宅项目</v>
          </cell>
          <cell r="L427" t="str">
            <v>住宅项目</v>
          </cell>
          <cell r="N427" t="str">
            <v>新建</v>
          </cell>
          <cell r="P427" t="str">
            <v>政府投资</v>
          </cell>
          <cell r="R427" t="str">
            <v>否</v>
          </cell>
        </row>
        <row r="428">
          <cell r="H428" t="str">
            <v>海绵城市精品片区小区项目改造工程</v>
          </cell>
          <cell r="J428" t="str">
            <v>基础设施</v>
          </cell>
          <cell r="L428" t="str">
            <v>配套管线</v>
          </cell>
          <cell r="N428" t="str">
            <v>新建</v>
          </cell>
          <cell r="P428" t="str">
            <v>政府投资</v>
          </cell>
          <cell r="R428" t="str">
            <v>否</v>
          </cell>
        </row>
        <row r="429">
          <cell r="H429" t="str">
            <v>泰九路道路绿化</v>
          </cell>
          <cell r="J429" t="str">
            <v>基础设施</v>
          </cell>
          <cell r="L429" t="str">
            <v>道路绿化</v>
          </cell>
          <cell r="N429" t="str">
            <v>前期</v>
          </cell>
          <cell r="P429" t="str">
            <v>政府投资</v>
          </cell>
          <cell r="R429" t="str">
            <v>否</v>
          </cell>
        </row>
        <row r="430">
          <cell r="H430" t="str">
            <v>海博道（中天大道-海滨高速）再生水管道工程</v>
          </cell>
          <cell r="J430" t="str">
            <v>基础设施</v>
          </cell>
          <cell r="L430" t="str">
            <v>配套管线</v>
          </cell>
          <cell r="N430" t="str">
            <v>续建</v>
          </cell>
          <cell r="P430" t="str">
            <v>政府投资</v>
          </cell>
          <cell r="R430" t="str">
            <v>否</v>
          </cell>
        </row>
        <row r="431">
          <cell r="H431" t="str">
            <v>妈祖文化园展厅建设及园区安防消防整体提升工程</v>
          </cell>
          <cell r="J431" t="str">
            <v>民生项目</v>
          </cell>
          <cell r="L431" t="str">
            <v>公建项目</v>
          </cell>
          <cell r="N431" t="str">
            <v>新建</v>
          </cell>
          <cell r="P431" t="str">
            <v>政府投资</v>
          </cell>
          <cell r="R431" t="str">
            <v>否</v>
          </cell>
        </row>
        <row r="432">
          <cell r="H432" t="str">
            <v>淡化海水渔港临时加压设施及配套管网</v>
          </cell>
          <cell r="J432" t="str">
            <v>基础设施</v>
          </cell>
          <cell r="L432" t="str">
            <v>市政场站</v>
          </cell>
          <cell r="N432" t="str">
            <v>前期</v>
          </cell>
          <cell r="P432" t="str">
            <v>政府投资</v>
          </cell>
          <cell r="R432" t="str">
            <v>否</v>
          </cell>
        </row>
        <row r="433">
          <cell r="H433" t="str">
            <v>气力输送物业管网投放口挡雨棚采购安装项目</v>
          </cell>
          <cell r="J433" t="str">
            <v>基础设施</v>
          </cell>
          <cell r="L433" t="str">
            <v>技改工程</v>
          </cell>
          <cell r="N433" t="str">
            <v>新建</v>
          </cell>
          <cell r="P433" t="str">
            <v>企业自筹</v>
          </cell>
          <cell r="R433" t="str">
            <v>否</v>
          </cell>
        </row>
        <row r="434">
          <cell r="H434" t="str">
            <v>公屋二期被动房智能房屋</v>
          </cell>
          <cell r="J434" t="str">
            <v>住宅项目</v>
          </cell>
          <cell r="L434" t="str">
            <v>住宅项目</v>
          </cell>
          <cell r="N434" t="str">
            <v>新建</v>
          </cell>
          <cell r="P434" t="str">
            <v>政府投资</v>
          </cell>
          <cell r="R434" t="str">
            <v>否</v>
          </cell>
        </row>
        <row r="435">
          <cell r="H435" t="str">
            <v>二生活中心、5地块都市农业主题公园及周边区域景观工程</v>
          </cell>
          <cell r="J435" t="str">
            <v>基础设施</v>
          </cell>
          <cell r="L435" t="str">
            <v>景观绿化</v>
          </cell>
          <cell r="N435" t="str">
            <v>前期</v>
          </cell>
          <cell r="P435" t="str">
            <v>政府投资</v>
          </cell>
          <cell r="R435" t="str">
            <v>否</v>
          </cell>
        </row>
        <row r="436">
          <cell r="H436" t="str">
            <v>海博馆配套停车场及周边区域智慧停车引导及调度中心工程</v>
          </cell>
          <cell r="J436" t="str">
            <v>基础设施</v>
          </cell>
          <cell r="L436" t="str">
            <v>市政场站</v>
          </cell>
          <cell r="N436" t="str">
            <v>新建</v>
          </cell>
          <cell r="P436" t="str">
            <v>政府投资</v>
          </cell>
          <cell r="R436" t="str">
            <v>否</v>
          </cell>
        </row>
        <row r="437">
          <cell r="H437" t="str">
            <v>和畅路、中津大道改造工程</v>
          </cell>
          <cell r="J437" t="str">
            <v>基础设施</v>
          </cell>
          <cell r="L437" t="str">
            <v>道路工程</v>
          </cell>
          <cell r="N437" t="str">
            <v>前期</v>
          </cell>
          <cell r="O437" t="str">
            <v>续建</v>
          </cell>
          <cell r="P437" t="str">
            <v>政府投资</v>
          </cell>
          <cell r="R437" t="str">
            <v>否</v>
          </cell>
        </row>
        <row r="438">
          <cell r="H438" t="str">
            <v>生态城公用事业运行维护中心</v>
          </cell>
          <cell r="J438" t="str">
            <v>基础设施</v>
          </cell>
          <cell r="L438" t="str">
            <v>信息化系统</v>
          </cell>
          <cell r="N438" t="str">
            <v>续建</v>
          </cell>
          <cell r="P438" t="str">
            <v>企业自筹</v>
          </cell>
          <cell r="R438" t="str">
            <v>否</v>
          </cell>
        </row>
        <row r="439">
          <cell r="H439" t="str">
            <v>合作区99地块蓝白领公寓</v>
          </cell>
          <cell r="J439" t="str">
            <v>住宅项目</v>
          </cell>
          <cell r="L439" t="str">
            <v>住宅项目</v>
          </cell>
          <cell r="N439" t="str">
            <v>前期</v>
          </cell>
          <cell r="P439" t="str">
            <v>政府投资</v>
          </cell>
          <cell r="R439" t="str">
            <v>否</v>
          </cell>
        </row>
        <row r="440">
          <cell r="H440" t="str">
            <v>2018年给水、热力小区配套工程</v>
          </cell>
          <cell r="J440" t="str">
            <v>基础设施</v>
          </cell>
          <cell r="L440" t="str">
            <v>配套管线</v>
          </cell>
          <cell r="N440" t="str">
            <v>新建</v>
          </cell>
          <cell r="O440" t="str">
            <v>续建</v>
          </cell>
          <cell r="P440" t="str">
            <v>企业自筹</v>
          </cell>
          <cell r="R440" t="str">
            <v>否</v>
          </cell>
        </row>
        <row r="441">
          <cell r="H441" t="str">
            <v>中央大道光伏电站改造工程</v>
          </cell>
          <cell r="J441" t="str">
            <v>基础设施</v>
          </cell>
          <cell r="L441" t="str">
            <v>技改工程</v>
          </cell>
          <cell r="N441" t="str">
            <v>新建</v>
          </cell>
          <cell r="P441" t="str">
            <v>企业自筹</v>
          </cell>
          <cell r="R441" t="str">
            <v>否</v>
          </cell>
        </row>
        <row r="442">
          <cell r="H442" t="str">
            <v>中部片区32#地块社区公园</v>
          </cell>
          <cell r="J442" t="str">
            <v>基础设施</v>
          </cell>
          <cell r="L442" t="str">
            <v>景观绿化</v>
          </cell>
          <cell r="N442" t="str">
            <v>续建</v>
          </cell>
          <cell r="P442" t="str">
            <v>政府投资</v>
          </cell>
          <cell r="R442" t="str">
            <v>是</v>
          </cell>
        </row>
        <row r="443">
          <cell r="H443" t="str">
            <v>中新天津生态城滨旅北部公交场站工程</v>
          </cell>
          <cell r="J443" t="str">
            <v>基础设施</v>
          </cell>
          <cell r="L443" t="str">
            <v>公建项目</v>
          </cell>
          <cell r="N443" t="str">
            <v>前期</v>
          </cell>
          <cell r="P443" t="str">
            <v>政府投资</v>
          </cell>
          <cell r="R443" t="str">
            <v>否</v>
          </cell>
        </row>
        <row r="444">
          <cell r="H444" t="str">
            <v>中心渔港排水泵站维修工程</v>
          </cell>
          <cell r="J444" t="str">
            <v>基础设施</v>
          </cell>
          <cell r="L444" t="str">
            <v>城市运行管理</v>
          </cell>
          <cell r="N444" t="str">
            <v>前期</v>
          </cell>
          <cell r="P444" t="str">
            <v>政府投资</v>
          </cell>
          <cell r="R444" t="str">
            <v>否</v>
          </cell>
        </row>
        <row r="445">
          <cell r="H445" t="str">
            <v>生态城D、G污水泵站电力改造工程</v>
          </cell>
          <cell r="J445" t="str">
            <v>基础设施</v>
          </cell>
          <cell r="L445" t="str">
            <v>提升改造</v>
          </cell>
          <cell r="N445" t="str">
            <v>前期</v>
          </cell>
          <cell r="P445" t="str">
            <v>政府投资</v>
          </cell>
          <cell r="R445" t="str">
            <v>否</v>
          </cell>
        </row>
        <row r="446">
          <cell r="H446" t="str">
            <v>30#31#地块商业</v>
          </cell>
          <cell r="J446" t="str">
            <v>民生项目</v>
          </cell>
          <cell r="L446" t="str">
            <v>公建项目</v>
          </cell>
          <cell r="N446" t="str">
            <v>前期</v>
          </cell>
          <cell r="P446" t="str">
            <v>企业自筹</v>
          </cell>
          <cell r="R446" t="str">
            <v>否</v>
          </cell>
        </row>
        <row r="447">
          <cell r="H447" t="str">
            <v>生态城水处理中心设备大修工程</v>
          </cell>
          <cell r="J447" t="str">
            <v>基础设施</v>
          </cell>
          <cell r="L447" t="str">
            <v>提升改造</v>
          </cell>
          <cell r="N447" t="str">
            <v>新建</v>
          </cell>
          <cell r="P447" t="str">
            <v>政府投资</v>
          </cell>
          <cell r="R447" t="str">
            <v>否</v>
          </cell>
        </row>
        <row r="448">
          <cell r="H448" t="str">
            <v>生态城水处理中心浓盐水电源工程</v>
          </cell>
          <cell r="J448" t="str">
            <v>基础设施</v>
          </cell>
          <cell r="L448" t="str">
            <v>电力工程</v>
          </cell>
          <cell r="N448" t="str">
            <v>前期</v>
          </cell>
          <cell r="P448" t="str">
            <v>政府投资</v>
          </cell>
          <cell r="R448" t="str">
            <v>否</v>
          </cell>
        </row>
        <row r="449">
          <cell r="H449" t="str">
            <v>中部片区生活垃圾收集运输（气力输送）工程</v>
          </cell>
          <cell r="J449" t="str">
            <v>基础设施</v>
          </cell>
          <cell r="L449" t="str">
            <v>办公项目</v>
          </cell>
          <cell r="N449" t="str">
            <v>续建</v>
          </cell>
          <cell r="P449" t="str">
            <v>企业自筹</v>
          </cell>
          <cell r="R449" t="str">
            <v>否</v>
          </cell>
        </row>
        <row r="450">
          <cell r="H450" t="str">
            <v>中新天津生态城吉宝地块生态谷提升</v>
          </cell>
          <cell r="J450" t="str">
            <v>基础设施</v>
          </cell>
          <cell r="L450" t="str">
            <v>办公项目</v>
          </cell>
          <cell r="N450" t="str">
            <v>新建</v>
          </cell>
          <cell r="P450" t="str">
            <v>政府投资</v>
          </cell>
          <cell r="R450" t="str">
            <v>否</v>
          </cell>
        </row>
        <row r="451">
          <cell r="H451" t="str">
            <v>中新大道（中津大道至中泰大道）改造工程</v>
          </cell>
          <cell r="J451" t="str">
            <v>基础设施</v>
          </cell>
          <cell r="L451" t="str">
            <v>道路工程</v>
          </cell>
          <cell r="N451" t="str">
            <v>前期</v>
          </cell>
          <cell r="P451" t="str">
            <v>政府投资</v>
          </cell>
          <cell r="R451" t="str">
            <v>否</v>
          </cell>
        </row>
        <row r="452">
          <cell r="H452" t="str">
            <v>中部片区街角绿化工程</v>
          </cell>
          <cell r="J452" t="str">
            <v>基础设施</v>
          </cell>
          <cell r="L452" t="str">
            <v>提升改造</v>
          </cell>
          <cell r="N452" t="str">
            <v>新建</v>
          </cell>
          <cell r="P452" t="str">
            <v>政府投资</v>
          </cell>
          <cell r="R452" t="str">
            <v>否</v>
          </cell>
        </row>
        <row r="453">
          <cell r="H453" t="str">
            <v>中新天津生态城中新友好桥梁工程</v>
          </cell>
          <cell r="J453" t="str">
            <v>基础设施</v>
          </cell>
          <cell r="L453" t="str">
            <v>桥梁工程</v>
          </cell>
          <cell r="N453" t="str">
            <v>新建</v>
          </cell>
          <cell r="P453" t="str">
            <v>政府投资</v>
          </cell>
          <cell r="R453" t="str">
            <v>否</v>
          </cell>
        </row>
        <row r="454">
          <cell r="H454" t="str">
            <v>中新天津生态城中新友好附属建筑工程</v>
          </cell>
          <cell r="J454" t="str">
            <v>基础设施</v>
          </cell>
          <cell r="L454" t="str">
            <v>景观绿化</v>
          </cell>
          <cell r="N454" t="str">
            <v>新建</v>
          </cell>
          <cell r="P454" t="str">
            <v>政府投资</v>
          </cell>
          <cell r="R454" t="str">
            <v>否</v>
          </cell>
        </row>
        <row r="455">
          <cell r="H455" t="str">
            <v>中新天津生态城中部片区50#地块住宅项目</v>
          </cell>
          <cell r="J455" t="str">
            <v>民生项目</v>
          </cell>
          <cell r="L455" t="str">
            <v>住宅项目</v>
          </cell>
          <cell r="N455" t="str">
            <v>新建</v>
          </cell>
          <cell r="P455" t="str">
            <v>企业自筹</v>
          </cell>
          <cell r="R455" t="str">
            <v>否</v>
          </cell>
        </row>
        <row r="456">
          <cell r="H456" t="str">
            <v>中新天津生态城97A建设公寓智能安防及民生保障项目</v>
          </cell>
          <cell r="J456" t="str">
            <v>基础设施</v>
          </cell>
          <cell r="L456" t="str">
            <v>提升改造</v>
          </cell>
          <cell r="N456" t="str">
            <v>新建</v>
          </cell>
          <cell r="P456" t="str">
            <v>政府投资</v>
          </cell>
          <cell r="R456" t="str">
            <v>否</v>
          </cell>
        </row>
        <row r="457">
          <cell r="H457" t="str">
            <v>2020年住宅小区修缮</v>
          </cell>
          <cell r="J457" t="str">
            <v>民生项目</v>
          </cell>
          <cell r="L457" t="str">
            <v>住宅项目</v>
          </cell>
          <cell r="N457" t="str">
            <v>新建</v>
          </cell>
          <cell r="P457" t="str">
            <v>政府投资</v>
          </cell>
          <cell r="R457" t="str">
            <v>否</v>
          </cell>
        </row>
        <row r="458">
          <cell r="H458" t="str">
            <v>中新天津生态城和畅园室外海绵城市提升改造项目</v>
          </cell>
          <cell r="J458" t="str">
            <v>民生项目</v>
          </cell>
          <cell r="L458" t="str">
            <v>提升改造</v>
          </cell>
          <cell r="N458" t="str">
            <v>新建</v>
          </cell>
          <cell r="P458" t="str">
            <v>政府投资</v>
          </cell>
          <cell r="R458" t="str">
            <v>否</v>
          </cell>
        </row>
        <row r="459">
          <cell r="H459" t="str">
            <v>公用事业客服大厅智慧化提升改造工程</v>
          </cell>
          <cell r="J459" t="str">
            <v>基础设施</v>
          </cell>
          <cell r="L459" t="str">
            <v>技改工程</v>
          </cell>
          <cell r="N459" t="str">
            <v>新建</v>
          </cell>
          <cell r="P459" t="str">
            <v>企业自筹</v>
          </cell>
          <cell r="R459" t="str">
            <v>否</v>
          </cell>
        </row>
        <row r="460">
          <cell r="H460" t="str">
            <v>天津生态城2019年通信网络建设工程</v>
          </cell>
          <cell r="J460" t="str">
            <v>基础设施</v>
          </cell>
          <cell r="L460" t="str">
            <v>配套管线</v>
          </cell>
          <cell r="M460" t="str">
            <v>信息化系统</v>
          </cell>
          <cell r="N460" t="str">
            <v>新建</v>
          </cell>
          <cell r="O460" t="str">
            <v>续建</v>
          </cell>
          <cell r="P460" t="str">
            <v>企业自筹</v>
          </cell>
          <cell r="R460" t="str">
            <v>否</v>
          </cell>
        </row>
        <row r="461">
          <cell r="H461" t="str">
            <v>天津生态城光缆网络配套一期工程</v>
          </cell>
          <cell r="J461" t="str">
            <v>基础设施</v>
          </cell>
          <cell r="L461" t="str">
            <v>信息化系统</v>
          </cell>
          <cell r="N461" t="str">
            <v>新建</v>
          </cell>
          <cell r="P461" t="str">
            <v>企业自筹</v>
          </cell>
          <cell r="R461" t="str">
            <v>否</v>
          </cell>
        </row>
        <row r="462">
          <cell r="H462" t="str">
            <v>气力输送物业管网投放口挡雨棚采购安装项目</v>
          </cell>
          <cell r="J462" t="str">
            <v>基础设施</v>
          </cell>
          <cell r="L462" t="str">
            <v>技改工程</v>
          </cell>
          <cell r="N462" t="str">
            <v>续建</v>
          </cell>
          <cell r="P462" t="str">
            <v>企业自筹</v>
          </cell>
          <cell r="R462" t="str">
            <v>否</v>
          </cell>
        </row>
        <row r="463">
          <cell r="H463" t="str">
            <v>中新天津生态城生态岛片区地块初期雨水收集处理二期工程</v>
          </cell>
          <cell r="J463" t="str">
            <v>基础设施</v>
          </cell>
          <cell r="L463" t="str">
            <v>水处理</v>
          </cell>
          <cell r="N463" t="str">
            <v>前期</v>
          </cell>
          <cell r="P463" t="str">
            <v>政府投资</v>
          </cell>
          <cell r="R463" t="str">
            <v>否</v>
          </cell>
        </row>
        <row r="464">
          <cell r="H464" t="str">
            <v>北岛一期给水、燃气、热力管网工程</v>
          </cell>
          <cell r="J464" t="str">
            <v>基础设施</v>
          </cell>
          <cell r="L464" t="str">
            <v>办公项目</v>
          </cell>
          <cell r="N464" t="str">
            <v>新建</v>
          </cell>
          <cell r="P464" t="str">
            <v>企业自筹</v>
          </cell>
          <cell r="R464" t="str">
            <v>否</v>
          </cell>
        </row>
        <row r="465">
          <cell r="H465" t="str">
            <v>新二街（华三路～中泰大道）、华三路（新二街～中新大道）给水、燃气、热力管网工程</v>
          </cell>
          <cell r="J465" t="str">
            <v>基础设施</v>
          </cell>
          <cell r="L465" t="str">
            <v>配套管线</v>
          </cell>
          <cell r="N465" t="str">
            <v>前期</v>
          </cell>
          <cell r="P465" t="str">
            <v>企业自筹</v>
          </cell>
          <cell r="R465" t="str">
            <v>否</v>
          </cell>
        </row>
        <row r="466">
          <cell r="H466" t="str">
            <v>华四路（中天大道～中央大道）、动漫北路给水、燃气管网工程</v>
          </cell>
          <cell r="J466" t="str">
            <v>基础设施</v>
          </cell>
          <cell r="L466" t="str">
            <v>配套管线</v>
          </cell>
          <cell r="N466" t="str">
            <v>新建</v>
          </cell>
          <cell r="P466" t="str">
            <v>企业自筹</v>
          </cell>
          <cell r="R466" t="str">
            <v>否</v>
          </cell>
        </row>
        <row r="467">
          <cell r="H467" t="str">
            <v>天津生态城有轨电车一期</v>
          </cell>
          <cell r="J467" t="str">
            <v>基础设施</v>
          </cell>
          <cell r="L467" t="str">
            <v>道路配套</v>
          </cell>
          <cell r="N467" t="str">
            <v>前期</v>
          </cell>
          <cell r="P467" t="str">
            <v>政府投资</v>
          </cell>
          <cell r="R467" t="str">
            <v>否</v>
          </cell>
        </row>
        <row r="468">
          <cell r="H468" t="str">
            <v>天津生态城中生大道等六条道路通信管网建设工程</v>
          </cell>
          <cell r="J468" t="str">
            <v>基础设施</v>
          </cell>
          <cell r="L468" t="str">
            <v>配套管线</v>
          </cell>
          <cell r="N468" t="str">
            <v>新建</v>
          </cell>
          <cell r="P468" t="str">
            <v>企业自筹</v>
          </cell>
          <cell r="R468" t="str">
            <v>否</v>
          </cell>
        </row>
        <row r="469">
          <cell r="H469" t="str">
            <v>生态城市政供热2020年技改消缺工程</v>
          </cell>
          <cell r="J469" t="str">
            <v>基础设施</v>
          </cell>
          <cell r="L469" t="str">
            <v>技改工程</v>
          </cell>
          <cell r="N469" t="str">
            <v>新建</v>
          </cell>
          <cell r="P469" t="str">
            <v>企业自筹</v>
          </cell>
          <cell r="R469" t="str">
            <v>否</v>
          </cell>
        </row>
        <row r="470">
          <cell r="H470" t="str">
            <v>新能源监控系统网络安全改造工程</v>
          </cell>
          <cell r="J470" t="str">
            <v>产业项目</v>
          </cell>
          <cell r="L470" t="str">
            <v>技改工程</v>
          </cell>
          <cell r="N470" t="str">
            <v>新建</v>
          </cell>
          <cell r="P470" t="str">
            <v>企业自筹</v>
          </cell>
          <cell r="R470" t="str">
            <v>否</v>
          </cell>
        </row>
        <row r="471">
          <cell r="H471" t="str">
            <v>北部一期道路绿化工程</v>
          </cell>
          <cell r="J471" t="str">
            <v>基础设施</v>
          </cell>
          <cell r="L471" t="str">
            <v>办公项目</v>
          </cell>
          <cell r="N471" t="str">
            <v>前期</v>
          </cell>
          <cell r="P471" t="str">
            <v>政府投资</v>
          </cell>
          <cell r="R471" t="str">
            <v>否</v>
          </cell>
        </row>
        <row r="472">
          <cell r="H472" t="str">
            <v>蓟运河故道北延段三期工程（吟风林至中泰大道）</v>
          </cell>
          <cell r="J472" t="str">
            <v>基础设施</v>
          </cell>
          <cell r="L472" t="str">
            <v>景观绿化</v>
          </cell>
          <cell r="N472" t="str">
            <v>前期</v>
          </cell>
          <cell r="P472" t="str">
            <v>政府投资</v>
          </cell>
          <cell r="R472" t="str">
            <v>否</v>
          </cell>
        </row>
        <row r="473">
          <cell r="H473" t="str">
            <v>蓟运河故道北延段四期工程（中泰大道至中生大道）</v>
          </cell>
          <cell r="J473" t="str">
            <v>基础设施</v>
          </cell>
          <cell r="L473" t="str">
            <v>景观绿化</v>
          </cell>
          <cell r="N473" t="str">
            <v>前期</v>
          </cell>
          <cell r="P473" t="str">
            <v>政府投资</v>
          </cell>
          <cell r="R473" t="str">
            <v>否</v>
          </cell>
        </row>
        <row r="474">
          <cell r="H474" t="str">
            <v>惠风溪绿地内停车场绿化工程</v>
          </cell>
          <cell r="J474" t="str">
            <v>基础设施</v>
          </cell>
          <cell r="L474" t="str">
            <v>景观绿化</v>
          </cell>
          <cell r="N474" t="str">
            <v>前期</v>
          </cell>
          <cell r="P474" t="str">
            <v>政府投资</v>
          </cell>
          <cell r="R474" t="str">
            <v>否</v>
          </cell>
        </row>
        <row r="475">
          <cell r="H475" t="str">
            <v>雅境园绿地内停车场绿化工程</v>
          </cell>
          <cell r="J475" t="str">
            <v>基础设施</v>
          </cell>
          <cell r="L475" t="str">
            <v>景观绿化</v>
          </cell>
          <cell r="N475" t="str">
            <v>前期</v>
          </cell>
          <cell r="P475" t="str">
            <v>政府投资</v>
          </cell>
          <cell r="R475" t="str">
            <v>否</v>
          </cell>
        </row>
        <row r="476">
          <cell r="H476" t="str">
            <v>中新天津生态城E号污水泵站进出水管道改造工程</v>
          </cell>
          <cell r="J476" t="str">
            <v>产业项目</v>
          </cell>
          <cell r="L476" t="str">
            <v>办公项目</v>
          </cell>
          <cell r="N476" t="str">
            <v>新建</v>
          </cell>
          <cell r="P476" t="str">
            <v>政府投资</v>
          </cell>
          <cell r="R476" t="str">
            <v>否</v>
          </cell>
        </row>
        <row r="477">
          <cell r="H477" t="str">
            <v>华四路（中天大道～中央大道）、动漫北路、中新大道（华四路～中泰大道）等道路给水、燃气、热力管网工程</v>
          </cell>
          <cell r="J477" t="str">
            <v>基础设施</v>
          </cell>
          <cell r="L477" t="str">
            <v>配套管线</v>
          </cell>
          <cell r="N477" t="str">
            <v>新建</v>
          </cell>
          <cell r="P477" t="str">
            <v>企业自筹</v>
          </cell>
          <cell r="R477" t="str">
            <v>否</v>
          </cell>
        </row>
        <row r="478">
          <cell r="H478" t="str">
            <v>安明路（海博道-海晨道）再生水管道工程</v>
          </cell>
          <cell r="J478" t="str">
            <v>基础设施</v>
          </cell>
          <cell r="L478" t="str">
            <v>配套管线</v>
          </cell>
          <cell r="N478" t="str">
            <v>续建</v>
          </cell>
          <cell r="P478" t="str">
            <v>政府投资</v>
          </cell>
          <cell r="R478" t="str">
            <v>否</v>
          </cell>
        </row>
        <row r="479">
          <cell r="H479" t="str">
            <v>蓟运河故道北岸二期景观工程</v>
          </cell>
          <cell r="J479" t="str">
            <v>基础设施</v>
          </cell>
          <cell r="L479" t="str">
            <v>景观绿化</v>
          </cell>
          <cell r="N479" t="str">
            <v>新建</v>
          </cell>
          <cell r="P479" t="str">
            <v>政府投资</v>
          </cell>
          <cell r="R479" t="str">
            <v>否</v>
          </cell>
        </row>
        <row r="480">
          <cell r="H480" t="str">
            <v>天津生态城有轨电车一期</v>
          </cell>
          <cell r="J480" t="str">
            <v>基础设施</v>
          </cell>
          <cell r="L480" t="str">
            <v>道路工程</v>
          </cell>
          <cell r="N480" t="str">
            <v>前期</v>
          </cell>
          <cell r="P480" t="str">
            <v>政府投资</v>
          </cell>
          <cell r="R480" t="str">
            <v>否</v>
          </cell>
        </row>
        <row r="481">
          <cell r="H481" t="str">
            <v>永定洲公园海绵化改造工程</v>
          </cell>
          <cell r="J481" t="str">
            <v>基础设施</v>
          </cell>
          <cell r="L481" t="str">
            <v>海绵城市</v>
          </cell>
          <cell r="N481" t="str">
            <v>续建</v>
          </cell>
          <cell r="P481" t="str">
            <v>政府投资</v>
          </cell>
          <cell r="R481" t="str">
            <v>否</v>
          </cell>
        </row>
        <row r="482">
          <cell r="H482" t="str">
            <v>荣盛路（海文道-海旭道）再生水管道工程</v>
          </cell>
          <cell r="J482" t="str">
            <v>基础设施</v>
          </cell>
          <cell r="L482" t="str">
            <v>配套管线</v>
          </cell>
          <cell r="N482" t="str">
            <v>续建</v>
          </cell>
          <cell r="P482" t="str">
            <v>政府投资</v>
          </cell>
          <cell r="R482" t="str">
            <v>否</v>
          </cell>
        </row>
        <row r="483">
          <cell r="H483" t="str">
            <v>智能交通设施升级</v>
          </cell>
          <cell r="J483" t="str">
            <v>基础设施</v>
          </cell>
          <cell r="L483" t="str">
            <v>提升改造</v>
          </cell>
          <cell r="N483" t="str">
            <v>续建</v>
          </cell>
          <cell r="P483" t="str">
            <v>政府投资</v>
          </cell>
          <cell r="R483" t="str">
            <v>是</v>
          </cell>
        </row>
        <row r="484">
          <cell r="H484" t="str">
            <v>建设9B住宅项目</v>
          </cell>
          <cell r="J484" t="str">
            <v>住宅项目</v>
          </cell>
          <cell r="L484" t="str">
            <v>住宅项目</v>
          </cell>
          <cell r="N484" t="str">
            <v>续建</v>
          </cell>
          <cell r="P484" t="str">
            <v>企业自筹</v>
          </cell>
          <cell r="R484" t="str">
            <v>是</v>
          </cell>
        </row>
        <row r="485">
          <cell r="H485" t="str">
            <v>中新大道人行道改造工程</v>
          </cell>
          <cell r="J485" t="str">
            <v>基础设施</v>
          </cell>
          <cell r="L485" t="str">
            <v>提升改造</v>
          </cell>
          <cell r="N485" t="str">
            <v>续建</v>
          </cell>
          <cell r="P485" t="str">
            <v>政府投资</v>
          </cell>
          <cell r="R485" t="str">
            <v>否</v>
          </cell>
        </row>
        <row r="486">
          <cell r="H486" t="str">
            <v>海绵城市精品片区市政绿化改造项目</v>
          </cell>
          <cell r="J486" t="str">
            <v>基础设施</v>
          </cell>
          <cell r="L486" t="str">
            <v>提升改造</v>
          </cell>
          <cell r="N486" t="str">
            <v>新建</v>
          </cell>
          <cell r="P486" t="str">
            <v>政府投资</v>
          </cell>
          <cell r="R486" t="str">
            <v>否</v>
          </cell>
        </row>
        <row r="487">
          <cell r="H487" t="str">
            <v>5号地块生活中心</v>
          </cell>
          <cell r="J487" t="str">
            <v>民生项目</v>
          </cell>
          <cell r="L487" t="str">
            <v>公建项目</v>
          </cell>
          <cell r="N487" t="str">
            <v>续建</v>
          </cell>
          <cell r="P487" t="str">
            <v>企业自筹</v>
          </cell>
          <cell r="R487" t="str">
            <v>是</v>
          </cell>
        </row>
        <row r="488">
          <cell r="H488" t="str">
            <v>南部片区生活垃圾收集运输（气力输送）工程（除臭项目）</v>
          </cell>
          <cell r="J488" t="str">
            <v>基础设施</v>
          </cell>
          <cell r="L488" t="str">
            <v>技改工程</v>
          </cell>
          <cell r="N488" t="str">
            <v>新建</v>
          </cell>
          <cell r="P488" t="str">
            <v>企业自筹</v>
          </cell>
          <cell r="R488" t="str">
            <v>是</v>
          </cell>
        </row>
        <row r="489">
          <cell r="H489" t="str">
            <v>6号地块建投住宅项目（慧水苑）</v>
          </cell>
          <cell r="J489" t="str">
            <v>住宅项目</v>
          </cell>
          <cell r="L489" t="str">
            <v>住宅项目</v>
          </cell>
          <cell r="N489" t="str">
            <v>续建</v>
          </cell>
          <cell r="P489" t="str">
            <v>企业自筹</v>
          </cell>
          <cell r="R489" t="str">
            <v>否</v>
          </cell>
        </row>
        <row r="490">
          <cell r="H490" t="str">
            <v>汉北路中分带（运维中心—惠风溪）改造工程</v>
          </cell>
          <cell r="J490" t="str">
            <v>基础设施</v>
          </cell>
          <cell r="L490" t="str">
            <v>提升改造</v>
          </cell>
          <cell r="N490" t="str">
            <v>新建</v>
          </cell>
          <cell r="P490" t="str">
            <v>政府投资</v>
          </cell>
          <cell r="R490" t="str">
            <v>否</v>
          </cell>
        </row>
        <row r="491">
          <cell r="H491" t="str">
            <v>华二路、华三路、华四路、中泰大道、新二街和中天大道道路绿化</v>
          </cell>
          <cell r="J491" t="str">
            <v>基础设施</v>
          </cell>
          <cell r="L491" t="str">
            <v>道路绿化</v>
          </cell>
          <cell r="N491" t="str">
            <v>续建</v>
          </cell>
          <cell r="P491" t="str">
            <v>垫资回购</v>
          </cell>
          <cell r="R491" t="str">
            <v>否</v>
          </cell>
        </row>
        <row r="492">
          <cell r="H492" t="str">
            <v>亿利公园临时停车场</v>
          </cell>
          <cell r="J492" t="str">
            <v>基础设施</v>
          </cell>
          <cell r="L492" t="str">
            <v>市政场站</v>
          </cell>
          <cell r="N492" t="str">
            <v>新建</v>
          </cell>
          <cell r="P492" t="str">
            <v>政府投资</v>
          </cell>
          <cell r="R492" t="str">
            <v>否</v>
          </cell>
        </row>
        <row r="493">
          <cell r="H493" t="str">
            <v>中津大道（和惠北路至和韵路）道路绿化工程</v>
          </cell>
          <cell r="J493" t="str">
            <v>基础设施</v>
          </cell>
          <cell r="L493" t="str">
            <v>道路绿化</v>
          </cell>
          <cell r="N493" t="str">
            <v>续建</v>
          </cell>
          <cell r="P493" t="str">
            <v>政府投资</v>
          </cell>
          <cell r="R493" t="str">
            <v>否</v>
          </cell>
        </row>
        <row r="494">
          <cell r="H494" t="str">
            <v>2017年生态城合作区域及渔港区域智能视觉工程</v>
          </cell>
          <cell r="J494" t="str">
            <v>基础设施</v>
          </cell>
          <cell r="L494" t="str">
            <v>信息化系统</v>
          </cell>
          <cell r="N494" t="str">
            <v>续建</v>
          </cell>
          <cell r="P494" t="str">
            <v>政府投资</v>
          </cell>
          <cell r="R494" t="str">
            <v>是</v>
          </cell>
        </row>
        <row r="495">
          <cell r="H495" t="str">
            <v>蓟运河河岸一期景观工程</v>
          </cell>
          <cell r="J495" t="str">
            <v>基础设施</v>
          </cell>
          <cell r="L495" t="str">
            <v>景观绿化</v>
          </cell>
          <cell r="N495" t="str">
            <v>续建</v>
          </cell>
          <cell r="P495" t="str">
            <v>政府投资</v>
          </cell>
          <cell r="R495" t="str">
            <v>否</v>
          </cell>
        </row>
        <row r="496">
          <cell r="H496" t="str">
            <v>中新天津生态城淡水水系连通和补水工程</v>
          </cell>
          <cell r="J496" t="str">
            <v>基础设施</v>
          </cell>
          <cell r="L496" t="str">
            <v>水系工程</v>
          </cell>
          <cell r="N496" t="str">
            <v>续建</v>
          </cell>
          <cell r="P496" t="str">
            <v>政府投资</v>
          </cell>
          <cell r="R496" t="str">
            <v>否</v>
          </cell>
        </row>
        <row r="497">
          <cell r="H497" t="str">
            <v>2018年中新天津生态城绿化水源切换工程</v>
          </cell>
          <cell r="J497" t="str">
            <v>基础设施</v>
          </cell>
          <cell r="L497" t="str">
            <v>城市运行管理</v>
          </cell>
          <cell r="N497" t="str">
            <v>新建</v>
          </cell>
          <cell r="P497" t="str">
            <v>政府投资</v>
          </cell>
          <cell r="R497" t="str">
            <v>是</v>
          </cell>
        </row>
        <row r="498">
          <cell r="H498" t="str">
            <v>中部片区生态谷</v>
          </cell>
          <cell r="J498" t="str">
            <v>基础设施</v>
          </cell>
          <cell r="L498" t="str">
            <v>景观绿化</v>
          </cell>
          <cell r="N498" t="str">
            <v>续建</v>
          </cell>
          <cell r="P498" t="str">
            <v>政府投资</v>
          </cell>
          <cell r="R498" t="str">
            <v>否</v>
          </cell>
        </row>
        <row r="499">
          <cell r="H499" t="str">
            <v>淡化海水北部临时加压设施及配套管网</v>
          </cell>
          <cell r="J499" t="str">
            <v>基础设施</v>
          </cell>
          <cell r="L499" t="str">
            <v>市政场站</v>
          </cell>
          <cell r="N499" t="str">
            <v>前期</v>
          </cell>
          <cell r="P499" t="str">
            <v>政府投资</v>
          </cell>
          <cell r="R499" t="str">
            <v>否</v>
          </cell>
        </row>
        <row r="500">
          <cell r="H500" t="str">
            <v>信息园新智中心电力增容改造</v>
          </cell>
          <cell r="J500" t="str">
            <v>产业项目</v>
          </cell>
          <cell r="L500" t="str">
            <v>商业项目</v>
          </cell>
          <cell r="N500" t="str">
            <v>新建</v>
          </cell>
          <cell r="P500" t="str">
            <v>企业自筹</v>
          </cell>
          <cell r="R500" t="str">
            <v>否</v>
          </cell>
        </row>
        <row r="501">
          <cell r="H501" t="str">
            <v>生态城南部片区和中部片区的20个点位再生水管网完善工程</v>
          </cell>
          <cell r="J501" t="str">
            <v>基础设施</v>
          </cell>
          <cell r="L501" t="str">
            <v>提升改造</v>
          </cell>
          <cell r="N501" t="str">
            <v>续建</v>
          </cell>
          <cell r="P501" t="str">
            <v>政府投资</v>
          </cell>
          <cell r="R501" t="str">
            <v>否</v>
          </cell>
        </row>
        <row r="502">
          <cell r="H502" t="str">
            <v>南部片区景观照明工程</v>
          </cell>
          <cell r="J502" t="str">
            <v>基础设施</v>
          </cell>
          <cell r="L502" t="str">
            <v>道路配套</v>
          </cell>
          <cell r="N502" t="str">
            <v>续建</v>
          </cell>
          <cell r="P502" t="str">
            <v>政府投资</v>
          </cell>
          <cell r="R502" t="str">
            <v>否</v>
          </cell>
        </row>
        <row r="503">
          <cell r="H503" t="str">
            <v>甘露溪景观工程</v>
          </cell>
          <cell r="J503" t="str">
            <v>基础设施</v>
          </cell>
          <cell r="L503" t="str">
            <v>景观绿化</v>
          </cell>
          <cell r="N503" t="str">
            <v>续建</v>
          </cell>
          <cell r="P503" t="str">
            <v>政府投资</v>
          </cell>
          <cell r="R503" t="str">
            <v>否</v>
          </cell>
        </row>
        <row r="504">
          <cell r="H504" t="str">
            <v>生态城淡化海水引入接口工程</v>
          </cell>
          <cell r="J504" t="str">
            <v>基础设施</v>
          </cell>
          <cell r="L504" t="str">
            <v>水处理</v>
          </cell>
          <cell r="N504" t="str">
            <v>续建</v>
          </cell>
          <cell r="P504" t="str">
            <v>政府投资</v>
          </cell>
          <cell r="R504" t="str">
            <v>否</v>
          </cell>
        </row>
        <row r="505">
          <cell r="H505" t="str">
            <v>32地块社区中心</v>
          </cell>
          <cell r="J505" t="str">
            <v>民生项目</v>
          </cell>
          <cell r="L505" t="str">
            <v>公建项目</v>
          </cell>
          <cell r="N505" t="str">
            <v>续建</v>
          </cell>
          <cell r="P505" t="str">
            <v>企业自筹</v>
          </cell>
          <cell r="R505" t="str">
            <v>是</v>
          </cell>
        </row>
        <row r="506">
          <cell r="H506" t="str">
            <v>弘通路（海博道-海旭道）再生水管道工程</v>
          </cell>
          <cell r="J506" t="str">
            <v>基础设施</v>
          </cell>
          <cell r="L506" t="str">
            <v>配套管线</v>
          </cell>
          <cell r="N506" t="str">
            <v>续建</v>
          </cell>
          <cell r="P506" t="str">
            <v>政府投资</v>
          </cell>
          <cell r="R506" t="str">
            <v>否</v>
          </cell>
        </row>
        <row r="507">
          <cell r="H507" t="str">
            <v>安兴路（海博道-安业西路）再生水管道工程</v>
          </cell>
          <cell r="J507" t="str">
            <v>基础设施</v>
          </cell>
          <cell r="L507" t="str">
            <v>配套管线</v>
          </cell>
          <cell r="N507" t="str">
            <v>续建</v>
          </cell>
          <cell r="P507" t="str">
            <v>政府投资</v>
          </cell>
          <cell r="R507" t="str">
            <v>否</v>
          </cell>
        </row>
        <row r="508">
          <cell r="H508" t="str">
            <v>合作区路灯改造工程</v>
          </cell>
          <cell r="J508" t="str">
            <v>基础设施</v>
          </cell>
          <cell r="L508" t="str">
            <v>城市运行管理</v>
          </cell>
          <cell r="N508" t="str">
            <v>续建</v>
          </cell>
          <cell r="P508" t="str">
            <v>政府投资</v>
          </cell>
          <cell r="R508" t="str">
            <v>否</v>
          </cell>
        </row>
        <row r="509">
          <cell r="H509" t="str">
            <v>蓟运河河岸二期景观工程</v>
          </cell>
          <cell r="J509" t="str">
            <v>基础设施</v>
          </cell>
          <cell r="L509" t="str">
            <v>景观绿化</v>
          </cell>
          <cell r="N509" t="str">
            <v>续建</v>
          </cell>
          <cell r="P509" t="str">
            <v>政府投资</v>
          </cell>
          <cell r="R509" t="str">
            <v>否</v>
          </cell>
        </row>
        <row r="510">
          <cell r="H510" t="str">
            <v>生态城智能交通系统（二期）</v>
          </cell>
          <cell r="J510" t="str">
            <v>基础设施</v>
          </cell>
          <cell r="L510" t="str">
            <v>道路配套</v>
          </cell>
          <cell r="N510" t="str">
            <v>续建</v>
          </cell>
          <cell r="P510" t="str">
            <v>政府投资</v>
          </cell>
          <cell r="R510" t="str">
            <v>否</v>
          </cell>
        </row>
        <row r="511">
          <cell r="H511" t="str">
            <v>华一路、中泰大道、华五路与中央大道路口绿化</v>
          </cell>
          <cell r="J511" t="str">
            <v>基础设施</v>
          </cell>
          <cell r="L511" t="str">
            <v>道路绿化</v>
          </cell>
          <cell r="N511" t="str">
            <v>新建</v>
          </cell>
          <cell r="P511" t="str">
            <v>政府投资</v>
          </cell>
          <cell r="R511" t="str">
            <v>否</v>
          </cell>
        </row>
        <row r="512">
          <cell r="H512" t="str">
            <v>南部片区风光互补路灯补电工程</v>
          </cell>
          <cell r="J512" t="str">
            <v>基础设施</v>
          </cell>
          <cell r="L512" t="str">
            <v>城市运行管理</v>
          </cell>
          <cell r="N512" t="str">
            <v>新建</v>
          </cell>
          <cell r="P512" t="str">
            <v>政府投资</v>
          </cell>
          <cell r="R512" t="str">
            <v>是</v>
          </cell>
        </row>
        <row r="513">
          <cell r="H513" t="str">
            <v>中成大道（中海大道至中新大道）道路绿化</v>
          </cell>
          <cell r="J513" t="str">
            <v>基础设施</v>
          </cell>
          <cell r="L513" t="str">
            <v>道路绿化</v>
          </cell>
          <cell r="N513" t="str">
            <v>续建</v>
          </cell>
          <cell r="P513" t="str">
            <v>政府投资</v>
          </cell>
          <cell r="R513" t="str">
            <v>是</v>
          </cell>
        </row>
        <row r="514">
          <cell r="H514" t="str">
            <v>汉北路中分带（惠风溪-彩虹桥）改造工程</v>
          </cell>
          <cell r="J514" t="str">
            <v>基础设施</v>
          </cell>
          <cell r="L514" t="str">
            <v>景观绿化</v>
          </cell>
          <cell r="N514" t="str">
            <v>新建</v>
          </cell>
          <cell r="P514" t="str">
            <v>政府投资</v>
          </cell>
          <cell r="R514" t="str">
            <v>否</v>
          </cell>
        </row>
        <row r="515">
          <cell r="H515" t="str">
            <v>永盛路（海文道-碧水道）再生水管道工程</v>
          </cell>
          <cell r="J515" t="str">
            <v>基础设施</v>
          </cell>
          <cell r="L515" t="str">
            <v>配套管线</v>
          </cell>
          <cell r="N515" t="str">
            <v>续建</v>
          </cell>
          <cell r="P515" t="str">
            <v>政府投资</v>
          </cell>
          <cell r="R515" t="str">
            <v>否</v>
          </cell>
        </row>
        <row r="516">
          <cell r="H516" t="str">
            <v>清华电子产业园一期提升改造项目</v>
          </cell>
          <cell r="J516" t="str">
            <v>产业项目</v>
          </cell>
          <cell r="L516" t="str">
            <v>园区项目</v>
          </cell>
          <cell r="N516" t="str">
            <v>新建</v>
          </cell>
          <cell r="P516" t="str">
            <v>政府投资</v>
          </cell>
          <cell r="R516" t="str">
            <v>是</v>
          </cell>
        </row>
        <row r="517">
          <cell r="H517" t="str">
            <v>旅游区南、北部区域（航苑路至汉蔡路）输水管线敷设二期工程</v>
          </cell>
          <cell r="J517" t="str">
            <v>基础设施</v>
          </cell>
          <cell r="L517" t="str">
            <v>配套管线</v>
          </cell>
          <cell r="N517" t="str">
            <v>续建</v>
          </cell>
          <cell r="P517" t="str">
            <v>企业自筹</v>
          </cell>
          <cell r="R517" t="str">
            <v>否</v>
          </cell>
        </row>
        <row r="518">
          <cell r="H518" t="str">
            <v>中央大道（汉蔡路-玉砂道）热力管网工程</v>
          </cell>
          <cell r="J518" t="str">
            <v>基础设施</v>
          </cell>
          <cell r="L518" t="str">
            <v>配套管线</v>
          </cell>
          <cell r="N518" t="str">
            <v>续建</v>
          </cell>
          <cell r="P518" t="str">
            <v>企业自筹</v>
          </cell>
          <cell r="R518" t="str">
            <v>否</v>
          </cell>
        </row>
        <row r="519">
          <cell r="H519" t="str">
            <v>南部区域中水管网完善及切改工程</v>
          </cell>
          <cell r="J519" t="str">
            <v>基础设施</v>
          </cell>
          <cell r="L519" t="str">
            <v>配套管线</v>
          </cell>
          <cell r="N519" t="str">
            <v>续建</v>
          </cell>
          <cell r="P519" t="str">
            <v>政府投资</v>
          </cell>
          <cell r="R519" t="str">
            <v>否</v>
          </cell>
        </row>
        <row r="520">
          <cell r="H520" t="str">
            <v>碧桂园滨海城夜景灯光工程</v>
          </cell>
          <cell r="J520" t="str">
            <v>基础设施</v>
          </cell>
          <cell r="L520" t="str">
            <v>景观绿化</v>
          </cell>
          <cell r="N520" t="str">
            <v>续建</v>
          </cell>
          <cell r="P520" t="str">
            <v>政府投资</v>
          </cell>
          <cell r="R520" t="str">
            <v>否</v>
          </cell>
        </row>
        <row r="521">
          <cell r="H521" t="str">
            <v>美林道（安正路-安佳路）燃气管线工程</v>
          </cell>
          <cell r="J521" t="str">
            <v>基础设施</v>
          </cell>
          <cell r="L521" t="str">
            <v>配套管线</v>
          </cell>
          <cell r="N521" t="str">
            <v>续建</v>
          </cell>
          <cell r="P521" t="str">
            <v>企业自筹</v>
          </cell>
          <cell r="R521" t="str">
            <v>否</v>
          </cell>
        </row>
        <row r="522">
          <cell r="H522" t="str">
            <v>旅游区南、北部区域（美林道至航苑路）输水管线敷设工程</v>
          </cell>
          <cell r="J522" t="str">
            <v>基础设施</v>
          </cell>
          <cell r="L522" t="str">
            <v>配套管线</v>
          </cell>
          <cell r="N522" t="str">
            <v>续建</v>
          </cell>
          <cell r="P522" t="str">
            <v>企业自筹</v>
          </cell>
          <cell r="R522" t="str">
            <v>否</v>
          </cell>
        </row>
        <row r="523">
          <cell r="H523" t="str">
            <v>渔航路（航海道—汉蔡路）给水管线铺设工程</v>
          </cell>
          <cell r="J523" t="str">
            <v>基础设施</v>
          </cell>
          <cell r="L523" t="str">
            <v>配套管线</v>
          </cell>
          <cell r="N523" t="str">
            <v>续建</v>
          </cell>
          <cell r="P523" t="str">
            <v>企业自筹</v>
          </cell>
          <cell r="R523" t="str">
            <v>否</v>
          </cell>
        </row>
        <row r="524">
          <cell r="H524" t="str">
            <v>北疆电厂热源中继加压泵站外部电源配套工程</v>
          </cell>
          <cell r="J524" t="str">
            <v>基础设施</v>
          </cell>
          <cell r="L524" t="str">
            <v>电力工程</v>
          </cell>
          <cell r="N524" t="str">
            <v>新建</v>
          </cell>
          <cell r="P524" t="str">
            <v>政府投资</v>
          </cell>
          <cell r="R524" t="str">
            <v>否</v>
          </cell>
        </row>
        <row r="525">
          <cell r="H525" t="str">
            <v>滨旅水务运维调度中心及3号、4号清水池建设工程</v>
          </cell>
          <cell r="J525" t="str">
            <v>基础设施</v>
          </cell>
          <cell r="L525" t="str">
            <v>市政场站</v>
          </cell>
          <cell r="N525" t="str">
            <v>新建</v>
          </cell>
          <cell r="P525" t="str">
            <v>企业自筹</v>
          </cell>
          <cell r="R525" t="str">
            <v>否</v>
          </cell>
        </row>
        <row r="526">
          <cell r="H526" t="str">
            <v>2019年土地看护</v>
          </cell>
          <cell r="J526" t="str">
            <v>基础设施</v>
          </cell>
          <cell r="L526" t="str">
            <v>土地收储及整理</v>
          </cell>
          <cell r="N526" t="str">
            <v>新建</v>
          </cell>
          <cell r="P526" t="str">
            <v>政府投资</v>
          </cell>
          <cell r="R526" t="str">
            <v>否</v>
          </cell>
        </row>
        <row r="527">
          <cell r="H527" t="str">
            <v>北疆电厂热源中继加压泵站工程</v>
          </cell>
          <cell r="J527" t="str">
            <v>基础设施</v>
          </cell>
          <cell r="L527" t="str">
            <v>市政场站</v>
          </cell>
          <cell r="N527" t="str">
            <v>续建</v>
          </cell>
          <cell r="P527" t="str">
            <v>政府投资</v>
          </cell>
          <cell r="R527" t="str">
            <v>是</v>
          </cell>
        </row>
        <row r="528">
          <cell r="H528" t="str">
            <v>嘉顺道等四条道路红线外绿化工程</v>
          </cell>
          <cell r="J528" t="str">
            <v>基础设施</v>
          </cell>
          <cell r="L528" t="str">
            <v>道路绿化</v>
          </cell>
          <cell r="N528" t="str">
            <v>续建</v>
          </cell>
          <cell r="P528" t="str">
            <v>政府投资</v>
          </cell>
          <cell r="R528" t="str">
            <v>否</v>
          </cell>
        </row>
        <row r="529">
          <cell r="H529" t="str">
            <v>渤化10.86剩余边角地收储</v>
          </cell>
          <cell r="J529" t="str">
            <v>基础设施</v>
          </cell>
          <cell r="L529" t="str">
            <v>土地收储及整理</v>
          </cell>
          <cell r="N529" t="str">
            <v>新建</v>
          </cell>
          <cell r="P529" t="str">
            <v>政府投资</v>
          </cell>
          <cell r="R529" t="str">
            <v>否</v>
          </cell>
        </row>
        <row r="530">
          <cell r="H530" t="str">
            <v>顺平路（航秀道-航美道）燃气管线工程</v>
          </cell>
          <cell r="J530" t="str">
            <v>基础设施</v>
          </cell>
          <cell r="L530" t="str">
            <v>配套管线</v>
          </cell>
          <cell r="N530" t="str">
            <v>续建</v>
          </cell>
          <cell r="P530" t="str">
            <v>企业自筹</v>
          </cell>
          <cell r="R530" t="str">
            <v>否</v>
          </cell>
        </row>
        <row r="531">
          <cell r="H531" t="str">
            <v>中央大道污水管道接北部污水厂工程</v>
          </cell>
          <cell r="J531" t="str">
            <v>基础设施</v>
          </cell>
          <cell r="L531" t="str">
            <v>配套管线</v>
          </cell>
          <cell r="N531" t="str">
            <v>续建</v>
          </cell>
          <cell r="P531" t="str">
            <v>政府投资</v>
          </cell>
          <cell r="R531" t="str">
            <v>否</v>
          </cell>
        </row>
        <row r="532">
          <cell r="H532" t="str">
            <v>渔泽路（航海道-航苑道）道路排水工程</v>
          </cell>
          <cell r="J532" t="str">
            <v>基础设施</v>
          </cell>
          <cell r="L532" t="str">
            <v>道路工程</v>
          </cell>
          <cell r="N532" t="str">
            <v>前期</v>
          </cell>
          <cell r="P532" t="str">
            <v>政府投资</v>
          </cell>
          <cell r="R532" t="str">
            <v>否</v>
          </cell>
        </row>
        <row r="533">
          <cell r="H533" t="str">
            <v>南堤滨海步道（滨旅陆域段）工程</v>
          </cell>
          <cell r="J533" t="str">
            <v>基础设施</v>
          </cell>
          <cell r="L533" t="str">
            <v>景观绿化</v>
          </cell>
          <cell r="N533" t="str">
            <v>续建</v>
          </cell>
          <cell r="P533" t="str">
            <v>政府投资</v>
          </cell>
          <cell r="R533" t="str">
            <v>否</v>
          </cell>
        </row>
        <row r="534">
          <cell r="H534" t="str">
            <v>力高阳光海岸及旅游区北部区域污水管线连接营城污水处理厂工程</v>
          </cell>
          <cell r="J534" t="str">
            <v>基础设施</v>
          </cell>
          <cell r="L534" t="str">
            <v>配套管线</v>
          </cell>
          <cell r="N534" t="str">
            <v>续建</v>
          </cell>
          <cell r="P534" t="str">
            <v>政府投资</v>
          </cell>
          <cell r="R534" t="str">
            <v>否</v>
          </cell>
        </row>
        <row r="535">
          <cell r="H535" t="str">
            <v>七号污水泵站工程</v>
          </cell>
          <cell r="J535" t="str">
            <v>基础设施</v>
          </cell>
          <cell r="L535" t="str">
            <v>市政场站</v>
          </cell>
          <cell r="N535" t="str">
            <v>续建</v>
          </cell>
          <cell r="P535" t="str">
            <v>政府投资</v>
          </cell>
          <cell r="R535" t="str">
            <v>否</v>
          </cell>
        </row>
        <row r="536">
          <cell r="H536" t="str">
            <v>公园垃圾转运点</v>
          </cell>
          <cell r="J536" t="str">
            <v>基础设施</v>
          </cell>
          <cell r="L536" t="str">
            <v>环卫工程</v>
          </cell>
          <cell r="N536" t="str">
            <v>续建</v>
          </cell>
          <cell r="P536" t="str">
            <v>政府投资</v>
          </cell>
          <cell r="R536" t="str">
            <v>是</v>
          </cell>
        </row>
        <row r="537">
          <cell r="H537" t="str">
            <v>力高地块红线外污水管线工程</v>
          </cell>
          <cell r="J537" t="str">
            <v>基础设施</v>
          </cell>
          <cell r="L537" t="str">
            <v>配套管线</v>
          </cell>
          <cell r="N537" t="str">
            <v>续建</v>
          </cell>
          <cell r="P537" t="str">
            <v>政府投资</v>
          </cell>
          <cell r="R537" t="str">
            <v>否</v>
          </cell>
        </row>
        <row r="538">
          <cell r="H538" t="str">
            <v>北部1#能源站深层地热井工程</v>
          </cell>
          <cell r="J538" t="str">
            <v>基础设施</v>
          </cell>
          <cell r="L538" t="str">
            <v>配套管线</v>
          </cell>
          <cell r="N538" t="str">
            <v>续建</v>
          </cell>
          <cell r="P538" t="str">
            <v>企业自筹</v>
          </cell>
          <cell r="R538" t="str">
            <v>否</v>
          </cell>
        </row>
        <row r="539">
          <cell r="H539" t="str">
            <v>中部片区慢行系统铺装工程二期</v>
          </cell>
          <cell r="J539" t="str">
            <v>基础设施</v>
          </cell>
          <cell r="L539" t="str">
            <v>道路配套</v>
          </cell>
          <cell r="N539" t="str">
            <v>续建</v>
          </cell>
          <cell r="P539" t="str">
            <v>政府投资</v>
          </cell>
          <cell r="R539" t="str">
            <v>否</v>
          </cell>
        </row>
        <row r="540">
          <cell r="H540" t="str">
            <v>中部片区慢行系统照明工程</v>
          </cell>
          <cell r="J540" t="str">
            <v>基础设施</v>
          </cell>
          <cell r="L540" t="str">
            <v>道路配套</v>
          </cell>
          <cell r="N540" t="str">
            <v>续建</v>
          </cell>
          <cell r="P540" t="str">
            <v>政府投资</v>
          </cell>
          <cell r="R540" t="str">
            <v>否</v>
          </cell>
        </row>
        <row r="541">
          <cell r="H541" t="str">
            <v>中津大道、中泰大道、华一路与中央大道接口工程</v>
          </cell>
          <cell r="J541" t="str">
            <v>基础设施</v>
          </cell>
          <cell r="L541" t="str">
            <v>道路工程</v>
          </cell>
          <cell r="N541" t="str">
            <v>续建</v>
          </cell>
          <cell r="P541" t="str">
            <v>政府投资</v>
          </cell>
          <cell r="R541" t="str">
            <v>否</v>
          </cell>
        </row>
        <row r="542">
          <cell r="H542" t="str">
            <v>03片区慢行系统照明工程</v>
          </cell>
          <cell r="J542" t="str">
            <v>基础设施</v>
          </cell>
          <cell r="L542" t="str">
            <v>道路配套</v>
          </cell>
          <cell r="N542" t="str">
            <v>续建</v>
          </cell>
          <cell r="P542" t="str">
            <v>政府投资</v>
          </cell>
          <cell r="R542" t="str">
            <v>否</v>
          </cell>
        </row>
        <row r="543">
          <cell r="H543" t="str">
            <v>泰一路、泰双路、泰三路道路工程</v>
          </cell>
          <cell r="J543" t="str">
            <v>基础设施</v>
          </cell>
          <cell r="L543" t="str">
            <v>道路工程</v>
          </cell>
          <cell r="N543" t="str">
            <v>续建</v>
          </cell>
          <cell r="P543" t="str">
            <v>政府投资</v>
          </cell>
          <cell r="R543" t="str">
            <v>否</v>
          </cell>
        </row>
        <row r="544">
          <cell r="H544" t="str">
            <v>海博馆752导护艇转移停靠通航工程</v>
          </cell>
          <cell r="J544" t="str">
            <v>基础设施</v>
          </cell>
          <cell r="L544" t="str">
            <v>水利工程</v>
          </cell>
          <cell r="N544" t="str">
            <v>续建</v>
          </cell>
          <cell r="P544" t="str">
            <v>政府投资</v>
          </cell>
          <cell r="R544" t="str">
            <v>否</v>
          </cell>
        </row>
        <row r="545">
          <cell r="H545" t="str">
            <v>南湾河道西段开挖及岸线建设项目软基处理工程</v>
          </cell>
          <cell r="J545" t="str">
            <v>基础设施</v>
          </cell>
          <cell r="L545" t="str">
            <v>土地收储及整理</v>
          </cell>
          <cell r="N545" t="str">
            <v>续建</v>
          </cell>
          <cell r="P545" t="str">
            <v>企业自筹</v>
          </cell>
          <cell r="R545" t="str">
            <v>否</v>
          </cell>
        </row>
        <row r="546">
          <cell r="H546" t="str">
            <v>二号雨水泵站初期雨水处理工程</v>
          </cell>
          <cell r="J546" t="str">
            <v>基础设施</v>
          </cell>
          <cell r="L546" t="str">
            <v>水处理</v>
          </cell>
          <cell r="N546" t="str">
            <v>新建</v>
          </cell>
          <cell r="P546" t="str">
            <v>政府投资</v>
          </cell>
          <cell r="R546" t="str">
            <v>否</v>
          </cell>
        </row>
        <row r="547">
          <cell r="H547" t="str">
            <v>南湾一号桥梁工程</v>
          </cell>
          <cell r="J547" t="str">
            <v>基础设施</v>
          </cell>
          <cell r="L547" t="str">
            <v>桥梁工程</v>
          </cell>
          <cell r="N547" t="str">
            <v>前期</v>
          </cell>
          <cell r="P547" t="str">
            <v>政府投资</v>
          </cell>
          <cell r="R547" t="str">
            <v>否</v>
          </cell>
        </row>
        <row r="548">
          <cell r="H548" t="str">
            <v>4号雨水泵站工程</v>
          </cell>
          <cell r="J548" t="str">
            <v>基础设施</v>
          </cell>
          <cell r="L548" t="str">
            <v>市政场站</v>
          </cell>
          <cell r="N548" t="str">
            <v>续建</v>
          </cell>
          <cell r="P548" t="str">
            <v>政府投资</v>
          </cell>
          <cell r="R548" t="str">
            <v>是</v>
          </cell>
        </row>
        <row r="549">
          <cell r="H549" t="str">
            <v>临海新城起步区生态修复项目</v>
          </cell>
          <cell r="J549" t="str">
            <v>基础设施</v>
          </cell>
          <cell r="L549" t="str">
            <v>土地收储及整理</v>
          </cell>
          <cell r="N549" t="str">
            <v>前期</v>
          </cell>
          <cell r="P549" t="str">
            <v>政府投资</v>
          </cell>
          <cell r="R549" t="str">
            <v>否</v>
          </cell>
        </row>
        <row r="550">
          <cell r="H550" t="str">
            <v>临海新城电子警察系统一期</v>
          </cell>
          <cell r="J550" t="str">
            <v>基础设施</v>
          </cell>
          <cell r="L550" t="str">
            <v>信息化系统</v>
          </cell>
          <cell r="N550" t="str">
            <v>新建</v>
          </cell>
          <cell r="P550" t="str">
            <v>政府投资</v>
          </cell>
          <cell r="R550" t="str">
            <v>是</v>
          </cell>
        </row>
        <row r="551">
          <cell r="H551" t="str">
            <v>南湾二号桥梁工程</v>
          </cell>
          <cell r="J551" t="str">
            <v>基础设施</v>
          </cell>
          <cell r="L551" t="str">
            <v>桥梁工程</v>
          </cell>
          <cell r="N551" t="str">
            <v>新建</v>
          </cell>
          <cell r="P551" t="str">
            <v>政府投资</v>
          </cell>
          <cell r="R551" t="str">
            <v>否</v>
          </cell>
        </row>
        <row r="552">
          <cell r="H552" t="str">
            <v>34#地块小学</v>
          </cell>
          <cell r="J552" t="str">
            <v>民生项目</v>
          </cell>
          <cell r="L552" t="str">
            <v>教育项目</v>
          </cell>
          <cell r="N552" t="str">
            <v>续建</v>
          </cell>
          <cell r="P552" t="str">
            <v>政府投资</v>
          </cell>
          <cell r="R552" t="str">
            <v>是</v>
          </cell>
        </row>
        <row r="553">
          <cell r="H553" t="str">
            <v>图书档案馆</v>
          </cell>
          <cell r="J553" t="str">
            <v>民生项目</v>
          </cell>
          <cell r="L553" t="str">
            <v>公建项目</v>
          </cell>
          <cell r="N553" t="str">
            <v>续建</v>
          </cell>
          <cell r="P553" t="str">
            <v>政府投资</v>
          </cell>
          <cell r="R553" t="str">
            <v>否</v>
          </cell>
        </row>
        <row r="554">
          <cell r="H554" t="str">
            <v>滨旅北部十二年制学校</v>
          </cell>
          <cell r="J554" t="str">
            <v>民生项目</v>
          </cell>
          <cell r="L554" t="str">
            <v>教育项目</v>
          </cell>
          <cell r="N554" t="str">
            <v>续建</v>
          </cell>
          <cell r="P554" t="str">
            <v>政府投资</v>
          </cell>
          <cell r="R554" t="str">
            <v>否</v>
          </cell>
        </row>
        <row r="555">
          <cell r="H555" t="str">
            <v>50#地块中学</v>
          </cell>
          <cell r="J555" t="str">
            <v>民生项目</v>
          </cell>
          <cell r="L555" t="str">
            <v>教育项目</v>
          </cell>
          <cell r="N555" t="str">
            <v>新建</v>
          </cell>
          <cell r="P555" t="str">
            <v>政府投资</v>
          </cell>
          <cell r="R555" t="str">
            <v>否</v>
          </cell>
        </row>
        <row r="556">
          <cell r="H556" t="str">
            <v>30#地块幼儿园</v>
          </cell>
          <cell r="J556" t="str">
            <v>民生项目</v>
          </cell>
          <cell r="L556" t="str">
            <v>教育项目</v>
          </cell>
          <cell r="N556" t="str">
            <v>续建</v>
          </cell>
          <cell r="P556" t="str">
            <v>政府投资</v>
          </cell>
          <cell r="R556" t="str">
            <v>否</v>
          </cell>
        </row>
        <row r="557">
          <cell r="H557" t="str">
            <v>中福中加地块第二幼儿园</v>
          </cell>
          <cell r="J557" t="str">
            <v>民生项目</v>
          </cell>
          <cell r="L557" t="str">
            <v>教育项目</v>
          </cell>
          <cell r="N557" t="str">
            <v>新建</v>
          </cell>
          <cell r="P557" t="str">
            <v>政府投资</v>
          </cell>
          <cell r="R557" t="str">
            <v>否</v>
          </cell>
        </row>
        <row r="558">
          <cell r="H558" t="str">
            <v>中福、中加地块小学、幼儿园</v>
          </cell>
          <cell r="J558" t="str">
            <v>民生项目</v>
          </cell>
          <cell r="L558" t="str">
            <v>教育项目</v>
          </cell>
          <cell r="N558" t="str">
            <v>续建</v>
          </cell>
          <cell r="P558" t="str">
            <v>政府投资</v>
          </cell>
          <cell r="R558" t="str">
            <v>是</v>
          </cell>
        </row>
        <row r="559">
          <cell r="H559" t="str">
            <v>碧桂园地块小学</v>
          </cell>
          <cell r="J559" t="str">
            <v>民生项目</v>
          </cell>
          <cell r="L559" t="str">
            <v>教育项目</v>
          </cell>
          <cell r="N559" t="str">
            <v>新建</v>
          </cell>
          <cell r="P559" t="str">
            <v>政府投资</v>
          </cell>
          <cell r="R559" t="str">
            <v>是</v>
          </cell>
        </row>
        <row r="560">
          <cell r="H560" t="str">
            <v>32#地块社区中心公益用房装修工程</v>
          </cell>
          <cell r="J560" t="str">
            <v>民生项目</v>
          </cell>
          <cell r="L560" t="str">
            <v>公建项目</v>
          </cell>
          <cell r="N560" t="str">
            <v>新建</v>
          </cell>
          <cell r="P560" t="str">
            <v>政府投资</v>
          </cell>
          <cell r="R560" t="str">
            <v>否</v>
          </cell>
        </row>
        <row r="561">
          <cell r="H561" t="str">
            <v>57#地块幼儿园</v>
          </cell>
          <cell r="J561" t="str">
            <v>民生项目</v>
          </cell>
          <cell r="L561" t="str">
            <v>教育项目</v>
          </cell>
          <cell r="N561" t="str">
            <v>续建</v>
          </cell>
          <cell r="P561" t="str">
            <v>政府投资</v>
          </cell>
          <cell r="R561" t="str">
            <v>是</v>
          </cell>
        </row>
        <row r="562">
          <cell r="H562" t="str">
            <v>33#地块小学</v>
          </cell>
          <cell r="J562" t="str">
            <v>民生项目</v>
          </cell>
          <cell r="L562" t="str">
            <v>教育项目</v>
          </cell>
          <cell r="N562" t="str">
            <v>新建</v>
          </cell>
          <cell r="P562" t="str">
            <v>政府投资</v>
          </cell>
          <cell r="R562" t="str">
            <v>是</v>
          </cell>
        </row>
        <row r="563">
          <cell r="H563" t="str">
            <v>天津市滨海新区妇女儿童医院生态城院区工程</v>
          </cell>
          <cell r="J563" t="str">
            <v>民生项目</v>
          </cell>
          <cell r="L563" t="str">
            <v>公建项目</v>
          </cell>
          <cell r="N563" t="str">
            <v>新建</v>
          </cell>
          <cell r="P563" t="str">
            <v>政府投资</v>
          </cell>
          <cell r="R563" t="str">
            <v>是</v>
          </cell>
        </row>
        <row r="564">
          <cell r="H564" t="str">
            <v>海博道消防站</v>
          </cell>
          <cell r="J564" t="str">
            <v>民生项目</v>
          </cell>
          <cell r="L564" t="str">
            <v>公建项目</v>
          </cell>
          <cell r="N564" t="str">
            <v>新建</v>
          </cell>
          <cell r="P564" t="str">
            <v>政府投资</v>
          </cell>
          <cell r="R564" t="str">
            <v>否</v>
          </cell>
        </row>
        <row r="565">
          <cell r="H565" t="str">
            <v>清华幼儿园</v>
          </cell>
          <cell r="J565" t="str">
            <v>民生项目</v>
          </cell>
          <cell r="L565" t="str">
            <v>教育项目</v>
          </cell>
          <cell r="N565" t="str">
            <v>新建</v>
          </cell>
          <cell r="P565" t="str">
            <v>政府投资</v>
          </cell>
          <cell r="R565" t="str">
            <v>否</v>
          </cell>
        </row>
        <row r="566">
          <cell r="H566" t="str">
            <v>枫叶幼儿园</v>
          </cell>
          <cell r="J566" t="str">
            <v>民生项目</v>
          </cell>
          <cell r="L566" t="str">
            <v>教育项目</v>
          </cell>
          <cell r="N566" t="str">
            <v>新建</v>
          </cell>
          <cell r="P566" t="str">
            <v>政府投资</v>
          </cell>
          <cell r="R566" t="str">
            <v>否</v>
          </cell>
        </row>
        <row r="567">
          <cell r="H567" t="str">
            <v>生态城中小学校及幼儿园安防提升工程二期</v>
          </cell>
          <cell r="J567" t="str">
            <v>民生项目</v>
          </cell>
          <cell r="L567" t="str">
            <v>教育项目</v>
          </cell>
          <cell r="N567" t="str">
            <v>新建</v>
          </cell>
          <cell r="P567" t="str">
            <v>政府投资</v>
          </cell>
          <cell r="R567" t="str">
            <v>否</v>
          </cell>
        </row>
        <row r="568">
          <cell r="H568" t="str">
            <v>华东师大学校</v>
          </cell>
          <cell r="J568" t="str">
            <v>民生项目</v>
          </cell>
          <cell r="L568" t="str">
            <v>教育项目</v>
          </cell>
          <cell r="N568" t="str">
            <v>前期</v>
          </cell>
          <cell r="P568" t="str">
            <v>政府投资</v>
          </cell>
          <cell r="R568" t="str">
            <v>否</v>
          </cell>
        </row>
        <row r="569">
          <cell r="H569" t="str">
            <v>幼儿园消防改造工程</v>
          </cell>
          <cell r="J569" t="str">
            <v>民生项目</v>
          </cell>
          <cell r="L569" t="str">
            <v>教育项目</v>
          </cell>
          <cell r="N569" t="str">
            <v>前期</v>
          </cell>
          <cell r="P569" t="str">
            <v>政府投资</v>
          </cell>
          <cell r="R569" t="str">
            <v>否</v>
          </cell>
        </row>
        <row r="570">
          <cell r="H570" t="str">
            <v>海绵城市精品片区公建项目改造</v>
          </cell>
          <cell r="J570" t="str">
            <v>民生项目</v>
          </cell>
          <cell r="L570" t="str">
            <v>教育项目</v>
          </cell>
          <cell r="N570" t="str">
            <v>续建</v>
          </cell>
          <cell r="P570" t="str">
            <v>政府投资</v>
          </cell>
          <cell r="R570" t="str">
            <v>否</v>
          </cell>
        </row>
        <row r="571">
          <cell r="H571" t="str">
            <v>临海新城中学</v>
          </cell>
          <cell r="J571" t="str">
            <v>民生项目</v>
          </cell>
          <cell r="L571" t="str">
            <v>教育项目</v>
          </cell>
          <cell r="N571" t="str">
            <v>前期</v>
          </cell>
          <cell r="P571" t="str">
            <v>政府投资</v>
          </cell>
          <cell r="R571" t="str">
            <v>否</v>
          </cell>
        </row>
        <row r="572">
          <cell r="H572" t="str">
            <v>宝龙社区中心</v>
          </cell>
          <cell r="J572" t="str">
            <v>民生项目</v>
          </cell>
          <cell r="L572" t="str">
            <v>公建项目</v>
          </cell>
          <cell r="N572" t="str">
            <v>前期</v>
          </cell>
          <cell r="P572" t="str">
            <v>政府投资</v>
          </cell>
          <cell r="R572" t="str">
            <v>否</v>
          </cell>
        </row>
        <row r="573">
          <cell r="H573" t="str">
            <v>动漫园小学、幼儿园</v>
          </cell>
          <cell r="J573" t="str">
            <v>民生项目</v>
          </cell>
          <cell r="L573" t="str">
            <v>教育项目</v>
          </cell>
          <cell r="N573" t="str">
            <v>前期</v>
          </cell>
          <cell r="P573" t="str">
            <v>政府投资</v>
          </cell>
          <cell r="R573" t="str">
            <v>否</v>
          </cell>
        </row>
        <row r="574">
          <cell r="H574" t="str">
            <v>生态城医院二期工程</v>
          </cell>
          <cell r="J574" t="str">
            <v>民生项目</v>
          </cell>
          <cell r="L574" t="str">
            <v>民生项目</v>
          </cell>
          <cell r="N574" t="str">
            <v>前期</v>
          </cell>
          <cell r="P574" t="str">
            <v>政府投资</v>
          </cell>
          <cell r="R574" t="str">
            <v>否</v>
          </cell>
        </row>
        <row r="575">
          <cell r="H575" t="str">
            <v>宝龙第二幼儿园</v>
          </cell>
          <cell r="J575" t="str">
            <v>民生项目</v>
          </cell>
          <cell r="L575" t="str">
            <v>教育项目</v>
          </cell>
          <cell r="N575" t="str">
            <v>前期</v>
          </cell>
          <cell r="P575" t="str">
            <v>政府投资</v>
          </cell>
        </row>
        <row r="576">
          <cell r="H576" t="str">
            <v>31地块住宅</v>
          </cell>
          <cell r="J576" t="str">
            <v>住宅项目</v>
          </cell>
          <cell r="L576" t="str">
            <v>住宅项目</v>
          </cell>
          <cell r="N576" t="str">
            <v>新建</v>
          </cell>
          <cell r="P576" t="str">
            <v>企业自筹</v>
          </cell>
          <cell r="R576" t="str">
            <v>是</v>
          </cell>
        </row>
        <row r="577">
          <cell r="H577" t="str">
            <v>生态城20B住宅项目</v>
          </cell>
          <cell r="J577" t="str">
            <v>住宅项目</v>
          </cell>
          <cell r="L577" t="str">
            <v>住宅项目</v>
          </cell>
          <cell r="N577" t="str">
            <v>新建</v>
          </cell>
          <cell r="P577" t="str">
            <v>企业自筹</v>
          </cell>
          <cell r="R577" t="str">
            <v>是</v>
          </cell>
        </row>
        <row r="578">
          <cell r="H578" t="str">
            <v>中核工业大学住宅项目</v>
          </cell>
          <cell r="J578" t="str">
            <v>住宅项目</v>
          </cell>
          <cell r="L578" t="str">
            <v>住宅项目</v>
          </cell>
          <cell r="N578" t="str">
            <v>新建</v>
          </cell>
          <cell r="P578" t="str">
            <v>企业自筹</v>
          </cell>
          <cell r="R578" t="str">
            <v>否</v>
          </cell>
        </row>
        <row r="579">
          <cell r="H579" t="str">
            <v>中加生态示范区临海新城08-02-39地块一期（枫玲园）</v>
          </cell>
          <cell r="J579" t="str">
            <v>住宅项目</v>
          </cell>
          <cell r="L579" t="str">
            <v>住宅项目</v>
          </cell>
          <cell r="N579" t="str">
            <v>新建</v>
          </cell>
          <cell r="P579" t="str">
            <v>企业自筹</v>
          </cell>
          <cell r="R579" t="str">
            <v>否</v>
          </cell>
        </row>
        <row r="580">
          <cell r="H580" t="str">
            <v>红星天铂花园五区</v>
          </cell>
          <cell r="J580" t="str">
            <v>住宅项目</v>
          </cell>
          <cell r="L580" t="str">
            <v>住宅项目</v>
          </cell>
          <cell r="N580" t="str">
            <v>续建</v>
          </cell>
          <cell r="P580" t="str">
            <v>企业自筹</v>
          </cell>
          <cell r="R580" t="str">
            <v>否</v>
          </cell>
        </row>
        <row r="581">
          <cell r="H581" t="str">
            <v>生态岛片区57c住宅地块项目</v>
          </cell>
          <cell r="J581" t="str">
            <v>住宅项目</v>
          </cell>
          <cell r="L581" t="str">
            <v>住宅项目</v>
          </cell>
          <cell r="N581" t="str">
            <v>续建</v>
          </cell>
          <cell r="P581" t="str">
            <v>企业自筹</v>
          </cell>
          <cell r="R581" t="str">
            <v>否</v>
          </cell>
        </row>
        <row r="582">
          <cell r="H582" t="str">
            <v>红星天铂花园一区</v>
          </cell>
          <cell r="J582" t="str">
            <v>住宅项目</v>
          </cell>
          <cell r="L582" t="str">
            <v>住宅项目</v>
          </cell>
          <cell r="N582" t="str">
            <v>续建</v>
          </cell>
          <cell r="P582" t="str">
            <v>企业自筹</v>
          </cell>
          <cell r="R582" t="str">
            <v>否</v>
          </cell>
        </row>
        <row r="583">
          <cell r="H583" t="str">
            <v>26地块住宅项目</v>
          </cell>
          <cell r="J583" t="str">
            <v>住宅项目</v>
          </cell>
          <cell r="L583" t="str">
            <v>住宅项目</v>
          </cell>
          <cell r="N583" t="str">
            <v>续建</v>
          </cell>
          <cell r="P583" t="str">
            <v>企业自筹</v>
          </cell>
          <cell r="R583" t="str">
            <v>是</v>
          </cell>
        </row>
        <row r="584">
          <cell r="H584" t="str">
            <v>红星天铂花园二区</v>
          </cell>
          <cell r="J584" t="str">
            <v>住宅项目</v>
          </cell>
          <cell r="L584" t="str">
            <v>住宅项目</v>
          </cell>
          <cell r="N584" t="str">
            <v>续建</v>
          </cell>
          <cell r="P584" t="str">
            <v>企业自筹</v>
          </cell>
          <cell r="R584" t="str">
            <v>否</v>
          </cell>
        </row>
        <row r="585">
          <cell r="H585" t="str">
            <v>红星天铂花园三区</v>
          </cell>
          <cell r="J585" t="str">
            <v>住宅项目</v>
          </cell>
          <cell r="L585" t="str">
            <v>住宅项目</v>
          </cell>
          <cell r="N585" t="str">
            <v>续建</v>
          </cell>
          <cell r="P585" t="str">
            <v>企业自筹</v>
          </cell>
          <cell r="R585" t="str">
            <v>否</v>
          </cell>
        </row>
        <row r="586">
          <cell r="H586" t="str">
            <v>天津生态城中部片区41#地块住宅项目（翠谷园）</v>
          </cell>
          <cell r="J586" t="str">
            <v>住宅项目</v>
          </cell>
          <cell r="L586" t="str">
            <v>住宅项目</v>
          </cell>
          <cell r="N586" t="str">
            <v>续建</v>
          </cell>
          <cell r="P586" t="str">
            <v>企业自筹</v>
          </cell>
          <cell r="R586" t="str">
            <v>是</v>
          </cell>
        </row>
        <row r="587">
          <cell r="H587" t="str">
            <v>力高阳光海岸三期</v>
          </cell>
          <cell r="J587" t="str">
            <v>住宅项目</v>
          </cell>
          <cell r="L587" t="str">
            <v>住宅项目</v>
          </cell>
          <cell r="N587" t="str">
            <v>续建</v>
          </cell>
          <cell r="P587" t="str">
            <v>企业自筹</v>
          </cell>
          <cell r="R587" t="str">
            <v>否</v>
          </cell>
        </row>
        <row r="588">
          <cell r="H588" t="str">
            <v>中加生态示范区05-21地块（枫书园）</v>
          </cell>
          <cell r="J588" t="str">
            <v>住宅项目</v>
          </cell>
          <cell r="L588" t="str">
            <v>住宅项目</v>
          </cell>
          <cell r="N588" t="str">
            <v>续建</v>
          </cell>
          <cell r="P588" t="str">
            <v>企业自筹</v>
          </cell>
          <cell r="R588" t="str">
            <v>否</v>
          </cell>
        </row>
        <row r="589">
          <cell r="H589" t="str">
            <v>生态岛片区03-05-02-01（57c）</v>
          </cell>
          <cell r="J589" t="str">
            <v>住宅项目</v>
          </cell>
          <cell r="L589" t="str">
            <v>住宅项目</v>
          </cell>
          <cell r="N589" t="str">
            <v>续建</v>
          </cell>
          <cell r="P589" t="str">
            <v>企业自筹</v>
          </cell>
          <cell r="R589" t="str">
            <v>否</v>
          </cell>
        </row>
        <row r="590">
          <cell r="H590" t="str">
            <v>57b地块住宅项目（樾湖花园）</v>
          </cell>
          <cell r="J590" t="str">
            <v>住宅项目</v>
          </cell>
          <cell r="L590" t="str">
            <v>住宅项目</v>
          </cell>
          <cell r="N590" t="str">
            <v>续建</v>
          </cell>
          <cell r="P590" t="str">
            <v>企业自筹</v>
          </cell>
          <cell r="R590" t="str">
            <v>否</v>
          </cell>
        </row>
        <row r="591">
          <cell r="H591" t="str">
            <v>红星天铂花园四区</v>
          </cell>
          <cell r="J591" t="str">
            <v>住宅项目</v>
          </cell>
          <cell r="L591" t="str">
            <v>住宅项目</v>
          </cell>
          <cell r="N591" t="str">
            <v>续建</v>
          </cell>
          <cell r="P591" t="str">
            <v>企业自筹</v>
          </cell>
          <cell r="R591" t="str">
            <v>否</v>
          </cell>
        </row>
        <row r="592">
          <cell r="H592" t="str">
            <v>13b地块住宅二期（兰景园）</v>
          </cell>
          <cell r="J592" t="str">
            <v>住宅项目</v>
          </cell>
          <cell r="L592" t="str">
            <v>住宅项目</v>
          </cell>
          <cell r="N592" t="str">
            <v>续建</v>
          </cell>
          <cell r="P592" t="str">
            <v>企业自筹</v>
          </cell>
          <cell r="R592" t="str">
            <v>否</v>
          </cell>
        </row>
        <row r="593">
          <cell r="H593" t="str">
            <v>瑞龙时尚广场</v>
          </cell>
          <cell r="J593" t="str">
            <v>产业项目</v>
          </cell>
          <cell r="N593" t="str">
            <v>续建</v>
          </cell>
          <cell r="P593" t="str">
            <v>社会投资</v>
          </cell>
        </row>
        <row r="594">
          <cell r="H594" t="str">
            <v>吉宝14B住宅项目</v>
          </cell>
          <cell r="J594" t="str">
            <v>住宅项目</v>
          </cell>
          <cell r="L594" t="str">
            <v>住宅项目</v>
          </cell>
          <cell r="N594" t="str">
            <v>续建</v>
          </cell>
          <cell r="P594" t="str">
            <v>企业自筹</v>
          </cell>
          <cell r="R594" t="str">
            <v>否</v>
          </cell>
        </row>
        <row r="595">
          <cell r="H595" t="str">
            <v>吉宝3b住宅项目</v>
          </cell>
          <cell r="J595" t="str">
            <v>住宅项目</v>
          </cell>
          <cell r="L595" t="str">
            <v>住宅项目</v>
          </cell>
          <cell r="N595" t="str">
            <v>续建</v>
          </cell>
          <cell r="P595" t="str">
            <v>企业自筹</v>
          </cell>
          <cell r="R595" t="str">
            <v>否</v>
          </cell>
        </row>
        <row r="596">
          <cell r="H596" t="str">
            <v>天津生态城临海新城05-01-07地块项目</v>
          </cell>
          <cell r="J596" t="str">
            <v>住宅项目</v>
          </cell>
          <cell r="L596" t="str">
            <v>住宅项目</v>
          </cell>
          <cell r="N596" t="str">
            <v>续建</v>
          </cell>
          <cell r="P596" t="str">
            <v>企业自筹</v>
          </cell>
          <cell r="R596" t="str">
            <v>否</v>
          </cell>
        </row>
        <row r="597">
          <cell r="H597" t="str">
            <v>临海新城08-05-28地块项目</v>
          </cell>
          <cell r="J597" t="str">
            <v>住宅项目</v>
          </cell>
          <cell r="L597" t="str">
            <v>住宅项目</v>
          </cell>
          <cell r="N597" t="str">
            <v>续建</v>
          </cell>
          <cell r="P597" t="str">
            <v>企业自筹</v>
          </cell>
          <cell r="R597" t="str">
            <v>否</v>
          </cell>
        </row>
        <row r="598">
          <cell r="H598" t="str">
            <v>亿利生态主题公园</v>
          </cell>
          <cell r="J598" t="str">
            <v>产业项目</v>
          </cell>
          <cell r="L598" t="str">
            <v>商业项目</v>
          </cell>
          <cell r="N598" t="str">
            <v>续建</v>
          </cell>
          <cell r="P598" t="str">
            <v>企业自筹</v>
          </cell>
          <cell r="R598" t="str">
            <v>是</v>
          </cell>
        </row>
        <row r="599">
          <cell r="H599" t="str">
            <v>天津生态城中部片区32#地块住宅项目（博仕苑）</v>
          </cell>
          <cell r="J599" t="str">
            <v>住宅项目</v>
          </cell>
          <cell r="L599" t="str">
            <v>住宅项目</v>
          </cell>
          <cell r="N599" t="str">
            <v>续建</v>
          </cell>
          <cell r="P599" t="str">
            <v>企业自筹</v>
          </cell>
          <cell r="R599" t="str">
            <v>否</v>
          </cell>
        </row>
        <row r="600">
          <cell r="H600" t="str">
            <v>月沙湾项目4-2地块</v>
          </cell>
          <cell r="J600" t="str">
            <v>住宅项目</v>
          </cell>
          <cell r="L600" t="str">
            <v>住宅项目</v>
          </cell>
          <cell r="N600" t="str">
            <v>续建</v>
          </cell>
          <cell r="P600" t="str">
            <v>企业自筹</v>
          </cell>
          <cell r="R600" t="str">
            <v>是</v>
          </cell>
        </row>
        <row r="601">
          <cell r="H601" t="str">
            <v>鼓浪湾项目6、7地块</v>
          </cell>
          <cell r="J601" t="str">
            <v>住宅项目</v>
          </cell>
          <cell r="L601" t="str">
            <v>住宅项目</v>
          </cell>
          <cell r="N601" t="str">
            <v>续建</v>
          </cell>
          <cell r="P601" t="str">
            <v>企业自筹</v>
          </cell>
          <cell r="R601" t="str">
            <v>是</v>
          </cell>
        </row>
        <row r="602">
          <cell r="H602" t="str">
            <v>中福朗诗活力健康港启动区三期项目</v>
          </cell>
          <cell r="J602" t="str">
            <v>住宅项目</v>
          </cell>
          <cell r="L602" t="str">
            <v>住宅项目</v>
          </cell>
          <cell r="N602" t="str">
            <v>续建</v>
          </cell>
          <cell r="P602" t="str">
            <v>企业自筹</v>
          </cell>
          <cell r="R602" t="str">
            <v>否</v>
          </cell>
        </row>
        <row r="603">
          <cell r="H603" t="str">
            <v>5-4号地块成功游艇湾</v>
          </cell>
          <cell r="J603" t="str">
            <v>产业项目</v>
          </cell>
          <cell r="L603" t="str">
            <v>商业项目</v>
          </cell>
          <cell r="N603" t="str">
            <v>续建</v>
          </cell>
          <cell r="P603" t="str">
            <v>企业自筹</v>
          </cell>
          <cell r="R603" t="str">
            <v>否</v>
          </cell>
        </row>
        <row r="604">
          <cell r="H604" t="str">
            <v>中福朗诗活力健康港启动区二期项目</v>
          </cell>
          <cell r="J604" t="str">
            <v>住宅项目</v>
          </cell>
          <cell r="L604" t="str">
            <v>住宅项目</v>
          </cell>
          <cell r="N604" t="str">
            <v>续建</v>
          </cell>
          <cell r="P604" t="str">
            <v>企业自筹</v>
          </cell>
          <cell r="R604" t="str">
            <v>否</v>
          </cell>
        </row>
        <row r="605">
          <cell r="H605" t="str">
            <v>力高阳光海岸四期北岛</v>
          </cell>
          <cell r="J605" t="str">
            <v>住宅项目</v>
          </cell>
          <cell r="L605" t="str">
            <v>住宅项目</v>
          </cell>
          <cell r="N605" t="str">
            <v>新建</v>
          </cell>
          <cell r="P605" t="str">
            <v>企业自筹</v>
          </cell>
          <cell r="R605" t="str">
            <v>否</v>
          </cell>
        </row>
        <row r="606">
          <cell r="H606" t="str">
            <v>临海新城08-05-24地块项目</v>
          </cell>
          <cell r="J606" t="str">
            <v>住宅项目</v>
          </cell>
          <cell r="L606" t="str">
            <v>住宅项目</v>
          </cell>
          <cell r="N606" t="str">
            <v>续建</v>
          </cell>
          <cell r="P606" t="str">
            <v>企业自筹</v>
          </cell>
          <cell r="R606" t="str">
            <v>否</v>
          </cell>
        </row>
        <row r="607">
          <cell r="H607" t="str">
            <v>青溪花苑</v>
          </cell>
          <cell r="J607" t="str">
            <v>住宅项目</v>
          </cell>
          <cell r="N607" t="str">
            <v>续建</v>
          </cell>
          <cell r="P607" t="str">
            <v>社会投资</v>
          </cell>
        </row>
        <row r="608">
          <cell r="H608" t="str">
            <v>鼓浪·水镇2010-5-2号地块</v>
          </cell>
          <cell r="J608" t="str">
            <v>产业项目</v>
          </cell>
          <cell r="L608" t="str">
            <v>商业项目</v>
          </cell>
          <cell r="N608" t="str">
            <v>续建</v>
          </cell>
          <cell r="P608" t="str">
            <v>企业自筹</v>
          </cell>
          <cell r="R608" t="str">
            <v>否</v>
          </cell>
        </row>
        <row r="609">
          <cell r="H609" t="str">
            <v>活力健康港启动区一期项目</v>
          </cell>
          <cell r="J609" t="str">
            <v>住宅项目</v>
          </cell>
          <cell r="L609" t="str">
            <v>住宅项目</v>
          </cell>
          <cell r="N609" t="str">
            <v>续建</v>
          </cell>
          <cell r="P609" t="str">
            <v>企业自筹</v>
          </cell>
          <cell r="R609" t="str">
            <v>否</v>
          </cell>
        </row>
        <row r="610">
          <cell r="H610" t="str">
            <v>天成海富园住宅项目</v>
          </cell>
          <cell r="J610" t="str">
            <v>住宅项目</v>
          </cell>
          <cell r="L610" t="str">
            <v>住宅项目</v>
          </cell>
          <cell r="N610" t="str">
            <v>续建</v>
          </cell>
          <cell r="P610" t="str">
            <v>企业自筹</v>
          </cell>
          <cell r="R610" t="str">
            <v>否</v>
          </cell>
        </row>
        <row r="611">
          <cell r="H611" t="str">
            <v>鼓浪·水镇2010-5-5号地块</v>
          </cell>
          <cell r="J611" t="str">
            <v>产业项目</v>
          </cell>
          <cell r="L611" t="str">
            <v>商业项目</v>
          </cell>
          <cell r="N611" t="str">
            <v>续建</v>
          </cell>
          <cell r="P611" t="str">
            <v>企业自筹</v>
          </cell>
          <cell r="R611" t="str">
            <v>否</v>
          </cell>
        </row>
        <row r="612">
          <cell r="H612" t="str">
            <v>中澳游艇城2010-5-3号地块</v>
          </cell>
          <cell r="J612" t="str">
            <v>住宅项目</v>
          </cell>
          <cell r="L612" t="str">
            <v>住宅项目</v>
          </cell>
          <cell r="N612" t="str">
            <v>续建</v>
          </cell>
          <cell r="P612" t="str">
            <v>企业自筹</v>
          </cell>
          <cell r="R612" t="str">
            <v>否</v>
          </cell>
        </row>
        <row r="613">
          <cell r="H613" t="str">
            <v>鼓浪·水镇2010-5-1号地块</v>
          </cell>
          <cell r="J613" t="str">
            <v>产业项目</v>
          </cell>
          <cell r="L613" t="str">
            <v>商业项目</v>
          </cell>
          <cell r="N613" t="str">
            <v>续建</v>
          </cell>
          <cell r="P613" t="str">
            <v>企业自筹</v>
          </cell>
          <cell r="R613" t="str">
            <v>否</v>
          </cell>
        </row>
        <row r="614">
          <cell r="H614" t="str">
            <v>中澳8号地块</v>
          </cell>
          <cell r="J614" t="str">
            <v>住宅项目</v>
          </cell>
          <cell r="L614" t="str">
            <v>住宅项目</v>
          </cell>
          <cell r="N614" t="str">
            <v>续建</v>
          </cell>
          <cell r="P614" t="str">
            <v>企业自筹</v>
          </cell>
          <cell r="R614" t="str">
            <v>否</v>
          </cell>
        </row>
        <row r="615">
          <cell r="H615" t="str">
            <v>34号地块</v>
          </cell>
          <cell r="J615" t="str">
            <v>住宅项目</v>
          </cell>
          <cell r="L615" t="str">
            <v>住宅项目</v>
          </cell>
          <cell r="N615" t="str">
            <v>新建</v>
          </cell>
          <cell r="P615" t="str">
            <v>企业自筹</v>
          </cell>
          <cell r="R615" t="str">
            <v>否</v>
          </cell>
        </row>
        <row r="616">
          <cell r="H616" t="str">
            <v>09地块住宅项目</v>
          </cell>
          <cell r="J616" t="str">
            <v>住宅项目</v>
          </cell>
          <cell r="L616" t="str">
            <v>住宅项目</v>
          </cell>
          <cell r="N616" t="str">
            <v>前期</v>
          </cell>
          <cell r="P616" t="str">
            <v>企业自筹</v>
          </cell>
          <cell r="R616" t="str">
            <v>否</v>
          </cell>
        </row>
        <row r="617">
          <cell r="H617" t="str">
            <v>邻里中心</v>
          </cell>
          <cell r="J617" t="str">
            <v>民生项目</v>
          </cell>
          <cell r="L617" t="str">
            <v>民生项目</v>
          </cell>
          <cell r="N617" t="str">
            <v>新建</v>
          </cell>
          <cell r="P617" t="str">
            <v>企业自筹</v>
          </cell>
          <cell r="R617" t="str">
            <v>否</v>
          </cell>
        </row>
        <row r="618">
          <cell r="H618" t="str">
            <v>生态城区域基站建设</v>
          </cell>
          <cell r="J618" t="str">
            <v>基础设施</v>
          </cell>
          <cell r="L618" t="str">
            <v>信息化系统</v>
          </cell>
          <cell r="N618" t="str">
            <v>新建</v>
          </cell>
          <cell r="P618" t="str">
            <v>企业自筹</v>
          </cell>
          <cell r="R618" t="str">
            <v>否</v>
          </cell>
        </row>
        <row r="619">
          <cell r="H619" t="str">
            <v>雅居乐市政公园</v>
          </cell>
          <cell r="J619" t="str">
            <v>基础设施</v>
          </cell>
          <cell r="L619" t="str">
            <v>景观绿化</v>
          </cell>
          <cell r="N619" t="str">
            <v>新建</v>
          </cell>
          <cell r="P619" t="str">
            <v>企业自筹</v>
          </cell>
          <cell r="R619" t="str">
            <v>否</v>
          </cell>
        </row>
        <row r="620">
          <cell r="H620" t="str">
            <v>中新天津生态城（惠风溪）智慧能源小镇
集中式储能电站项目</v>
          </cell>
          <cell r="J620" t="str">
            <v>基础设施</v>
          </cell>
          <cell r="L620" t="str">
            <v>电力基础设施</v>
          </cell>
          <cell r="N620" t="str">
            <v>新建</v>
          </cell>
          <cell r="P620" t="str">
            <v>企业自筹</v>
          </cell>
          <cell r="R620" t="str">
            <v>否</v>
          </cell>
        </row>
        <row r="621">
          <cell r="H621" t="str">
            <v>64地块社区中心</v>
          </cell>
          <cell r="J621" t="str">
            <v>民生项目</v>
          </cell>
          <cell r="L621" t="str">
            <v>民生项目</v>
          </cell>
          <cell r="N621" t="str">
            <v>新建</v>
          </cell>
          <cell r="P621" t="str">
            <v>企业自筹</v>
          </cell>
          <cell r="R621" t="str">
            <v>否</v>
          </cell>
        </row>
        <row r="622">
          <cell r="H622" t="str">
            <v>鼓浪水镇皓月园</v>
          </cell>
          <cell r="J622" t="str">
            <v>基础设施</v>
          </cell>
          <cell r="L622" t="str">
            <v>公园绿化</v>
          </cell>
          <cell r="N622" t="str">
            <v>新建</v>
          </cell>
          <cell r="P622" t="str">
            <v>企业自筹</v>
          </cell>
          <cell r="R622" t="str">
            <v>否</v>
          </cell>
        </row>
        <row r="623">
          <cell r="H623" t="str">
            <v>琥珀溪11万站变电站</v>
          </cell>
          <cell r="J623" t="str">
            <v>基础设施</v>
          </cell>
          <cell r="L623" t="str">
            <v>电力工程</v>
          </cell>
          <cell r="N623" t="str">
            <v>新建</v>
          </cell>
          <cell r="P623" t="str">
            <v>企业自筹</v>
          </cell>
          <cell r="R623" t="str">
            <v>否</v>
          </cell>
        </row>
        <row r="624">
          <cell r="H624" t="str">
            <v>嘉美道110kV输变电工程</v>
          </cell>
          <cell r="J624" t="str">
            <v>基础设施</v>
          </cell>
          <cell r="L624" t="str">
            <v>电力工程</v>
          </cell>
          <cell r="N624" t="str">
            <v>新建</v>
          </cell>
          <cell r="P624" t="str">
            <v>企业自筹</v>
          </cell>
          <cell r="R624" t="str">
            <v>否</v>
          </cell>
        </row>
        <row r="625">
          <cell r="H625" t="str">
            <v>静湖北路西延</v>
          </cell>
          <cell r="J625" t="str">
            <v>基础设施</v>
          </cell>
          <cell r="L625" t="str">
            <v>道路工程</v>
          </cell>
          <cell r="N625" t="str">
            <v>续建</v>
          </cell>
          <cell r="P625" t="str">
            <v>政府投资</v>
          </cell>
          <cell r="R625" t="str">
            <v>否</v>
          </cell>
        </row>
        <row r="626">
          <cell r="H626" t="str">
            <v>生态城220kv变电站</v>
          </cell>
          <cell r="J626" t="str">
            <v>基础设施</v>
          </cell>
          <cell r="L626" t="str">
            <v>电力工程</v>
          </cell>
          <cell r="N626" t="str">
            <v>新建</v>
          </cell>
          <cell r="P626" t="str">
            <v>企业自筹</v>
          </cell>
          <cell r="R626" t="str">
            <v>否</v>
          </cell>
        </row>
        <row r="627">
          <cell r="H627" t="str">
            <v>30c住宅项目</v>
          </cell>
          <cell r="J627" t="str">
            <v>住宅项目</v>
          </cell>
          <cell r="L627" t="str">
            <v>住宅项目</v>
          </cell>
          <cell r="N627" t="str">
            <v>前期</v>
          </cell>
          <cell r="P627" t="str">
            <v>企业自筹</v>
          </cell>
          <cell r="R627" t="str">
            <v>否</v>
          </cell>
        </row>
        <row r="628">
          <cell r="H628" t="str">
            <v>64地块住宅项目</v>
          </cell>
          <cell r="J628" t="str">
            <v>住宅项目</v>
          </cell>
          <cell r="L628" t="str">
            <v>住宅项目</v>
          </cell>
          <cell r="N628" t="str">
            <v>新建</v>
          </cell>
          <cell r="P628" t="str">
            <v>企业自筹</v>
          </cell>
          <cell r="R628" t="str">
            <v>否</v>
          </cell>
        </row>
        <row r="629">
          <cell r="H629" t="str">
            <v>9-1、9-2号地块</v>
          </cell>
          <cell r="J629" t="str">
            <v>住宅项目</v>
          </cell>
          <cell r="L629" t="str">
            <v>住宅项目</v>
          </cell>
          <cell r="N629" t="str">
            <v>续建</v>
          </cell>
          <cell r="P629" t="str">
            <v>企业自筹</v>
          </cell>
          <cell r="R629" t="str">
            <v>否</v>
          </cell>
        </row>
        <row r="630">
          <cell r="H630" t="str">
            <v>临海新城08-05-47地块项目</v>
          </cell>
          <cell r="J630" t="str">
            <v>住宅项目</v>
          </cell>
          <cell r="L630" t="str">
            <v>住宅项目</v>
          </cell>
          <cell r="N630" t="str">
            <v>续建</v>
          </cell>
          <cell r="P630" t="str">
            <v>企业自筹</v>
          </cell>
          <cell r="R630" t="str">
            <v>否</v>
          </cell>
        </row>
        <row r="631">
          <cell r="H631" t="str">
            <v>中加生态示范区临海新城08-02-36地块（枫瑜园）</v>
          </cell>
        </row>
        <row r="632">
          <cell r="H632" t="str">
            <v>中加生态示范区临海新城08-02-35地块（枫璟园）</v>
          </cell>
        </row>
        <row r="633">
          <cell r="H633" t="str">
            <v>中加生态示范区临海新城08-02-43地块一期（枫珑园）</v>
          </cell>
        </row>
        <row r="634">
          <cell r="H634" t="str">
            <v>生物医药研发和生产基地</v>
          </cell>
          <cell r="N634" t="str">
            <v>续建</v>
          </cell>
          <cell r="P634" t="str">
            <v>企业自筹</v>
          </cell>
        </row>
        <row r="635">
          <cell r="H635" t="str">
            <v>华强3D影视园产业区</v>
          </cell>
          <cell r="N635" t="str">
            <v>续建</v>
          </cell>
          <cell r="P635" t="str">
            <v>企业自筹</v>
          </cell>
        </row>
        <row r="636">
          <cell r="H636" t="str">
            <v>华强3D影视园商业配套区（酒店）</v>
          </cell>
          <cell r="N636" t="str">
            <v>续建</v>
          </cell>
          <cell r="P636" t="str">
            <v>企业自筹</v>
          </cell>
        </row>
        <row r="637">
          <cell r="H637" t="str">
            <v>方特水世界及园区升级改造</v>
          </cell>
          <cell r="N637" t="str">
            <v>续建</v>
          </cell>
          <cell r="P637" t="str">
            <v>企业自筹</v>
          </cell>
        </row>
        <row r="638">
          <cell r="H638" t="str">
            <v>吉宝季景新城1地块</v>
          </cell>
          <cell r="N638" t="str">
            <v>续建</v>
          </cell>
          <cell r="P638" t="str">
            <v>企业自筹</v>
          </cell>
        </row>
        <row r="639">
          <cell r="H639" t="str">
            <v>吉宝季景新城2地块</v>
          </cell>
          <cell r="N639" t="str">
            <v>续建</v>
          </cell>
          <cell r="P639" t="str">
            <v>企业自筹</v>
          </cell>
        </row>
        <row r="640">
          <cell r="H640" t="str">
            <v>吉宝季景新城3地块</v>
          </cell>
          <cell r="N640" t="str">
            <v>续建</v>
          </cell>
          <cell r="P640" t="str">
            <v>企业自筹</v>
          </cell>
        </row>
        <row r="641">
          <cell r="H641" t="str">
            <v>英莲帮总部基地项目</v>
          </cell>
          <cell r="N641" t="str">
            <v>续建</v>
          </cell>
          <cell r="P641" t="str">
            <v>企业自筹</v>
          </cell>
        </row>
        <row r="642">
          <cell r="H642" t="str">
            <v>龙海集团天津生态城节能环保双创中心</v>
          </cell>
          <cell r="N642" t="str">
            <v>续建</v>
          </cell>
          <cell r="P642" t="str">
            <v>企业自筹</v>
          </cell>
        </row>
        <row r="643">
          <cell r="H643" t="str">
            <v>中铁总部基地</v>
          </cell>
          <cell r="N643" t="str">
            <v>续建</v>
          </cell>
          <cell r="P643" t="str">
            <v>企业自筹</v>
          </cell>
        </row>
        <row r="644">
          <cell r="H644" t="str">
            <v>华峰测控</v>
          </cell>
          <cell r="N644" t="str">
            <v>续建</v>
          </cell>
          <cell r="P644" t="str">
            <v>企业自筹</v>
          </cell>
        </row>
        <row r="645">
          <cell r="H645" t="str">
            <v>“爱琴海购物公园”商业综合体</v>
          </cell>
          <cell r="N645" t="str">
            <v>续建</v>
          </cell>
          <cell r="P645" t="str">
            <v>企业自筹</v>
          </cell>
        </row>
        <row r="646">
          <cell r="H646" t="str">
            <v>中核工业大学</v>
          </cell>
          <cell r="N646" t="str">
            <v>续建</v>
          </cell>
          <cell r="P646" t="str">
            <v>企业自筹</v>
          </cell>
        </row>
        <row r="647">
          <cell r="H647" t="str">
            <v>全域旅游标识系统及旅游服务站工程</v>
          </cell>
          <cell r="J647" t="str">
            <v>基础
设施</v>
          </cell>
          <cell r="L647" t="str">
            <v>旅游服务配套</v>
          </cell>
          <cell r="N647" t="str">
            <v>新建</v>
          </cell>
          <cell r="P647" t="str">
            <v>政府   投资</v>
          </cell>
        </row>
        <row r="648">
          <cell r="H648" t="str">
            <v>全域旅游停车场智慧联通及提升工程</v>
          </cell>
          <cell r="J648" t="str">
            <v>基础
设施</v>
          </cell>
          <cell r="L648" t="str">
            <v>旅游服务配套</v>
          </cell>
          <cell r="N648" t="str">
            <v>新建</v>
          </cell>
          <cell r="P648" t="str">
            <v>政府
投资</v>
          </cell>
        </row>
        <row r="649">
          <cell r="H649" t="str">
            <v>智慧旅游二级服务中心工程</v>
          </cell>
          <cell r="J649" t="str">
            <v>基础设施</v>
          </cell>
          <cell r="L649" t="str">
            <v>旅游服务配套</v>
          </cell>
          <cell r="N649" t="str">
            <v>新建</v>
          </cell>
          <cell r="P649" t="str">
            <v>政府
投资</v>
          </cell>
        </row>
        <row r="650">
          <cell r="H650" t="str">
            <v>海博馆周边景观提升及临时停车场工程</v>
          </cell>
          <cell r="J650" t="str">
            <v>基础    设施</v>
          </cell>
          <cell r="L650" t="str">
            <v>景观    配套</v>
          </cell>
          <cell r="N650" t="str">
            <v>新建</v>
          </cell>
          <cell r="P650" t="str">
            <v>政府
投资</v>
          </cell>
        </row>
        <row r="651">
          <cell r="H651" t="str">
            <v>临海新城第二社区中心综合文化服务中心装饰装修工程</v>
          </cell>
          <cell r="J651" t="str">
            <v>基础    设施</v>
          </cell>
          <cell r="L651" t="str">
            <v>民生    配套</v>
          </cell>
          <cell r="N651" t="str">
            <v>新建</v>
          </cell>
          <cell r="P651" t="str">
            <v>政府
投资</v>
          </cell>
        </row>
        <row r="652">
          <cell r="H652" t="str">
            <v>合作区域及渔港区域智能视觉工程二期</v>
          </cell>
          <cell r="J652" t="str">
            <v>基础建设类</v>
          </cell>
          <cell r="N652" t="str">
            <v>结转</v>
          </cell>
          <cell r="P652" t="str">
            <v>政府拨款</v>
          </cell>
        </row>
        <row r="653">
          <cell r="H653" t="str">
            <v>2017年生态城合作区域及渔港区域智能视觉工程</v>
          </cell>
          <cell r="J653" t="str">
            <v>基础建设类</v>
          </cell>
          <cell r="N653" t="str">
            <v>结转</v>
          </cell>
          <cell r="P653" t="str">
            <v>政府拨款</v>
          </cell>
        </row>
        <row r="654">
          <cell r="H654" t="str">
            <v>智能视觉公共服务平台三期及配套设施建设项目</v>
          </cell>
          <cell r="J654" t="str">
            <v>基础建设类</v>
          </cell>
          <cell r="N654" t="str">
            <v>结转</v>
          </cell>
          <cell r="P654" t="str">
            <v>政府拨款</v>
          </cell>
        </row>
        <row r="655">
          <cell r="H655" t="str">
            <v>社会治安防控体系视频监控网系统建设项目</v>
          </cell>
          <cell r="J655" t="str">
            <v>基础建设类</v>
          </cell>
          <cell r="N655" t="str">
            <v>结转</v>
          </cell>
          <cell r="P655" t="str">
            <v>政府拨款</v>
          </cell>
        </row>
        <row r="656">
          <cell r="H656" t="str">
            <v>临海新城电子警察系统一期</v>
          </cell>
          <cell r="J656" t="str">
            <v>基础建设类</v>
          </cell>
          <cell r="N656" t="str">
            <v>结转</v>
          </cell>
          <cell r="P656" t="str">
            <v>政府拨款</v>
          </cell>
        </row>
        <row r="657">
          <cell r="H657" t="str">
            <v>临海新城智能视觉工程</v>
          </cell>
          <cell r="J657" t="str">
            <v>基础建设类</v>
          </cell>
          <cell r="N657" t="str">
            <v>结转</v>
          </cell>
          <cell r="P657" t="str">
            <v>政府拨款</v>
          </cell>
        </row>
        <row r="658">
          <cell r="H658" t="str">
            <v>天津生态城智慧城市重点项目无线网络增强保障建设工程</v>
          </cell>
          <cell r="J658" t="str">
            <v>基础建设类</v>
          </cell>
          <cell r="N658" t="str">
            <v>结转</v>
          </cell>
          <cell r="P658" t="str">
            <v>政府拨款</v>
          </cell>
        </row>
        <row r="659">
          <cell r="H659" t="str">
            <v>中新天津生态城智慧城市综合应用与系统提升建设项目</v>
          </cell>
          <cell r="J659" t="str">
            <v>基础建设类</v>
          </cell>
          <cell r="N659" t="str">
            <v>结转</v>
          </cell>
          <cell r="P659" t="str">
            <v>政府拨款</v>
          </cell>
        </row>
        <row r="660">
          <cell r="H660" t="str">
            <v>生态城“雪亮工程”项目</v>
          </cell>
          <cell r="J660" t="str">
            <v>基础建设类</v>
          </cell>
          <cell r="N660" t="str">
            <v>结转</v>
          </cell>
          <cell r="P660" t="str">
            <v>政府拨款</v>
          </cell>
        </row>
        <row r="661">
          <cell r="H661" t="str">
            <v>2017年旅游区域及周边智能视觉工程</v>
          </cell>
          <cell r="J661" t="str">
            <v>基础建设类</v>
          </cell>
          <cell r="N661" t="str">
            <v>结转</v>
          </cell>
          <cell r="P661" t="str">
            <v>政府拨款</v>
          </cell>
        </row>
        <row r="662">
          <cell r="H662" t="str">
            <v>旅游区域及周边智能视觉二期工程</v>
          </cell>
          <cell r="J662" t="str">
            <v>基础建设类</v>
          </cell>
          <cell r="N662" t="str">
            <v>结转</v>
          </cell>
          <cell r="P662" t="str">
            <v>政府拨款</v>
          </cell>
        </row>
        <row r="663">
          <cell r="H663" t="str">
            <v>旅游区域及周边智能视觉三期工程</v>
          </cell>
          <cell r="J663" t="str">
            <v>基础建设类</v>
          </cell>
          <cell r="N663" t="str">
            <v>结转</v>
          </cell>
          <cell r="P663" t="str">
            <v>政府拨款</v>
          </cell>
        </row>
        <row r="664">
          <cell r="H664" t="str">
            <v>中新天津生态城合作区人脸抓拍识别系统工程</v>
          </cell>
          <cell r="J664" t="str">
            <v>基础建设类</v>
          </cell>
          <cell r="N664" t="str">
            <v>新增</v>
          </cell>
          <cell r="P664" t="str">
            <v>政府拨款</v>
          </cell>
        </row>
        <row r="665">
          <cell r="H665" t="str">
            <v>中新天津生态城智慧城市2020智慧交通建设工程</v>
          </cell>
          <cell r="J665" t="str">
            <v>基础建设类</v>
          </cell>
          <cell r="N665" t="str">
            <v>新增</v>
          </cell>
          <cell r="P665" t="str">
            <v>政府拨款</v>
          </cell>
        </row>
        <row r="666">
          <cell r="H666" t="str">
            <v>中新天津生态城市政基础设施物联网综合应用项目</v>
          </cell>
          <cell r="J666" t="str">
            <v>基础建设类</v>
          </cell>
          <cell r="N666" t="str">
            <v>新增</v>
          </cell>
          <cell r="P666" t="str">
            <v>政府拨款</v>
          </cell>
        </row>
        <row r="667">
          <cell r="H667" t="str">
            <v>合作区及渔港区信号灯及电子警察一期工程</v>
          </cell>
          <cell r="J667" t="str">
            <v>基础建设类</v>
          </cell>
          <cell r="N667" t="str">
            <v>新增</v>
          </cell>
          <cell r="P667" t="str">
            <v>政府拨款</v>
          </cell>
        </row>
        <row r="668">
          <cell r="H668" t="str">
            <v>临海新城电子警察系统二期</v>
          </cell>
          <cell r="J668" t="str">
            <v>基础建设类</v>
          </cell>
          <cell r="N668" t="str">
            <v>新增</v>
          </cell>
          <cell r="P668" t="str">
            <v>政府拨款</v>
          </cell>
        </row>
        <row r="669">
          <cell r="H669" t="str">
            <v>旅游区2019-1</v>
          </cell>
        </row>
        <row r="670">
          <cell r="H670" t="str">
            <v>旅游区2019-2</v>
          </cell>
        </row>
        <row r="671">
          <cell r="H671" t="str">
            <v>第二启动器G</v>
          </cell>
        </row>
        <row r="672">
          <cell r="H672" t="str">
            <v>第二启动器B（商业）</v>
          </cell>
        </row>
        <row r="673">
          <cell r="H673" t="str">
            <v>澜清溪北侧1</v>
          </cell>
        </row>
        <row r="674">
          <cell r="H674" t="str">
            <v>澜清溪北侧2</v>
          </cell>
        </row>
        <row r="675">
          <cell r="H675" t="str">
            <v>澜清溪南侧1</v>
          </cell>
        </row>
        <row r="676">
          <cell r="H676" t="str">
            <v>澜清溪南侧2</v>
          </cell>
        </row>
        <row r="677">
          <cell r="H677" t="str">
            <v>畅海（商业）</v>
          </cell>
        </row>
        <row r="678">
          <cell r="H678" t="str">
            <v>蓝湾（住宅）</v>
          </cell>
        </row>
        <row r="679">
          <cell r="H679" t="str">
            <v>航母北岛</v>
          </cell>
        </row>
        <row r="680">
          <cell r="H680" t="str">
            <v>航母南岛</v>
          </cell>
        </row>
        <row r="681">
          <cell r="H681" t="str">
            <v>南湾住宅北</v>
          </cell>
        </row>
        <row r="682">
          <cell r="H682" t="str">
            <v>南湾住宅南</v>
          </cell>
        </row>
        <row r="683">
          <cell r="H683" t="str">
            <v>南湾商业1</v>
          </cell>
        </row>
        <row r="684">
          <cell r="H684" t="str">
            <v>南湾商业2</v>
          </cell>
        </row>
        <row r="685">
          <cell r="H685" t="str">
            <v>南湾商业3</v>
          </cell>
        </row>
        <row r="686">
          <cell r="H686" t="str">
            <v>南湾商业4</v>
          </cell>
        </row>
        <row r="687">
          <cell r="H687" t="str">
            <v>南湾商业5</v>
          </cell>
        </row>
        <row r="688">
          <cell r="H688" t="str">
            <v>南湾商业6</v>
          </cell>
        </row>
        <row r="689">
          <cell r="H689" t="str">
            <v>海监基地东侧住宅1</v>
          </cell>
        </row>
        <row r="690">
          <cell r="H690" t="str">
            <v>海监基地东侧住宅2</v>
          </cell>
        </row>
        <row r="691">
          <cell r="H691" t="str">
            <v>海监基地东侧住宅3</v>
          </cell>
        </row>
        <row r="692">
          <cell r="H692" t="str">
            <v>海监基地东侧住宅4</v>
          </cell>
        </row>
        <row r="693">
          <cell r="H693" t="str">
            <v>海监基地东侧商业1</v>
          </cell>
        </row>
        <row r="694">
          <cell r="H694" t="str">
            <v>海监基地东侧商业2</v>
          </cell>
        </row>
        <row r="695">
          <cell r="H695" t="str">
            <v>海监基地东侧商业3</v>
          </cell>
        </row>
        <row r="696">
          <cell r="H696" t="str">
            <v>海监基地东侧商业4</v>
          </cell>
        </row>
        <row r="697">
          <cell r="H697" t="str">
            <v>海监基地东侧商业社区中心</v>
          </cell>
        </row>
        <row r="698">
          <cell r="H698" t="str">
            <v>30商业</v>
          </cell>
        </row>
        <row r="699">
          <cell r="H699" t="str">
            <v>43北工业</v>
          </cell>
        </row>
        <row r="700">
          <cell r="H700" t="str">
            <v>47（部分）</v>
          </cell>
        </row>
        <row r="701">
          <cell r="H701" t="str">
            <v>47（部分）</v>
          </cell>
        </row>
        <row r="702">
          <cell r="H702" t="str">
            <v>45（50%住宅）</v>
          </cell>
        </row>
        <row r="703">
          <cell r="H703" t="str">
            <v>45（50%商业）</v>
          </cell>
        </row>
        <row r="704">
          <cell r="H704" t="str">
            <v>中加生态示范区05-44地块</v>
          </cell>
          <cell r="J704" t="str">
            <v>产业项目</v>
          </cell>
          <cell r="L704" t="str">
            <v>园区项目</v>
          </cell>
          <cell r="N704" t="str">
            <v>续建</v>
          </cell>
          <cell r="P704" t="str">
            <v>企业自筹</v>
          </cell>
          <cell r="R704" t="str">
            <v>是</v>
          </cell>
        </row>
        <row r="705">
          <cell r="H705" t="str">
            <v>中加生态示范区02-60地块（枫情商业广场）</v>
          </cell>
          <cell r="J705" t="str">
            <v>产业项目</v>
          </cell>
          <cell r="L705" t="str">
            <v>商业项目</v>
          </cell>
          <cell r="N705" t="str">
            <v>续建</v>
          </cell>
          <cell r="P705" t="str">
            <v>企业自筹</v>
          </cell>
          <cell r="R705" t="str">
            <v>是</v>
          </cell>
        </row>
        <row r="706">
          <cell r="H706" t="str">
            <v>中加生态示范区02-58地块（枫情商业广场）</v>
          </cell>
          <cell r="J706" t="str">
            <v>产业项目</v>
          </cell>
          <cell r="L706" t="str">
            <v>商业项目</v>
          </cell>
          <cell r="N706" t="str">
            <v>续建</v>
          </cell>
          <cell r="P706" t="str">
            <v>企业自筹</v>
          </cell>
          <cell r="R706" t="str">
            <v>是</v>
          </cell>
        </row>
        <row r="707">
          <cell r="H707" t="str">
            <v>中加生态示范区02-59地块（枫情商业广场）</v>
          </cell>
          <cell r="J707" t="str">
            <v>产业项目</v>
          </cell>
          <cell r="L707" t="str">
            <v>商业项目</v>
          </cell>
          <cell r="N707" t="str">
            <v>续建</v>
          </cell>
          <cell r="P707" t="str">
            <v>企业自筹</v>
          </cell>
          <cell r="R707" t="str">
            <v>是</v>
          </cell>
        </row>
        <row r="708">
          <cell r="H708" t="str">
            <v>中加生态示范区02-68地块（枫情商业广场）</v>
          </cell>
          <cell r="J708" t="str">
            <v>产业项目</v>
          </cell>
          <cell r="L708" t="str">
            <v>商业项目</v>
          </cell>
          <cell r="N708" t="str">
            <v>续建</v>
          </cell>
          <cell r="P708" t="str">
            <v>企业自筹</v>
          </cell>
          <cell r="R708" t="str">
            <v>是</v>
          </cell>
        </row>
        <row r="709">
          <cell r="H709" t="str">
            <v>中加生态示范区02-69地块（墨香大厦）</v>
          </cell>
          <cell r="J709" t="str">
            <v>产业项目</v>
          </cell>
          <cell r="L709" t="str">
            <v>商业项目</v>
          </cell>
          <cell r="N709" t="str">
            <v>续建</v>
          </cell>
          <cell r="P709" t="str">
            <v>企业自筹</v>
          </cell>
          <cell r="R709" t="str">
            <v>是</v>
          </cell>
        </row>
      </sheetData>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2020&#24180;&#24314;&#35774;&#35745;&#21010;&#24635;&#34920;20191113v16&#31934;&#31616;&#29256;.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作者" refreshedDate="43818.590758217593" createdVersion="5" refreshedVersion="5" minRefreshableVersion="3" recordCount="535">
  <cacheSource type="worksheet">
    <worksheetSource ref="A1:AA536" sheet="原始数据" r:id="rId2"/>
  </cacheSource>
  <cacheFields count="27">
    <cacheField name="序号" numFmtId="0">
      <sharedItems containsSemiMixedTypes="0" containsString="0" containsNumber="1" containsInteger="1" minValue="1" maxValue="535"/>
    </cacheField>
    <cacheField name="项目编号" numFmtId="0">
      <sharedItems/>
    </cacheField>
    <cacheField name="建设单位" numFmtId="0">
      <sharedItems/>
    </cacheField>
    <cacheField name="责任单位" numFmtId="0">
      <sharedItems count="54">
        <s v="1投资公司"/>
        <s v="2合资公司"/>
        <s v="3滨旅控股"/>
        <s v="4泰达控股"/>
        <s v="滨海建投"/>
        <s v="雅居乐"/>
        <s v="6国资公司"/>
        <s v="待定"/>
        <s v="电力公司"/>
        <s v="滨海供电分公司"/>
        <s v="天津电力公司"/>
        <s v="天津市电力公司"/>
        <s v="铁塔公司"/>
        <s v="新区气象局"/>
        <s v="中澳成功实业"/>
        <s v="5渔港公司"/>
        <s v="北科泰达"/>
        <s v="铂雅公司"/>
        <s v="华峰测控公司"/>
        <s v="华强公司"/>
        <s v="吉宝鸿泰"/>
        <s v="吉宝鸿腾"/>
        <s v="吉宝鸿远"/>
        <s v="杰科公司"/>
        <s v="龙海公司"/>
        <s v="美龙地产"/>
        <s v="新兴青旅"/>
        <s v="英莲帮公司"/>
        <s v="中核智慧城公司"/>
        <s v="中农批公司"/>
        <s v="中铁上海四公司"/>
        <s v="鼎辉"/>
        <s v="丰田"/>
        <s v="玉铖"/>
        <s v="华新置业"/>
        <s v="吉宝公司"/>
        <s v="景隆置业"/>
        <s v="力高地产"/>
        <s v="联发公司"/>
        <s v="世茂生态城公司"/>
        <s v="泰达建设"/>
        <s v="天保福源"/>
        <s v="新城公司"/>
        <s v="贻成地产"/>
        <s v="中福公司"/>
        <s v="中建致远"/>
        <s v="双威"/>
        <s v="大连枫叶集团"/>
        <s v="中澳公司"/>
        <s v="国网天津市电力公司滨海供电分公司" u="1"/>
        <s v="中核智慧城（天津）置业有限公司" u="1"/>
        <s v="中农批（天津）冷链物流有限公司" u="1"/>
        <s v="杰科（天津）生物医药有限公司" u="1"/>
        <s v="龙海（天津）置业有限公司" u="1"/>
      </sharedItems>
    </cacheField>
    <cacheField name="行业主管部门" numFmtId="0">
      <sharedItems count="9">
        <s v="建设局"/>
        <s v="城管局"/>
        <s v="智城局"/>
        <s v="文旅局"/>
        <s v="社会局"/>
        <s v="科技局"/>
        <s v="商务局"/>
        <s v="教体局"/>
        <s v="档案馆"/>
      </sharedItems>
    </cacheField>
    <cacheField name="项目进展" numFmtId="0">
      <sharedItems containsBlank="1"/>
    </cacheField>
    <cacheField name="备注" numFmtId="0">
      <sharedItems containsBlank="1" count="31">
        <m/>
        <s v="提升改造版块"/>
        <s v="临时苗圃"/>
        <s v="5水系连通版块"/>
        <s v="4交通版块"/>
        <s v="6智慧城市版块"/>
        <s v="资金来源变更"/>
        <s v="找水务"/>
        <s v="3海洋督查版块"/>
        <s v="中分带不要做"/>
        <s v="1丰田版块"/>
        <s v="可能资金来源无法按此模式实施"/>
        <s v="开门红项目"/>
        <s v="7旅游版块"/>
        <s v="2北岛版块"/>
        <s v="市政场站"/>
        <s v="建议水闸船闸完成后实施"/>
        <s v="方案城管局必须确认，城管局出标准"/>
        <s v="是否需要建设？有无建设需求？？"/>
        <s v="12提升改造版块"/>
        <s v="已与规划确认管廊不建设"/>
        <s v="由于临建占压，建议暂不实施"/>
        <s v="已确认"/>
        <s v="暂停"/>
        <s v="已核对"/>
        <s v="土地出让计划"/>
        <s v="3北岛版块"/>
        <s v="需确认"/>
        <s v="土地费8.2亿计划计入12月份固投"/>
        <s v="8民生保障版块"/>
        <s v="12提升改造板块" u="1"/>
      </sharedItems>
    </cacheField>
    <cacheField name="项目名称" numFmtId="0">
      <sharedItems/>
    </cacheField>
    <cacheField name="存在问题" numFmtId="0">
      <sharedItems containsBlank="1"/>
    </cacheField>
    <cacheField name="项目分类" numFmtId="0">
      <sharedItems count="4">
        <s v="基础设施"/>
        <s v="产业项目"/>
        <s v="住宅项目"/>
        <s v="民生项目"/>
      </sharedItems>
    </cacheField>
    <cacheField name="二级目录" numFmtId="0">
      <sharedItems containsBlank="1"/>
    </cacheField>
    <cacheField name="项目性质" numFmtId="0">
      <sharedItems count="3">
        <s v="续建"/>
        <s v="新建"/>
        <s v="前期"/>
      </sharedItems>
    </cacheField>
    <cacheField name="资金来源" numFmtId="0">
      <sharedItems count="4">
        <s v="政府投资"/>
        <s v="企业自筹"/>
        <s v="垫资返还"/>
        <s v="垫资回购"/>
      </sharedItems>
    </cacheField>
    <cacheField name="是否是重点项目" numFmtId="0">
      <sharedItems containsBlank="1"/>
    </cacheField>
    <cacheField name="开工时间" numFmtId="0">
      <sharedItems containsSemiMixedTypes="0" containsNonDate="0" containsDate="1" containsString="0" minDate="2011-03-01T00:00:00" maxDate="2020-12-03T00:00:00"/>
    </cacheField>
    <cacheField name="竣工时间" numFmtId="0">
      <sharedItems containsDate="1" containsMixedTypes="1" minDate="2020-01-01T00:00:00" maxDate="2025-12-02T00:00:00"/>
    </cacheField>
    <cacheField name="用地面积_x000a_（公顷）" numFmtId="177">
      <sharedItems containsBlank="1" containsMixedTypes="1" containsNumber="1" minValue="0" maxValue="4600"/>
    </cacheField>
    <cacheField name="建筑面积_x000a_（万平米）" numFmtId="177">
      <sharedItems containsBlank="1" containsMixedTypes="1" containsNumber="1" minValue="0" maxValue="1000"/>
    </cacheField>
    <cacheField name="面积(万平方米)" numFmtId="177">
      <sharedItems containsBlank="1" containsMixedTypes="1" containsNumber="1" minValue="0" maxValue="1800"/>
    </cacheField>
    <cacheField name="长度(米)" numFmtId="177">
      <sharedItems containsBlank="1" containsMixedTypes="1" containsNumber="1" containsInteger="1" minValue="0" maxValue="50000"/>
    </cacheField>
    <cacheField name="总投资" numFmtId="0">
      <sharedItems containsSemiMixedTypes="0" containsString="0" containsNumber="1" minValue="40" maxValue="780000"/>
    </cacheField>
    <cacheField name="年度投资" numFmtId="0">
      <sharedItems containsSemiMixedTypes="0" containsString="0" containsNumber="1" minValue="0" maxValue="230000"/>
    </cacheField>
    <cacheField name="年度投资调整" numFmtId="0">
      <sharedItems containsSemiMixedTypes="0" containsString="0" containsNumber="1" minValue="0" maxValue="230000"/>
    </cacheField>
    <cacheField name="年度固投建议" numFmtId="0">
      <sharedItems containsSemiMixedTypes="0" containsString="0" containsNumber="1" minValue="0" maxValue="200000"/>
    </cacheField>
    <cacheField name="年度固投调整" numFmtId="0">
      <sharedItems containsSemiMixedTypes="0" containsString="0" containsNumber="1" minValue="0" maxValue="200000"/>
    </cacheField>
    <cacheField name="项目位置" numFmtId="0">
      <sharedItems/>
    </cacheField>
    <cacheField name="建设内容"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5">
  <r>
    <n v="1"/>
    <s v="2017-J117"/>
    <s v="市政景观"/>
    <x v="0"/>
    <x v="0"/>
    <m/>
    <x v="0"/>
    <s v="合作区电力排管辅助配套二期工程"/>
    <m/>
    <x v="0"/>
    <s v="电力工程"/>
    <x v="0"/>
    <x v="0"/>
    <s v="否"/>
    <d v="2019-06-01T00:00:00"/>
    <d v="2020-06-01T00:00:00"/>
    <s v=""/>
    <s v=""/>
    <s v=""/>
    <s v=""/>
    <n v="1817"/>
    <n v="1000"/>
    <n v="1000"/>
    <n v="300"/>
    <n v="300"/>
    <s v="合作区"/>
    <s v="合作区中部片区华三路、中泰大道、华四路等电力排管路由位置填土、破路、破绿"/>
  </r>
  <r>
    <n v="2"/>
    <s v="2016-J187"/>
    <s v="水务公司"/>
    <x v="0"/>
    <x v="0"/>
    <m/>
    <x v="0"/>
    <s v="海晨道（海滨高速-永盛路）再生水管道工程"/>
    <m/>
    <x v="0"/>
    <s v="配套管线"/>
    <x v="0"/>
    <x v="0"/>
    <s v="否"/>
    <d v="2018-04-01T00:00:00"/>
    <d v="2020-07-01T00:00:00"/>
    <s v=""/>
    <s v=""/>
    <s v=""/>
    <n v="2600"/>
    <n v="1084"/>
    <n v="50"/>
    <n v="50"/>
    <n v="25"/>
    <n v="25"/>
    <s v="旅游区"/>
    <s v="敷设再生水管道2.6km，管径DN150-DN300（拉管施工，含工作坑26座）。"/>
  </r>
  <r>
    <n v="3"/>
    <s v="2019-J3"/>
    <s v="投资公司"/>
    <x v="0"/>
    <x v="0"/>
    <m/>
    <x v="0"/>
    <s v="2019年通信网络建设工程"/>
    <m/>
    <x v="0"/>
    <s v="信息化系统"/>
    <x v="0"/>
    <x v="1"/>
    <s v="否"/>
    <d v="2019-11-01T00:00:00"/>
    <d v="2020-12-01T00:00:00"/>
    <s v=""/>
    <s v=""/>
    <s v=""/>
    <s v=""/>
    <n v="800"/>
    <n v="300"/>
    <n v="300"/>
    <n v="90"/>
    <n v="90"/>
    <s v="合作区"/>
    <s v="区域干线光缆、接入光缆及区域基站配套建设工程；_x000a__x000a_区域网络设备建设工程"/>
  </r>
  <r>
    <n v="4"/>
    <s v="2017-J94"/>
    <s v="投资公司"/>
    <x v="0"/>
    <x v="0"/>
    <m/>
    <x v="0"/>
    <s v="北疆电厂淡化海水输送工程（区内）"/>
    <m/>
    <x v="0"/>
    <s v="配套管线"/>
    <x v="0"/>
    <x v="0"/>
    <s v="是"/>
    <d v="2018-10-01T00:00:00"/>
    <d v="2020-06-01T00:00:00"/>
    <s v=""/>
    <s v=""/>
    <s v=""/>
    <n v="11000"/>
    <n v="19200"/>
    <n v="500"/>
    <n v="500"/>
    <n v="500"/>
    <n v="500"/>
    <s v="渔港区"/>
    <s v="北疆电厂至生态城铺设淡化海水管道，其中生态城区内管道共计16.93公里，管径为DN1100、DN1000及DN800"/>
  </r>
  <r>
    <n v="5"/>
    <s v="2018-J49"/>
    <s v="市政景观"/>
    <x v="0"/>
    <x v="0"/>
    <s v="明年全完"/>
    <x v="0"/>
    <s v="生态城道路人行过街工程"/>
    <m/>
    <x v="0"/>
    <s v="道路工程"/>
    <x v="0"/>
    <x v="0"/>
    <s v="否"/>
    <d v="2018-05-01T00:00:00"/>
    <d v="2020-12-01T00:00:00"/>
    <s v=""/>
    <s v=""/>
    <s v=""/>
    <s v=""/>
    <n v="3235"/>
    <n v="200"/>
    <n v="200"/>
    <n v="60"/>
    <n v="60"/>
    <s v="合作区"/>
    <s v="增设人行过街设施，包括红绿灯、人行道、开口两侧绿化改造、以及智能感应系统等"/>
  </r>
  <r>
    <n v="6"/>
    <s v="2016-J92"/>
    <s v="投资公司"/>
    <x v="0"/>
    <x v="0"/>
    <m/>
    <x v="0"/>
    <s v="中部以及北部片区土地整理工程"/>
    <m/>
    <x v="0"/>
    <s v="土地收储及整理"/>
    <x v="0"/>
    <x v="1"/>
    <s v="否"/>
    <d v="2015-10-01T00:00:00"/>
    <d v="2020-12-01T00:00:00"/>
    <n v="4600"/>
    <n v="0"/>
    <n v="1500"/>
    <n v="0"/>
    <n v="4600"/>
    <n v="1000"/>
    <n v="1000"/>
    <n v="0"/>
    <n v="0"/>
    <s v="合作区"/>
    <s v="中新天津生态城中部以及北部片区土地整理工程"/>
  </r>
  <r>
    <n v="7"/>
    <s v="2016-J137"/>
    <s v="水务公司"/>
    <x v="0"/>
    <x v="0"/>
    <m/>
    <x v="0"/>
    <s v="海博道（永盛路-弘通路）再生水管道工程"/>
    <m/>
    <x v="0"/>
    <s v="配套管线"/>
    <x v="0"/>
    <x v="0"/>
    <s v="否"/>
    <d v="2018-03-01T00:00:00"/>
    <d v="2020-07-01T00:00:00"/>
    <s v=""/>
    <s v=""/>
    <s v=""/>
    <n v="3100"/>
    <n v="1520"/>
    <n v="100"/>
    <n v="100"/>
    <n v="30"/>
    <n v="30"/>
    <s v="旅游区"/>
    <s v="敷设再生水管道3.1km，管径DN400-DN600（拉管施工，含工作坑31座）。"/>
  </r>
  <r>
    <n v="8"/>
    <s v="2016-J139"/>
    <s v="水务公司"/>
    <x v="0"/>
    <x v="0"/>
    <m/>
    <x v="0"/>
    <s v="海轩道（景盛路-弘通路）再生水管道工程"/>
    <m/>
    <x v="0"/>
    <s v="配套管线"/>
    <x v="0"/>
    <x v="0"/>
    <s v="否"/>
    <d v="2018-04-01T00:00:00"/>
    <d v="2020-07-01T00:00:00"/>
    <s v=""/>
    <s v=""/>
    <s v=""/>
    <n v="4000"/>
    <n v="1064"/>
    <n v="100"/>
    <n v="100"/>
    <n v="30"/>
    <n v="30"/>
    <s v="旅游区"/>
    <s v="敷设再生水管道4km，管径DN150（拉管施工，含工作坑40座。"/>
  </r>
  <r>
    <n v="9"/>
    <s v="2018-增J11"/>
    <s v="市政景观"/>
    <x v="0"/>
    <x v="0"/>
    <s v="非标改国标，废旧资产的处理问题尚未完善"/>
    <x v="1"/>
    <s v="2019年交通信号灯升级改造工程"/>
    <m/>
    <x v="0"/>
    <s v="提升改造"/>
    <x v="0"/>
    <x v="0"/>
    <s v="否"/>
    <d v="2019-12-01T00:00:00"/>
    <d v="2021-12-01T00:00:00"/>
    <s v=""/>
    <s v=""/>
    <s v=""/>
    <s v=""/>
    <n v="1982"/>
    <n v="800"/>
    <n v="800"/>
    <n v="240"/>
    <n v="240"/>
    <s v="合作区"/>
    <s v="将生态城合作区中部片区、中新大道部分路口、中央大道部分路口信号灯改造为国标信号灯，合计20个路口；在中央大道航母公园处安装门架式发布屏1处，并对智能交通平台进行相应的扩容和升级。"/>
  </r>
  <r>
    <n v="10"/>
    <s v="2018-J51"/>
    <s v="市政景观"/>
    <x v="0"/>
    <x v="0"/>
    <s v="已开标，1400，原渔港没有红绿灯，二期主要解决西侧的信号灯"/>
    <x v="0"/>
    <s v="中心渔港智能交通（二期）工程"/>
    <m/>
    <x v="0"/>
    <s v="道路配套"/>
    <x v="0"/>
    <x v="0"/>
    <s v="否"/>
    <d v="2019-10-01T00:00:00"/>
    <d v="2020-12-01T00:00:00"/>
    <s v=""/>
    <s v=""/>
    <s v=""/>
    <s v=""/>
    <n v="2499"/>
    <n v="1400"/>
    <n v="1400"/>
    <n v="420"/>
    <n v="420"/>
    <s v="渔港区"/>
    <s v="渔港区中央大道以北区域交通信号灯工程"/>
  </r>
  <r>
    <n v="11"/>
    <s v="2019-J35"/>
    <s v="市政景观"/>
    <x v="0"/>
    <x v="0"/>
    <s v="仅做道线，不上护栏"/>
    <x v="1"/>
    <s v="中心渔港产业园区道路慢行系统优化工程"/>
    <m/>
    <x v="0"/>
    <s v="提升改造"/>
    <x v="0"/>
    <x v="0"/>
    <s v="否"/>
    <d v="2019-11-01T00:00:00"/>
    <d v="2020-12-01T00:00:00"/>
    <s v=""/>
    <s v=""/>
    <s v=""/>
    <s v=""/>
    <n v="634"/>
    <n v="300"/>
    <n v="300"/>
    <n v="100"/>
    <n v="100"/>
    <s v="渔港区"/>
    <s v="对中心渔港区域非机动车道进行重新规划画线"/>
  </r>
  <r>
    <n v="12"/>
    <s v="2016-J98"/>
    <s v="水务公司"/>
    <x v="0"/>
    <x v="0"/>
    <m/>
    <x v="0"/>
    <s v="新源中心工业游沿线绿化景观工程"/>
    <m/>
    <x v="0"/>
    <s v="景观绿化"/>
    <x v="0"/>
    <x v="0"/>
    <s v="否"/>
    <d v="2019-07-01T00:00:00"/>
    <d v="2020-09-01T00:00:00"/>
    <n v="4.8"/>
    <s v=""/>
    <s v=""/>
    <s v=""/>
    <n v="3800"/>
    <n v="300"/>
    <n v="300"/>
    <n v="100"/>
    <n v="100"/>
    <s v="合作区"/>
    <s v="工业游项目游览线路绿化景观打造，及水处理中心道路改造、景观提升"/>
  </r>
  <r>
    <n v="13"/>
    <s v="2016-J110"/>
    <s v="投资公司"/>
    <x v="0"/>
    <x v="0"/>
    <s v="基本完成"/>
    <x v="0"/>
    <s v="41号地块街角公园"/>
    <m/>
    <x v="0"/>
    <s v="景观绿化"/>
    <x v="0"/>
    <x v="0"/>
    <s v="否"/>
    <d v="2018-08-01T00:00:00"/>
    <d v="2020-12-01T00:00:00"/>
    <s v=""/>
    <s v=""/>
    <n v="1.31"/>
    <s v=""/>
    <n v="1675"/>
    <n v="300"/>
    <n v="300"/>
    <n v="90"/>
    <n v="90"/>
    <s v="合作区"/>
    <s v="本景观工程位于中部片区中新大道与华三路路口，41号地块街角公园，东至生态谷，西至华三路，北至中新大道。新建绿化面积约8555平方米，铺装原路及广场4610平方米。"/>
  </r>
  <r>
    <n v="14"/>
    <s v="2019-J39"/>
    <s v="投资公司"/>
    <x v="0"/>
    <x v="1"/>
    <m/>
    <x v="1"/>
    <s v="生态城居民小区换热站工艺系统安全改造工程"/>
    <m/>
    <x v="0"/>
    <s v="技改工程"/>
    <x v="0"/>
    <x v="1"/>
    <s v="否"/>
    <d v="2019-12-01T00:00:00"/>
    <d v="2020-08-01T00:00:00"/>
    <s v=""/>
    <s v=""/>
    <s v=""/>
    <s v=""/>
    <n v="1040"/>
    <n v="600"/>
    <n v="600"/>
    <n v="180"/>
    <n v="180"/>
    <s v="合作区"/>
    <s v="4个双泵满负荷小区，9个单泵满负荷小区进行工艺技术改造,34个换热站安防"/>
  </r>
  <r>
    <n v="15"/>
    <s v="2019-J32"/>
    <s v="市政景观"/>
    <x v="0"/>
    <x v="0"/>
    <s v="三个标段，施工图基本完成，今年可以开两个标段，11月底开标。2017年之前的项目都是螺旋缠绕管"/>
    <x v="1"/>
    <s v="合作区2019年排水管道加固工程"/>
    <m/>
    <x v="0"/>
    <s v="提升改造"/>
    <x v="0"/>
    <x v="0"/>
    <s v="否"/>
    <d v="2019-12-01T00:00:00"/>
    <d v="2021-12-01T00:00:00"/>
    <s v=""/>
    <s v=""/>
    <s v=""/>
    <s v=""/>
    <n v="9497"/>
    <n v="1500"/>
    <n v="1500"/>
    <n v="1500"/>
    <n v="1500"/>
    <s v="合作区"/>
    <s v="中生大道延长线，中成大道泰六路等排水管道加固"/>
  </r>
  <r>
    <n v="16"/>
    <s v="2016-J136"/>
    <s v="水务公司"/>
    <x v="0"/>
    <x v="0"/>
    <m/>
    <x v="0"/>
    <s v="海博道（海滨高速-永盛路）再生水管道工程"/>
    <m/>
    <x v="0"/>
    <s v="配套管线"/>
    <x v="0"/>
    <x v="0"/>
    <s v="否"/>
    <d v="2018-03-01T00:00:00"/>
    <d v="2020-07-01T00:00:00"/>
    <s v=""/>
    <s v=""/>
    <s v=""/>
    <n v="2900"/>
    <n v="1500"/>
    <n v="100"/>
    <n v="100"/>
    <n v="30"/>
    <n v="30"/>
    <s v="旅游区"/>
    <s v="敷设再生水管道2.9km，管径DN600-DN700（拉管施工，含工作坑30座）。"/>
  </r>
  <r>
    <n v="17"/>
    <s v="2018-J47"/>
    <s v="市政景观"/>
    <x v="0"/>
    <x v="0"/>
    <s v="基本施工完成"/>
    <x v="1"/>
    <s v="合作区2018年排水管道维修工程"/>
    <m/>
    <x v="0"/>
    <s v="提升改造"/>
    <x v="0"/>
    <x v="0"/>
    <s v="否"/>
    <d v="2018-09-01T00:00:00"/>
    <d v="2020-05-01T00:00:00"/>
    <s v=""/>
    <s v=""/>
    <s v=""/>
    <s v=""/>
    <n v="7500"/>
    <n v="200"/>
    <n v="200"/>
    <n v="200"/>
    <n v="200"/>
    <s v="合作区"/>
    <s v="合作区雨污水管道故障维修"/>
  </r>
  <r>
    <n v="18"/>
    <s v="2016-J179"/>
    <s v="市政景观"/>
    <x v="0"/>
    <x v="0"/>
    <s v="担心电力方面完不成"/>
    <x v="0"/>
    <s v="合作区电力排管辅助配套工程"/>
    <m/>
    <x v="0"/>
    <s v="配套管线"/>
    <x v="0"/>
    <x v="0"/>
    <s v="否"/>
    <d v="2017-08-01T00:00:00"/>
    <d v="2020-06-01T00:00:00"/>
    <s v=""/>
    <s v=""/>
    <s v=""/>
    <s v=""/>
    <n v="1190"/>
    <n v="200"/>
    <n v="200"/>
    <n v="60"/>
    <n v="60"/>
    <s v="合作区"/>
    <s v="合作区中部片区电力排管路由位置填土、破路、破绿"/>
  </r>
  <r>
    <n v="19"/>
    <s v="2016-J146"/>
    <s v="市政景观"/>
    <x v="0"/>
    <x v="0"/>
    <s v="破路破绿合同已签完，主要工程明年建设，今年有五千万的缴费单可以计入固投"/>
    <x v="0"/>
    <s v="生态城起步区现有架空线杆迁移工程"/>
    <m/>
    <x v="0"/>
    <s v="电力工程"/>
    <x v="0"/>
    <x v="0"/>
    <s v="否"/>
    <d v="2019-11-01T00:00:00"/>
    <d v="2021-06-01T00:00:00"/>
    <s v=""/>
    <s v=""/>
    <s v=""/>
    <s v=""/>
    <n v="10000"/>
    <n v="1280"/>
    <n v="1280"/>
    <n v="1280"/>
    <n v="1280"/>
    <s v="合作区"/>
    <s v="生态城起步区现有架空线杆迁移工程"/>
  </r>
  <r>
    <n v="20"/>
    <s v="2016-J99"/>
    <s v="水务公司"/>
    <x v="0"/>
    <x v="0"/>
    <m/>
    <x v="0"/>
    <s v="新源中心工业游工程"/>
    <m/>
    <x v="0"/>
    <s v="旅游配套"/>
    <x v="0"/>
    <x v="0"/>
    <s v="是"/>
    <d v="2016-05-01T00:00:00"/>
    <d v="2021-12-01T00:00:00"/>
    <m/>
    <n v="0.85"/>
    <s v=""/>
    <s v=""/>
    <n v="17000"/>
    <n v="500"/>
    <n v="500"/>
    <n v="500"/>
    <n v="500"/>
    <s v="合作区"/>
    <s v="建筑主体采用轻钢结构，建筑面积约8500㎡（入口景观塔、廊道及出口蝶形展厅），含部分景观提升。"/>
  </r>
  <r>
    <n v="21"/>
    <s v="2018-J52"/>
    <s v="市政景观"/>
    <x v="0"/>
    <x v="0"/>
    <s v="正在建设"/>
    <x v="0"/>
    <s v="中新天津生态城信息产业园区智能交通工程"/>
    <m/>
    <x v="0"/>
    <s v="道路配套"/>
    <x v="0"/>
    <x v="0"/>
    <s v="否"/>
    <d v="2019-10-01T00:00:00"/>
    <d v="2020-12-01T00:00:00"/>
    <s v=""/>
    <s v=""/>
    <s v=""/>
    <s v=""/>
    <n v="2499"/>
    <n v="1100"/>
    <n v="1100"/>
    <n v="330"/>
    <n v="330"/>
    <s v="合作区"/>
    <s v="信息园约20个路口的智能交通信号灯等工程"/>
  </r>
  <r>
    <n v="22"/>
    <s v="2018-J67"/>
    <s v="投资公司"/>
    <x v="0"/>
    <x v="0"/>
    <m/>
    <x v="0"/>
    <s v="天津生态城2018年通信网络建设工程"/>
    <m/>
    <x v="0"/>
    <s v="信息化系统"/>
    <x v="0"/>
    <x v="1"/>
    <s v="否"/>
    <d v="2018-08-01T00:00:00"/>
    <d v="2020-12-01T00:00:00"/>
    <s v=""/>
    <s v=""/>
    <s v=""/>
    <s v=""/>
    <n v="1000"/>
    <n v="300"/>
    <n v="300"/>
    <n v="90"/>
    <n v="90"/>
    <s v="合作区"/>
    <s v="区域干线光缆、接入光缆及区域基站配套建设工程；"/>
  </r>
  <r>
    <n v="23"/>
    <s v="2016-J93"/>
    <s v="投资公司"/>
    <x v="0"/>
    <x v="0"/>
    <m/>
    <x v="0"/>
    <s v="中新天津生态城2017-2018年度围挡建设工程"/>
    <m/>
    <x v="0"/>
    <s v="土地收储及整理"/>
    <x v="0"/>
    <x v="1"/>
    <s v="否"/>
    <d v="2018-10-01T00:00:00"/>
    <d v="2020-12-01T00:00:00"/>
    <n v="900"/>
    <n v="0"/>
    <n v="400"/>
    <n v="0"/>
    <n v="900"/>
    <n v="300"/>
    <n v="300"/>
    <n v="0"/>
    <n v="0"/>
    <s v="合作区"/>
    <s v="中新天津生态城2017-2018年度围挡建设工程"/>
  </r>
  <r>
    <n v="24"/>
    <s v="2018-J66"/>
    <s v="投资公司"/>
    <x v="0"/>
    <x v="0"/>
    <m/>
    <x v="0"/>
    <s v="天津生态城安明路等13条道路通信管网建设工程"/>
    <m/>
    <x v="0"/>
    <s v="配套管线"/>
    <x v="0"/>
    <x v="1"/>
    <s v="否"/>
    <d v="2018-07-01T00:00:00"/>
    <d v="2020-12-01T00:00:00"/>
    <s v=""/>
    <s v=""/>
    <s v=""/>
    <s v=""/>
    <n v="1115"/>
    <n v="300"/>
    <n v="300"/>
    <n v="80"/>
    <n v="80"/>
    <s v="旅游区"/>
    <s v="安明路、丽水道等13条道路通信管网建设工程"/>
  </r>
  <r>
    <n v="25"/>
    <s v="2016-J177"/>
    <s v="投资公司"/>
    <x v="0"/>
    <x v="0"/>
    <s v="清淤完成，只剩翻晒"/>
    <x v="0"/>
    <s v="故道河北段清淤工程"/>
    <m/>
    <x v="0"/>
    <s v="水利工程"/>
    <x v="0"/>
    <x v="0"/>
    <s v="否"/>
    <d v="2018-03-01T00:00:00"/>
    <d v="2020-12-01T00:00:00"/>
    <s v=""/>
    <s v=""/>
    <s v=""/>
    <n v="6000"/>
    <n v="12277"/>
    <n v="100"/>
    <n v="100"/>
    <n v="100"/>
    <n v="100"/>
    <s v="合作区"/>
    <s v="故道河，芦花庄园桥北侧围堰至中生大道，河道长约6000米，现状河道清淤面积约175万平方米。"/>
  </r>
  <r>
    <n v="26"/>
    <s v="2018-J106"/>
    <s v="投资公司"/>
    <x v="0"/>
    <x v="0"/>
    <s v="基本完成，收尾工作"/>
    <x v="2"/>
    <s v="琥珀溪景观工程北段一期（蓟运河河岸-生态谷）"/>
    <m/>
    <x v="0"/>
    <s v="景观绿化"/>
    <x v="0"/>
    <x v="0"/>
    <s v="否"/>
    <d v="2018-05-01T00:00:00"/>
    <d v="2020-12-01T00:00:00"/>
    <n v="11.56"/>
    <s v=""/>
    <s v=""/>
    <s v=""/>
    <n v="3072"/>
    <n v="100"/>
    <n v="100"/>
    <n v="30"/>
    <n v="30"/>
    <s v="合作区"/>
    <s v="蓟运河河岸至生态谷，长约930米，宽约120米，总占地面积约11.56万平方米。主要建设内容有场地整理、排水（排盐）工程、绿化给水工程、回填种植土、园路、养管用房（即占地面积约900平方米，建筑面积约300平方米）等工程。"/>
  </r>
  <r>
    <n v="27"/>
    <s v="2017-J113"/>
    <s v="市政景观"/>
    <x v="0"/>
    <x v="0"/>
    <s v="基本完成"/>
    <x v="0"/>
    <s v="生态城合作区及渔港区道路开口四期工程"/>
    <m/>
    <x v="0"/>
    <s v="道路配套"/>
    <x v="0"/>
    <x v="0"/>
    <s v="否"/>
    <d v="2018-07-01T00:00:00"/>
    <d v="2020-06-01T00:00:00"/>
    <s v=""/>
    <s v=""/>
    <s v=""/>
    <s v=""/>
    <n v="2500"/>
    <n v="200"/>
    <n v="200"/>
    <n v="60"/>
    <n v="60"/>
    <s v="合作区"/>
    <s v="小区出入口道路开口，包括开槽、基础处理、地下管线切改、加固、面层处理和绿化破除、迁移及恢复等，具体由市政和生态城能源公司组织实施"/>
  </r>
  <r>
    <n v="28"/>
    <s v="2017-J73"/>
    <s v="投资公司"/>
    <x v="0"/>
    <x v="0"/>
    <s v="明年开始建设三个温室的主体，剩余两个作为二期"/>
    <x v="0"/>
    <s v="中新友好景观温室工程"/>
    <m/>
    <x v="0"/>
    <s v="景观绿化"/>
    <x v="0"/>
    <x v="0"/>
    <s v="否"/>
    <d v="2018-04-01T00:00:00"/>
    <d v="2021-12-01T00:00:00"/>
    <s v=""/>
    <n v="2.6"/>
    <n v="2"/>
    <s v=""/>
    <n v="31514"/>
    <n v="2230"/>
    <n v="6000"/>
    <n v="2230"/>
    <n v="6000"/>
    <s v="合作区"/>
    <s v="本工程总占地面积约38270.1平方米，建筑面积约2.6万平方米，共包括五个场馆和配套用房等工程。"/>
  </r>
  <r>
    <n v="29"/>
    <s v="2019-J34"/>
    <s v="市政景观"/>
    <x v="0"/>
    <x v="0"/>
    <s v="路口新建信号灯"/>
    <x v="0"/>
    <s v="中新天津生态城中新大道及中央大道交通信号灯工程"/>
    <m/>
    <x v="0"/>
    <s v="道路配套"/>
    <x v="0"/>
    <x v="0"/>
    <s v="否"/>
    <d v="2019-12-01T00:00:00"/>
    <d v="2021-12-01T00:00:00"/>
    <s v=""/>
    <s v=""/>
    <s v=""/>
    <s v=""/>
    <n v="1999"/>
    <n v="1000"/>
    <n v="1000"/>
    <n v="400"/>
    <n v="400"/>
    <s v="合作区"/>
    <s v="建设新建中新大道北段（泰八路-中新大道）、中新大道南段（中新大道至中央大道）及既有中新大道、中央大道部分路口交通信号控制系统、交通信息采集与服务系统、管线及电力配套等相关设施，并将对以上系统与既有智能交通系统信息平台进行连接调试。"/>
  </r>
  <r>
    <n v="30"/>
    <s v="2017-J112"/>
    <s v="市政景观"/>
    <x v="0"/>
    <x v="0"/>
    <s v="年内开完标，明年施工"/>
    <x v="3"/>
    <s v="中新天津生态城生态岛片区地块初期雨水收集处理工程"/>
    <m/>
    <x v="0"/>
    <s v="水处理"/>
    <x v="0"/>
    <x v="0"/>
    <s v="否"/>
    <d v="2019-12-01T00:00:00"/>
    <d v="2021-06-01T00:00:00"/>
    <s v=""/>
    <s v=""/>
    <s v=""/>
    <s v=""/>
    <n v="8000"/>
    <n v="1500"/>
    <n v="1500"/>
    <n v="1000"/>
    <n v="1500"/>
    <s v="合作区"/>
    <s v="生态岛片区，初期雨水收集及处理，拟设置3套处理净化设备。"/>
  </r>
  <r>
    <n v="31"/>
    <s v="2019-J46"/>
    <s v="投资公司"/>
    <x v="0"/>
    <x v="0"/>
    <m/>
    <x v="0"/>
    <s v="中新友好景观工程"/>
    <m/>
    <x v="0"/>
    <s v="景观绿化"/>
    <x v="0"/>
    <x v="0"/>
    <s v="是"/>
    <d v="2016-04-01T00:00:00"/>
    <d v="2020-12-01T00:00:00"/>
    <s v=""/>
    <s v=""/>
    <n v="104.5"/>
    <s v=""/>
    <n v="56424"/>
    <n v="5500"/>
    <n v="5500"/>
    <n v="5500"/>
    <n v="5500"/>
    <s v="合作区"/>
    <s v="景观工程总占地面积约104.5万平方米，其中陆地景观占地面积约41.7万平方米；水岸景观占地面积约62.8万平方米，位于故道河37#地块向北至芦花庄园桥北的现状围堰南边界，沿河岸线长约2100米。"/>
  </r>
  <r>
    <n v="32"/>
    <s v="2016-J95"/>
    <s v="水务公司"/>
    <x v="0"/>
    <x v="0"/>
    <m/>
    <x v="0"/>
    <s v="生态城淡化海水加压泵站配套管网工程"/>
    <m/>
    <x v="0"/>
    <s v="配套管线"/>
    <x v="0"/>
    <x v="0"/>
    <s v="否"/>
    <d v="2015-11-01T00:00:00"/>
    <d v="2020-12-01T00:00:00"/>
    <s v=""/>
    <s v=""/>
    <s v=""/>
    <s v=""/>
    <n v="6229"/>
    <n v="500"/>
    <n v="500"/>
    <n v="500"/>
    <n v="500"/>
    <s v="旅游区"/>
    <s v="连接淡化海水和生态城再生水管网的管线，及配套工程，含海旭道管线。海旭道9524米，进水1080米，出水1400米。"/>
  </r>
  <r>
    <n v="33"/>
    <s v="2017-J87"/>
    <s v="投资公司"/>
    <x v="0"/>
    <x v="0"/>
    <m/>
    <x v="0"/>
    <s v="泰九路（中滨大道～盛二街）给水、燃气、热力管网工程"/>
    <m/>
    <x v="0"/>
    <s v="配套管线"/>
    <x v="0"/>
    <x v="1"/>
    <s v="否"/>
    <d v="2019-10-01T00:00:00"/>
    <d v="2020-12-01T00:00:00"/>
    <s v=""/>
    <s v=""/>
    <s v=""/>
    <s v=""/>
    <n v="1694"/>
    <n v="516"/>
    <n v="516"/>
    <n v="155"/>
    <n v="155"/>
    <s v="合作区"/>
    <s v="给水3.78公里、燃气3公里、热力2.4公里"/>
  </r>
  <r>
    <n v="34"/>
    <s v="2016-J181"/>
    <s v="水务公司"/>
    <x v="0"/>
    <x v="0"/>
    <m/>
    <x v="0"/>
    <s v="安正路（美林道-海旭道）再生水管线工程"/>
    <m/>
    <x v="0"/>
    <s v="配套管线"/>
    <x v="0"/>
    <x v="0"/>
    <s v="否"/>
    <d v="2018-08-01T00:00:00"/>
    <d v="2020-07-01T00:00:00"/>
    <s v=""/>
    <s v=""/>
    <s v=""/>
    <n v="2200"/>
    <n v="2300"/>
    <n v="300"/>
    <n v="300"/>
    <n v="100"/>
    <n v="100"/>
    <s v="旅游区"/>
    <s v="敷设再生水管道2.2km，管径DN900（拉管施工）。"/>
  </r>
  <r>
    <n v="35"/>
    <s v="2016-J83"/>
    <s v="市政景观"/>
    <x v="0"/>
    <x v="0"/>
    <s v="明年9月底全部完成，目前已完成部分主体，涉及概算调整，正在准备专题会材料"/>
    <x v="0"/>
    <s v="合作区市政绿化环卫养护管理基地"/>
    <m/>
    <x v="0"/>
    <s v="市政场站"/>
    <x v="0"/>
    <x v="0"/>
    <s v="是"/>
    <d v="2018-05-01T00:00:00"/>
    <d v="2020-06-30T00:00:00"/>
    <n v="4.5"/>
    <s v=""/>
    <s v=""/>
    <s v=""/>
    <n v="8000"/>
    <n v="2000"/>
    <n v="2000"/>
    <n v="2000"/>
    <n v="2000"/>
    <s v="合作区"/>
    <s v="增加开办费用"/>
  </r>
  <r>
    <n v="36"/>
    <s v="2016-J79"/>
    <s v="市政景观"/>
    <x v="0"/>
    <x v="0"/>
    <s v="一路三水已完成，只剩照明"/>
    <x v="0"/>
    <s v="信息产业园道路工程"/>
    <m/>
    <x v="0"/>
    <s v="道路工程"/>
    <x v="0"/>
    <x v="0"/>
    <s v="否"/>
    <d v="2013-08-01T00:00:00"/>
    <d v="2021-12-01T00:00:00"/>
    <s v=""/>
    <s v=""/>
    <s v=""/>
    <n v="4200"/>
    <n v="12625"/>
    <n v="100"/>
    <n v="100"/>
    <n v="100"/>
    <n v="100"/>
    <s v="合作区"/>
    <s v="信息产业园区道路、雨水、污水、再生水、照明、智能交通预埋、交通标志标牌工程等，道路总长度约4200米，其中断面为20米的道路长1122米，断面为26米的道路长3631米."/>
  </r>
  <r>
    <n v="37"/>
    <s v="2018-J108"/>
    <s v="市政景观"/>
    <x v="0"/>
    <x v="0"/>
    <s v="元旦前景观开标"/>
    <x v="0"/>
    <s v="静湖西岸绿化带景观工程"/>
    <m/>
    <x v="0"/>
    <s v="景观绿化"/>
    <x v="0"/>
    <x v="0"/>
    <s v="否"/>
    <d v="2019-09-01T00:00:00"/>
    <d v="2021-12-01T00:00:00"/>
    <n v="5.2"/>
    <s v=""/>
    <s v=""/>
    <s v=""/>
    <n v="5950"/>
    <n v="600"/>
    <n v="600"/>
    <n v="600"/>
    <n v="600"/>
    <s v="合作区"/>
    <s v="总面积约5.2万平方米。"/>
  </r>
  <r>
    <n v="38"/>
    <s v="2018-J88"/>
    <s v="市政景观"/>
    <x v="0"/>
    <x v="0"/>
    <s v="只剩部分牌子，明年全完"/>
    <x v="0"/>
    <s v="旅游标识系统设计安装"/>
    <m/>
    <x v="0"/>
    <s v="旅游配套"/>
    <x v="0"/>
    <x v="0"/>
    <s v="否"/>
    <d v="2018-09-01T00:00:00"/>
    <d v="2020-12-01T00:00:00"/>
    <s v=""/>
    <s v=""/>
    <s v=""/>
    <s v=""/>
    <n v="605"/>
    <n v="100"/>
    <n v="100"/>
    <n v="30"/>
    <n v="30"/>
    <s v="合作区"/>
    <s v="全区旅游标识及指示导引"/>
  </r>
  <r>
    <n v="39"/>
    <s v="2019-增J50"/>
    <s v="投资公司"/>
    <x v="0"/>
    <x v="0"/>
    <m/>
    <x v="0"/>
    <s v="生态城市政能源管网设施消缺工程"/>
    <m/>
    <x v="0"/>
    <s v="技改工程"/>
    <x v="0"/>
    <x v="1"/>
    <s v="否"/>
    <d v="2019-12-01T00:00:00"/>
    <d v="2020-05-01T00:00:00"/>
    <s v=""/>
    <s v=""/>
    <s v=""/>
    <s v=""/>
    <n v="180"/>
    <n v="80"/>
    <n v="80"/>
    <n v="0"/>
    <n v="0"/>
    <s v="合作区"/>
    <s v="供热15个泄水井、26个排气井消缺改造；燃气6个凝水缸、放散井改造 "/>
  </r>
  <r>
    <n v="40"/>
    <s v="2019-J40"/>
    <s v="投资公司"/>
    <x v="0"/>
    <x v="1"/>
    <m/>
    <x v="1"/>
    <s v="生态城能源场站提升改造工程"/>
    <m/>
    <x v="0"/>
    <s v="技改工程"/>
    <x v="0"/>
    <x v="1"/>
    <s v="否"/>
    <d v="2018-08-01T00:00:00"/>
    <d v="2020-07-01T00:00:00"/>
    <s v=""/>
    <s v=""/>
    <s v=""/>
    <s v=""/>
    <n v="2402"/>
    <n v="300"/>
    <n v="300"/>
    <n v="0"/>
    <n v="0"/>
    <s v="合作区"/>
    <s v="市政水、气、新能源场站及热力场站提升，小区燃气调压箱防护罩安装"/>
  </r>
  <r>
    <n v="41"/>
    <s v="2018-增J21"/>
    <s v="投资公司"/>
    <x v="0"/>
    <x v="0"/>
    <m/>
    <x v="0"/>
    <s v="天津生态城5G无线信号覆盖配套设施建设项目"/>
    <m/>
    <x v="0"/>
    <s v="无线基站"/>
    <x v="0"/>
    <x v="1"/>
    <s v="否"/>
    <d v="2019-06-01T00:00:00"/>
    <d v="2020-12-01T00:00:00"/>
    <s v=""/>
    <s v=""/>
    <s v=""/>
    <s v=""/>
    <n v="600"/>
    <n v="400"/>
    <n v="400"/>
    <n v="100"/>
    <n v="100"/>
    <s v="合作区"/>
    <s v="新建28座无线基站及其配套附属设施"/>
  </r>
  <r>
    <n v="42"/>
    <s v="2019-增J59"/>
    <s v="市政景观"/>
    <x v="0"/>
    <x v="0"/>
    <s v="正在建设，明年完工"/>
    <x v="1"/>
    <s v="海绵城市精品片区小区项目改造工程"/>
    <m/>
    <x v="0"/>
    <s v="提升改造"/>
    <x v="0"/>
    <x v="0"/>
    <s v="否"/>
    <d v="2019-07-01T00:00:00"/>
    <d v="2020-09-01T00:00:00"/>
    <s v=""/>
    <s v=""/>
    <s v=""/>
    <s v=""/>
    <n v="1610"/>
    <n v="200"/>
    <n v="200"/>
    <n v="60"/>
    <n v="60"/>
    <s v="合作区"/>
    <s v="海绵城市精品片区小区项目改造工程"/>
  </r>
  <r>
    <n v="43"/>
    <s v="2016-J141"/>
    <s v="水务公司"/>
    <x v="0"/>
    <x v="0"/>
    <m/>
    <x v="0"/>
    <s v="海博道（中天大道-海滨高速）再生水管道工程"/>
    <m/>
    <x v="0"/>
    <s v="配套管线"/>
    <x v="0"/>
    <x v="0"/>
    <s v="否"/>
    <d v="2018-07-01T00:00:00"/>
    <d v="2020-07-01T00:00:00"/>
    <s v=""/>
    <s v=""/>
    <s v=""/>
    <n v="1550"/>
    <n v="2408"/>
    <n v="200"/>
    <n v="200"/>
    <n v="70"/>
    <n v="70"/>
    <s v="旅游区"/>
    <s v="敷设再生水管道1.55km，管径DN600-DN900。"/>
  </r>
  <r>
    <n v="44"/>
    <s v="2019-增J56"/>
    <s v="市政景观"/>
    <x v="0"/>
    <x v="0"/>
    <s v="匝道桥711万，中津150万，与z4线交叉，已协调城轨，五月份左右轻轨施工完成，交工作面。"/>
    <x v="4"/>
    <s v="和畅路、中津大道改造工程"/>
    <m/>
    <x v="0"/>
    <s v="道路工程"/>
    <x v="0"/>
    <x v="0"/>
    <s v="否"/>
    <d v="2019-11-01T00:00:00"/>
    <d v="2021-10-01T00:00:00"/>
    <s v=""/>
    <s v=""/>
    <s v=""/>
    <s v=""/>
    <n v="2000"/>
    <n v="500"/>
    <n v="500"/>
    <n v="150"/>
    <n v="150"/>
    <s v="合作区"/>
    <s v="和畅路与中央大道开口平交，中津大道与中央大道拓宽右转车道."/>
  </r>
  <r>
    <n v="45"/>
    <s v="2018-增J5"/>
    <s v="投资公司"/>
    <x v="0"/>
    <x v="0"/>
    <m/>
    <x v="0"/>
    <s v="2018年给水、热力小区配套工程"/>
    <m/>
    <x v="0"/>
    <s v="配套管线"/>
    <x v="0"/>
    <x v="1"/>
    <s v="否"/>
    <d v="2019-09-01T00:00:00"/>
    <d v="2020-12-01T00:00:00"/>
    <s v=""/>
    <s v=""/>
    <s v=""/>
    <s v=""/>
    <n v="510"/>
    <n v="110"/>
    <n v="110"/>
    <n v="30"/>
    <n v="30"/>
    <s v="合作区"/>
    <s v="给水0.865公里、热力0.60公里。"/>
  </r>
  <r>
    <n v="46"/>
    <s v="2016-J111"/>
    <s v="投资公司"/>
    <x v="0"/>
    <x v="0"/>
    <s v="结合学校和社区进度建设，今年土方完成，明年春植秋植栽植苗木"/>
    <x v="0"/>
    <s v="中部片区32#地块社区公园"/>
    <m/>
    <x v="0"/>
    <s v="景观绿化"/>
    <x v="0"/>
    <x v="0"/>
    <s v="是"/>
    <d v="2018-08-01T00:00:00"/>
    <d v="2020-09-01T00:00:00"/>
    <s v=""/>
    <s v=""/>
    <n v="0.67"/>
    <s v=""/>
    <n v="2184"/>
    <n v="400"/>
    <n v="400"/>
    <n v="120"/>
    <n v="120"/>
    <s v="合作区"/>
    <s v="中天大道与华一路交口东侧，北至中天大道，南至华一路，东接32号地块内部。本景观工程占地面积约6724.4平方米。"/>
  </r>
  <r>
    <n v="47"/>
    <s v="2018-J4"/>
    <s v="市政景观"/>
    <x v="0"/>
    <x v="0"/>
    <s v="汉北路南段绿化，年内开标"/>
    <x v="0"/>
    <s v="汉北路道路绿化工程"/>
    <m/>
    <x v="0"/>
    <s v="景观绿化"/>
    <x v="0"/>
    <x v="0"/>
    <s v="否"/>
    <d v="2019-12-01T00:00:00"/>
    <d v="2021-09-01T00:00:00"/>
    <n v="7.52"/>
    <m/>
    <n v="7.52"/>
    <m/>
    <n v="5500"/>
    <n v="800"/>
    <n v="800"/>
    <n v="800"/>
    <n v="800"/>
    <s v="合作区"/>
    <s v="总绿化面积约7.52万平方米。_x000a_中央大道至中新大道段，道路绿化断面：路西侧红线外绿化带30米-西侧红线内绿化带8米-西侧机非分车带3米-中央绿化带4米，东侧机非分车带3米-东侧红线内绿化带8米，实际绿化面积约4.86万平方米。_x000a_汉北支路至泰八路约2.66万平方米。"/>
  </r>
  <r>
    <n v="48"/>
    <s v="2016-J108"/>
    <s v="环保公司"/>
    <x v="0"/>
    <x v="0"/>
    <m/>
    <x v="0"/>
    <s v="中部片区生活垃圾收集运输（气力输送）工程"/>
    <m/>
    <x v="0"/>
    <s v="办公项目"/>
    <x v="0"/>
    <x v="1"/>
    <s v="否"/>
    <d v="2016-08-01T00:00:00"/>
    <d v="2022-06-01T00:00:00"/>
    <s v=""/>
    <s v=""/>
    <m/>
    <m/>
    <n v="12466"/>
    <n v="1500"/>
    <n v="1500"/>
    <n v="1500"/>
    <n v="1500"/>
    <s v="合作区"/>
    <s v="6、7、8、9号联络管线及中央收集站"/>
  </r>
  <r>
    <n v="49"/>
    <s v="2019-J11"/>
    <s v="投资公司"/>
    <x v="0"/>
    <x v="0"/>
    <m/>
    <x v="0"/>
    <s v="气力输送物业管网投放口挡雨棚采购安装项目"/>
    <m/>
    <x v="0"/>
    <s v="技改工程"/>
    <x v="0"/>
    <x v="1"/>
    <s v="否"/>
    <d v="2019-09-01T00:00:00"/>
    <d v="2020-12-01T00:00:00"/>
    <m/>
    <m/>
    <m/>
    <m/>
    <n v="210"/>
    <n v="62.5"/>
    <n v="62.5"/>
    <n v="0"/>
    <n v="0"/>
    <s v="合作区"/>
    <s v="17个小区气力垃圾收集系统投放口区域框架挡雨棚及附属设施采购安装"/>
  </r>
  <r>
    <n v="50"/>
    <s v="2018-增J83"/>
    <s v="市政景观"/>
    <x v="0"/>
    <x v="2"/>
    <m/>
    <x v="5"/>
    <s v="合作区域及渔港区域智能视觉工程二期"/>
    <m/>
    <x v="0"/>
    <s v="信息化系统"/>
    <x v="0"/>
    <x v="0"/>
    <s v="否"/>
    <d v="2019-12-02T00:00:00"/>
    <d v="2021-12-02T00:00:00"/>
    <m/>
    <m/>
    <m/>
    <m/>
    <n v="4999"/>
    <n v="2500"/>
    <n v="2500"/>
    <n v="825"/>
    <n v="825"/>
    <s v="合作区"/>
    <s v="在合作区域、渔港区域内建设39个路口电子警察及相关系统平台扩容、基础配套等"/>
  </r>
  <r>
    <n v="51"/>
    <s v="2018-J32"/>
    <s v="投资公司"/>
    <x v="0"/>
    <x v="2"/>
    <m/>
    <x v="5"/>
    <s v="天津生态城智慧城市重点项目无线网络增强保障建设工程"/>
    <m/>
    <x v="0"/>
    <s v="信息化系统"/>
    <x v="0"/>
    <x v="0"/>
    <s v="否"/>
    <d v="2018-07-01T00:00:00"/>
    <d v="2020-12-01T00:00:00"/>
    <m/>
    <m/>
    <m/>
    <m/>
    <n v="1950"/>
    <n v="300"/>
    <n v="300"/>
    <n v="90"/>
    <n v="90"/>
    <s v="合作区"/>
    <s v="25个项目无线网络覆盖及电子屏发布系统建设；22个项目邻里之家无线网络覆盖、电子屏发布系统以及无线网络数据分析系统"/>
  </r>
  <r>
    <n v="52"/>
    <s v="2019-J80"/>
    <s v="投资公司"/>
    <x v="0"/>
    <x v="2"/>
    <m/>
    <x v="5"/>
    <s v="中新天津生态城智慧城市综合应用与系统提升建设项目"/>
    <m/>
    <x v="0"/>
    <s v="信息化系统"/>
    <x v="0"/>
    <x v="0"/>
    <s v="否"/>
    <d v="2019-01-01T00:00:00"/>
    <d v="2020-10-01T00:00:00"/>
    <m/>
    <m/>
    <m/>
    <m/>
    <n v="12768"/>
    <n v="200"/>
    <n v="200"/>
    <n v="200"/>
    <n v="200"/>
    <s v="合作区"/>
    <s v="本项目将在生态城区域建设约60个路口交通信号灯智能配时、应急车辆信号灯优先、约20个路口感知采集设备提升、交通数据分析决策系统、交通事件感知研判、可变车道、交通仿真等智慧交通应用；建设多渠道信息发布、便民信息查询展示、全域智慧停车信息采集与发布,购置约21台智能机器人、3个智能健身舱、150个智慧医疗终端，建设智慧健康饮食监管、建设2个政务无人超市等智慧民生应用;建设智慧城市运营中心数据整合与系统扩容、城市公用设施运行与营业管理数据汇集与功能提升等城市智慧管理应用,并根据项目需要编制智慧城市建设项目技术要求、标准规范与指标体系。"/>
  </r>
  <r>
    <n v="53"/>
    <s v="2018-增M6"/>
    <s v="投资公司"/>
    <x v="0"/>
    <x v="2"/>
    <m/>
    <x v="5"/>
    <s v="生态城“雪亮工程”项目"/>
    <m/>
    <x v="0"/>
    <s v="信息化系统"/>
    <x v="0"/>
    <x v="0"/>
    <s v="否"/>
    <d v="2019-02-01T00:00:00"/>
    <d v="2020-10-01T00:00:00"/>
    <m/>
    <m/>
    <m/>
    <m/>
    <n v="1800"/>
    <n v="100"/>
    <n v="100"/>
    <n v="30"/>
    <n v="30"/>
    <s v="合作区"/>
    <s v="对生态城区域内101个项目约2万个视频监控资源选取约3500个重点部位监控进行联网回传，建设信息系统基础支撑平台、智能视频解析平台，针对价值视频进行结构化解析、分析、研判。"/>
  </r>
  <r>
    <n v="54"/>
    <s v="2017-J71"/>
    <s v="投资公司"/>
    <x v="0"/>
    <x v="0"/>
    <s v="已开标，800万左右"/>
    <x v="0"/>
    <s v="泰一路、泰双路、泰三路道路绿化"/>
    <m/>
    <x v="0"/>
    <s v="道路绿化"/>
    <x v="0"/>
    <x v="0"/>
    <s v="否"/>
    <d v="2019-10-01T00:00:00"/>
    <d v="2020-12-01T00:00:00"/>
    <n v="2.35"/>
    <s v=""/>
    <s v=""/>
    <s v=""/>
    <n v="1860"/>
    <n v="500"/>
    <n v="500"/>
    <n v="150"/>
    <n v="150"/>
    <s v="合作区"/>
    <s v="泰一路、泰双路、泰三路道路绿化，中成大道至汉北路，绿化共计约2.1万平方米"/>
  </r>
  <r>
    <n v="55"/>
    <s v="2019-J79"/>
    <s v="交通公司"/>
    <x v="0"/>
    <x v="0"/>
    <m/>
    <x v="0"/>
    <s v="永盛路公交首末站"/>
    <m/>
    <x v="0"/>
    <s v="市政场站"/>
    <x v="0"/>
    <x v="0"/>
    <s v="否"/>
    <d v="2019-12-01T00:00:00"/>
    <d v="2020-12-01T00:00:00"/>
    <m/>
    <n v="0.06"/>
    <n v="0.8"/>
    <s v=""/>
    <n v="2600"/>
    <n v="1500"/>
    <n v="1500"/>
    <n v="495"/>
    <n v="495"/>
    <s v="旅游区"/>
    <s v="包括公交场站管理用房、公交停车场等。"/>
  </r>
  <r>
    <n v="56"/>
    <s v="2017-J75"/>
    <s v="合资公司"/>
    <x v="1"/>
    <x v="0"/>
    <s v="早就招完标，涉及红线，目前将线位向内调整"/>
    <x v="0"/>
    <s v="泰九路（中滨大道至盛二街）道路工程"/>
    <m/>
    <x v="0"/>
    <s v="道路工程"/>
    <x v="0"/>
    <x v="0"/>
    <s v="否"/>
    <d v="2018-06-01T00:00:00"/>
    <d v="2021-10-01T00:00:00"/>
    <s v=""/>
    <s v=""/>
    <s v=""/>
    <s v=""/>
    <n v="9415"/>
    <n v="2252"/>
    <n v="2252"/>
    <n v="2252"/>
    <n v="2252"/>
    <s v="合作区"/>
    <s v="因规划调整，增加泰九路（中生至中滨大道）段改造顺接部分，包括道路、三水、能源管线照明切改。"/>
  </r>
  <r>
    <n v="57"/>
    <s v="2016-J45"/>
    <s v="合资公司"/>
    <x v="1"/>
    <x v="0"/>
    <s v="97a、中成道路慢行，包括中滨大道，正在进行铺装"/>
    <x v="0"/>
    <s v="北部及东北部片区慢行系统铺装工程一期"/>
    <m/>
    <x v="0"/>
    <s v="道路配套"/>
    <x v="0"/>
    <x v="0"/>
    <s v="否"/>
    <d v="2017-11-01T00:00:00"/>
    <d v="2020-12-01T00:00:00"/>
    <s v=""/>
    <s v=""/>
    <s v=""/>
    <s v=""/>
    <n v="3871"/>
    <n v="742"/>
    <n v="742"/>
    <n v="742"/>
    <n v="742"/>
    <s v="合作区"/>
    <s v="北部片区中生大道北段（静湖北路至纬八路）、泰九路、中滨大道、中成大道、盛三街、泰七路、泰八路、盛四街道路两侧各5米慢行系统，长度约12.65km，合计面积约101200平米"/>
  </r>
  <r>
    <n v="58"/>
    <s v="2017-J80"/>
    <s v="合资公司"/>
    <x v="1"/>
    <x v="0"/>
    <m/>
    <x v="4"/>
    <s v="静湖北路拓宽工程"/>
    <m/>
    <x v="0"/>
    <s v="道路工程"/>
    <x v="0"/>
    <x v="0"/>
    <s v="是"/>
    <d v="2019-03-01T00:00:00"/>
    <d v="2021-12-01T00:00:00"/>
    <s v=""/>
    <s v=""/>
    <s v=""/>
    <s v=""/>
    <n v="3000"/>
    <n v="500"/>
    <n v="500"/>
    <n v="150"/>
    <n v="150"/>
    <s v="合作区"/>
    <s v="静湖北路改造长度约200米，新建辅道长度约340米，绿化拆除恢复约6500平米，拆改电力线路约500米，拆改雨水、污水、再生水、给水、热力、通信及照明、智能交通"/>
  </r>
  <r>
    <n v="59"/>
    <s v="2017-J76"/>
    <s v="合资公司"/>
    <x v="1"/>
    <x v="0"/>
    <s v="汉北路南北段、泰一泰双泰三路的慢行"/>
    <x v="0"/>
    <s v="北部片区慢行系统铺装工程二期"/>
    <m/>
    <x v="0"/>
    <s v="道路配套"/>
    <x v="0"/>
    <x v="0"/>
    <s v="否"/>
    <d v="2019-03-01T00:00:00"/>
    <d v="2020-12-01T00:00:00"/>
    <s v=""/>
    <s v=""/>
    <s v=""/>
    <s v=""/>
    <n v="1850"/>
    <n v="229"/>
    <n v="229"/>
    <n v="69"/>
    <n v="69"/>
    <s v="合作区"/>
    <s v="中成大道（生态谷至中新大道，道路长约3.2公里），汉北路（汉北支路-泰八路，道路长度约1.5公里），泰一路、泰双路、泰三路道路工程（道路长度约1.0公里），汉北路（中央大道至中新大道，长度约1.1km），道路两侧各5米慢行系统，总长度约6.8km，合计面积约7万平米。"/>
  </r>
  <r>
    <n v="60"/>
    <s v="2017-J74"/>
    <s v="合资公司"/>
    <x v="1"/>
    <x v="0"/>
    <s v="生态谷到泰九，其余部分涉及北岛，已调整立项，招标2800万左右，年底完成中滨到泰九，生态谷到中滨涉及清淤道路，暂时不能实施正在施工"/>
    <x v="0"/>
    <s v="中泰大道（泰四路至泰九路）道路工程一期"/>
    <m/>
    <x v="0"/>
    <s v="道路工程"/>
    <x v="0"/>
    <x v="0"/>
    <s v="是"/>
    <d v="2018-04-01T00:00:00"/>
    <d v="2020-12-01T00:00:00"/>
    <s v=""/>
    <s v=""/>
    <s v=""/>
    <s v=""/>
    <n v="5313"/>
    <n v="262"/>
    <n v="262"/>
    <n v="262"/>
    <n v="262"/>
    <s v="合作区"/>
    <s v="项目名称调整为：中泰大道（泰四路-泰九路）道路工程一期；建设内容调整为：中泰大道自生态谷至泰九路段道路工程：长度约830米，规划断面宽度41米，道路、雨水、污水、中水、照明、智能交通预埋、交通设施等工程；因中泰大道生态谷至泰四路段受征地影响，暂时无法实施。"/>
  </r>
  <r>
    <n v="61"/>
    <s v="2018-J10"/>
    <s v="合资公司"/>
    <x v="1"/>
    <x v="0"/>
    <s v="正在施工，明年完工"/>
    <x v="3"/>
    <s v="中部片区污水泵站"/>
    <m/>
    <x v="0"/>
    <s v="市政场站"/>
    <x v="0"/>
    <x v="0"/>
    <s v="是"/>
    <d v="2019-03-01T00:00:00"/>
    <d v="2020-12-01T00:00:00"/>
    <s v=""/>
    <s v=""/>
    <s v=""/>
    <s v=""/>
    <n v="2456"/>
    <n v="332"/>
    <n v="332"/>
    <n v="332"/>
    <n v="332"/>
    <s v="合作区"/>
    <s v="中部片区污水泵站，流量0.72方每秒，1.53万方每天。位于经六路桥下，故道河东岸。"/>
  </r>
  <r>
    <n v="62"/>
    <s v="2016-J46"/>
    <s v="合资公司"/>
    <x v="1"/>
    <x v="0"/>
    <s v="正在施工，明年完工"/>
    <x v="0"/>
    <s v="汉北路(中央大道～中新大道)道路工程"/>
    <m/>
    <x v="0"/>
    <s v="道路工程"/>
    <x v="0"/>
    <x v="2"/>
    <s v="否"/>
    <d v="2016-09-01T00:00:00"/>
    <d v="2020-12-01T00:00:00"/>
    <s v=""/>
    <s v=""/>
    <s v=""/>
    <s v=""/>
    <n v="9895"/>
    <n v="1658"/>
    <n v="1658"/>
    <n v="1658"/>
    <n v="1658"/>
    <s v="合作区"/>
    <s v="（中央大道-中新大道）：道路、雨水、污水、再生水、照明、智能交通预埋、交通设施等工程，路宽60米，长度约1.1km"/>
  </r>
  <r>
    <n v="63"/>
    <s v="2016-J44"/>
    <s v="合资公司"/>
    <x v="1"/>
    <x v="0"/>
    <s v="中部片区中新大道以南道路，道路两侧各5米慢行系统，"/>
    <x v="0"/>
    <s v="中部片区慢行系统铺装工程一期"/>
    <m/>
    <x v="0"/>
    <s v="道路配套"/>
    <x v="0"/>
    <x v="0"/>
    <s v="否"/>
    <d v="2017-06-01T00:00:00"/>
    <d v="2020-12-01T00:00:00"/>
    <s v=""/>
    <s v=""/>
    <s v=""/>
    <s v=""/>
    <n v="2700"/>
    <n v="105"/>
    <n v="105"/>
    <n v="32"/>
    <n v="32"/>
    <s v="合作区"/>
    <s v="中部片区中新大道以南道路，道路两侧各5米慢行系统，长度约7.3km，合计面积约73000平米;"/>
  </r>
  <r>
    <n v="64"/>
    <s v="2016-J55"/>
    <s v="合资公司"/>
    <x v="1"/>
    <x v="0"/>
    <s v="基本完成，只剩与汉北路接口"/>
    <x v="0"/>
    <s v="汉北路(汉北支路～泰八路)道路工程"/>
    <m/>
    <x v="0"/>
    <s v="道路工程"/>
    <x v="0"/>
    <x v="0"/>
    <s v="否"/>
    <d v="2016-10-01T00:00:00"/>
    <d v="2020-12-01T00:00:00"/>
    <s v=""/>
    <s v=""/>
    <s v=""/>
    <s v=""/>
    <n v="8903"/>
    <n v="214"/>
    <n v="214"/>
    <n v="214"/>
    <n v="214"/>
    <s v="合作区"/>
    <s v="（汉北支路-泰八路）：道路、雨水、污水、再生水、照明、智能交通预埋、交通设施等工程，路宽60米，长度约1.5km"/>
  </r>
  <r>
    <n v="65"/>
    <s v="2017-J108"/>
    <s v="合资公司"/>
    <x v="1"/>
    <x v="0"/>
    <s v="正在破绿，明年全完成"/>
    <x v="0"/>
    <s v=" 泰一路、泰双路、泰三路、中成大道与中新大道开口工程"/>
    <m/>
    <x v="0"/>
    <s v="道路配套"/>
    <x v="0"/>
    <x v="0"/>
    <s v="否"/>
    <d v="2019-01-01T00:00:00"/>
    <d v="2020-12-01T00:00:00"/>
    <s v=""/>
    <s v=""/>
    <s v=""/>
    <s v=""/>
    <n v="1300"/>
    <n v="288"/>
    <n v="288"/>
    <n v="86"/>
    <n v="86"/>
    <s v="合作区"/>
    <s v="项目名称变更为： 泰一路、泰双路、泰三路、中成大道与中新大道开口工程。主要包括：道路接口、中分带开口、雨污水管线、绿化迁移恢复等附属工程。泰一泰双泰三与中新大道交口面积约3000平方米，中成大道与中新大道中分带面积约300平方米，总计面积约3500平方米。"/>
  </r>
  <r>
    <n v="66"/>
    <s v="2018-增J211"/>
    <s v="滨旅基建"/>
    <x v="2"/>
    <x v="0"/>
    <m/>
    <x v="0"/>
    <s v="印象海堤公园提升（市政道路配套）工程"/>
    <m/>
    <x v="0"/>
    <s v="道路工程"/>
    <x v="0"/>
    <x v="0"/>
    <s v="否"/>
    <d v="2019-11-30T00:00:00"/>
    <d v="2021-06-30T00:00:00"/>
    <n v="2"/>
    <n v="0"/>
    <n v="460"/>
    <n v="0"/>
    <n v="2000"/>
    <n v="800"/>
    <n v="800"/>
    <n v="240"/>
    <n v="240"/>
    <s v="旅游区"/>
    <s v="印象海堤公园内沿天成酒店修建一条配套道路，宽7.5m，长460m，沿路布设d1500雨水管道、d300污水管道。道路两侧绿化相应提升。"/>
  </r>
  <r>
    <n v="67"/>
    <s v="2018-增J199"/>
    <s v="滨旅基建"/>
    <x v="2"/>
    <x v="1"/>
    <m/>
    <x v="6"/>
    <s v="航母公园周边绿化（苗木基地）工程"/>
    <m/>
    <x v="0"/>
    <s v="景观绿化"/>
    <x v="0"/>
    <x v="0"/>
    <s v="否"/>
    <d v="2019-12-31T00:00:00"/>
    <d v="2020-08-31T00:00:00"/>
    <n v="5"/>
    <n v="0"/>
    <n v="0"/>
    <n v="0"/>
    <n v="2800"/>
    <n v="500"/>
    <n v="500"/>
    <n v="150"/>
    <n v="150"/>
    <s v="旅游区"/>
    <s v="航母公园周边裸露地块范围，面积约50000平米"/>
  </r>
  <r>
    <n v="68"/>
    <s v="2016-J117"/>
    <s v="滨旅公用"/>
    <x v="2"/>
    <x v="0"/>
    <s v="完成46%"/>
    <x v="0"/>
    <s v="北部区域综合管廊一期工程"/>
    <m/>
    <x v="0"/>
    <s v="管廊"/>
    <x v="0"/>
    <x v="0"/>
    <s v="是"/>
    <d v="2017-12-31T00:00:00"/>
    <d v="2021-10-31T00:00:00"/>
    <n v="3.45"/>
    <n v="0"/>
    <n v="0"/>
    <n v="0"/>
    <n v="60000"/>
    <n v="7000"/>
    <n v="7000"/>
    <n v="7000"/>
    <n v="7000"/>
    <s v="旅游区"/>
    <s v="嘉顺道（彩环路-渔航路）、渔泽路（嘉顺道-航海道），总长约4600米"/>
  </r>
  <r>
    <n v="69"/>
    <s v="2016-J123"/>
    <s v="滨旅水务"/>
    <x v="2"/>
    <x v="0"/>
    <s v="明年完工"/>
    <x v="0"/>
    <s v="北部区域航海道等五条道路中水管线工程"/>
    <m/>
    <x v="0"/>
    <s v="配套管线"/>
    <x v="0"/>
    <x v="0"/>
    <s v="否"/>
    <d v="2018-08-31T00:00:00"/>
    <d v="2020-06-30T00:00:00"/>
    <s v="8900米"/>
    <n v="0"/>
    <n v="0"/>
    <n v="0"/>
    <n v="1962"/>
    <n v="935"/>
    <n v="935"/>
    <n v="280"/>
    <n v="280"/>
    <s v="旅游区"/>
    <s v="航海道（汉北路-海滨高速）DN200,1900米；顺安路（彩嘉道-航帆路），DN300,1700米；彩嘉道（顺安-玉砂道）DN300,1500米；玉砂道（彩嘉道-渔泽路）DN400,1900米；渔泽路（玉砂道-航苑路）DN300,1900米"/>
  </r>
  <r>
    <n v="70"/>
    <s v="2018-J131"/>
    <s v="滨旅公用"/>
    <x v="2"/>
    <x v="0"/>
    <s v="明年完工"/>
    <x v="0"/>
    <s v="老海堤沿线（海旭道-美林道）电线杆入地工程"/>
    <m/>
    <x v="0"/>
    <s v="电力工程"/>
    <x v="0"/>
    <x v="0"/>
    <s v="否"/>
    <d v="2018-09-30T00:00:00"/>
    <d v="2020-12-31T00:00:00"/>
    <m/>
    <n v="0"/>
    <n v="0"/>
    <s v="2000米"/>
    <n v="3672"/>
    <n v="600"/>
    <n v="600"/>
    <n v="180"/>
    <n v="180"/>
    <s v="旅游区"/>
    <s v="5条10KV架空电缆改入地"/>
  </r>
  <r>
    <n v="71"/>
    <s v="2016-J171"/>
    <s v="滨旅基建"/>
    <x v="2"/>
    <x v="0"/>
    <s v="明年完工"/>
    <x v="0"/>
    <s v="航津道（汉北路-中央大道）道路排水工程"/>
    <m/>
    <x v="0"/>
    <s v="道路工程"/>
    <x v="0"/>
    <x v="0"/>
    <s v="否"/>
    <d v="2018-07-31T00:00:00"/>
    <d v="2020-10-31T00:00:00"/>
    <n v="3.1"/>
    <n v="0"/>
    <n v="3.1"/>
    <n v="750"/>
    <n v="5325"/>
    <n v="300"/>
    <n v="300"/>
    <n v="300"/>
    <n v="300"/>
    <s v="旅游区"/>
    <s v="道路长度约750米，红线宽度41m，面积3.1万平米。"/>
  </r>
  <r>
    <n v="72"/>
    <s v="2018-增J155"/>
    <s v="滨旅控股"/>
    <x v="2"/>
    <x v="0"/>
    <s v="办理海域使用证，缴纳海域使用金"/>
    <x v="0"/>
    <s v="中新生态城旅游商贸园填海工程"/>
    <m/>
    <x v="0"/>
    <s v="土地收储及整理"/>
    <x v="0"/>
    <x v="0"/>
    <s v="否"/>
    <d v="2016-01-31T00:00:00"/>
    <d v="2020-12-31T00:00:00"/>
    <n v="6.3"/>
    <n v="0"/>
    <n v="0"/>
    <n v="0"/>
    <n v="2100"/>
    <n v="1600"/>
    <n v="1600"/>
    <n v="0"/>
    <n v="0"/>
    <s v="旅游区"/>
    <s v="完成商贸园项目海域使用证办理工作"/>
  </r>
  <r>
    <n v="73"/>
    <s v="2018-J121"/>
    <s v="滨旅控股"/>
    <x v="2"/>
    <x v="0"/>
    <m/>
    <x v="0"/>
    <s v="10.86三期土地平整"/>
    <m/>
    <x v="0"/>
    <s v="土地收储及整理"/>
    <x v="0"/>
    <x v="0"/>
    <s v="否"/>
    <d v="2018-09-30T00:00:00"/>
    <d v="2021-12-31T00:00:00"/>
    <n v="160"/>
    <n v="0"/>
    <n v="0"/>
    <n v="160"/>
    <n v="18100"/>
    <n v="5000"/>
    <n v="5000"/>
    <n v="0"/>
    <n v="0"/>
    <s v="旅游区"/>
    <s v="总填土约600万方"/>
  </r>
  <r>
    <n v="74"/>
    <s v="2018-增J159"/>
    <s v="滨旅海堤"/>
    <x v="2"/>
    <x v="0"/>
    <s v="明年完工"/>
    <x v="0"/>
    <s v="遗鸥大道（二期）绿化景观工程"/>
    <m/>
    <x v="0"/>
    <s v="道路绿化"/>
    <x v="0"/>
    <x v="0"/>
    <s v="否"/>
    <d v="2017-03-31T00:00:00"/>
    <d v="2020-06-30T00:00:00"/>
    <n v="4"/>
    <n v="0"/>
    <n v="0"/>
    <n v="4"/>
    <n v="1502"/>
    <n v="100"/>
    <n v="100"/>
    <n v="30"/>
    <n v="30"/>
    <s v="旅游区"/>
    <s v="增加遗鸥大道两侧绿化带宽度，各增加30米"/>
  </r>
  <r>
    <n v="75"/>
    <s v="2017-J63"/>
    <s v="滨旅公用"/>
    <x v="2"/>
    <x v="0"/>
    <s v="南北连通给水管"/>
    <x v="0"/>
    <s v="旅游区南、北部（海晨道-美林道）输水管线工程"/>
    <m/>
    <x v="0"/>
    <s v="配套管线"/>
    <x v="0"/>
    <x v="1"/>
    <s v="否"/>
    <d v="2018-09-30T00:00:00"/>
    <d v="2020-06-30T00:00:00"/>
    <s v="2400米"/>
    <n v="0"/>
    <n v="0"/>
    <n v="0"/>
    <n v="1064"/>
    <n v="664"/>
    <n v="664"/>
    <n v="200"/>
    <n v="200"/>
    <s v="旅游区"/>
    <s v="DN800给水管线铺设，2500米"/>
  </r>
  <r>
    <n v="76"/>
    <s v="2018-J113"/>
    <s v="滨旅基建"/>
    <x v="2"/>
    <x v="0"/>
    <m/>
    <x v="0"/>
    <s v="航海道跨海滨大道连接力高匝道桥工程"/>
    <m/>
    <x v="0"/>
    <s v="桥梁工程"/>
    <x v="0"/>
    <x v="0"/>
    <s v="是"/>
    <d v="2018-06-30T00:00:00"/>
    <d v="2020-10-31T00:00:00"/>
    <n v="0"/>
    <n v="0"/>
    <n v="1.2"/>
    <n v="0"/>
    <n v="22019"/>
    <n v="2000"/>
    <n v="2000"/>
    <n v="2000"/>
    <n v="2000"/>
    <s v="旅游区"/>
    <s v="航海道跨海滨大道连接力高匝道桥工程，桥梁面积约12000㎡"/>
  </r>
  <r>
    <n v="77"/>
    <s v="2018-增J163"/>
    <s v="滨旅公用"/>
    <x v="2"/>
    <x v="0"/>
    <m/>
    <x v="3"/>
    <s v="彩环路绿廊景观工程"/>
    <m/>
    <x v="0"/>
    <s v="景观绿化"/>
    <x v="0"/>
    <x v="0"/>
    <s v="否"/>
    <d v="2018-12-31T00:00:00"/>
    <d v="2020-12-31T00:00:00"/>
    <n v="20"/>
    <n v="0"/>
    <n v="0"/>
    <n v="20"/>
    <n v="13829"/>
    <n v="2000"/>
    <n v="2000"/>
    <n v="2000"/>
    <n v="2000"/>
    <s v="旅游区"/>
    <s v="绿化面积18万平米"/>
  </r>
  <r>
    <n v="78"/>
    <s v="2017-J96"/>
    <s v="滨旅公用"/>
    <x v="2"/>
    <x v="0"/>
    <m/>
    <x v="3"/>
    <s v="汉北路绿廊景观工程"/>
    <m/>
    <x v="0"/>
    <s v="景观绿化"/>
    <x v="0"/>
    <x v="0"/>
    <s v="是"/>
    <d v="2018-07-31T00:00:00"/>
    <d v="2021-12-31T00:00:00"/>
    <n v="40"/>
    <n v="0"/>
    <n v="0"/>
    <n v="40"/>
    <n v="36682"/>
    <n v="3500"/>
    <n v="3500"/>
    <n v="3500"/>
    <n v="3500"/>
    <s v="旅游区"/>
    <s v="绿化种植土工程、河道水体景观工程、景观场地、杂土工程、给排水工程、污水管线切改工程、电力管线切改工程、市政能源管线切改工工程、配套设施及管理用房等"/>
  </r>
  <r>
    <n v="79"/>
    <s v="2018-增J165"/>
    <s v="滨旅基建"/>
    <x v="2"/>
    <x v="0"/>
    <s v="沿渔航路玉砂道以北"/>
    <x v="3"/>
    <s v="旅游区域北部水系连通及排海项目一期工程"/>
    <m/>
    <x v="0"/>
    <s v="水利工程"/>
    <x v="0"/>
    <x v="0"/>
    <s v="否"/>
    <d v="2018-08-31T00:00:00"/>
    <d v="2020-12-31T00:00:00"/>
    <n v="0"/>
    <n v="0"/>
    <n v="0"/>
    <n v="0"/>
    <n v="12444"/>
    <n v="1000"/>
    <n v="1000"/>
    <n v="1000"/>
    <n v="1000"/>
    <s v="旅游区"/>
    <s v="嘉源道（中央大道-渔航路）、渔航路（玉砂道以北）西侧水系，河道长度约3.5km。"/>
  </r>
  <r>
    <n v="80"/>
    <s v="2018-J127"/>
    <s v="滨旅公用"/>
    <x v="2"/>
    <x v="0"/>
    <m/>
    <x v="3"/>
    <s v="彩辰道绿廊景观工程"/>
    <m/>
    <x v="0"/>
    <s v="景观绿化"/>
    <x v="0"/>
    <x v="0"/>
    <s v="是"/>
    <d v="2018-07-31T00:00:00"/>
    <d v="2021-06-30T00:00:00"/>
    <n v="20"/>
    <n v="0"/>
    <n v="0"/>
    <n v="20"/>
    <n v="18730"/>
    <n v="2000"/>
    <n v="2000"/>
    <n v="2000"/>
    <n v="2000"/>
    <s v="旅游区"/>
    <s v="中央大道西侧（汉蔡路-第二启动器），彩辰道绿化，20万平米"/>
  </r>
  <r>
    <n v="81"/>
    <s v="2017-J122"/>
    <s v="滨旅基建"/>
    <x v="2"/>
    <x v="0"/>
    <s v="惠风溪、中央大道东侧、安佳、海博"/>
    <x v="3"/>
    <s v="旅游区域南部水系连通及排海工程"/>
    <m/>
    <x v="0"/>
    <s v="水利工程"/>
    <x v="0"/>
    <x v="0"/>
    <s v="否"/>
    <d v="2018-06-30T00:00:00"/>
    <d v="2020-10-31T00:00:00"/>
    <n v="0"/>
    <n v="0"/>
    <n v="0"/>
    <n v="8000"/>
    <n v="9636"/>
    <n v="200"/>
    <n v="200"/>
    <n v="200"/>
    <n v="200"/>
    <s v="旅游区"/>
    <s v="对中央大道东侧边沟及贝壳堤进行整修，连通南部主要水系，河道长度8km"/>
  </r>
  <r>
    <n v="82"/>
    <s v="2018-J58"/>
    <s v="滨旅基建"/>
    <x v="2"/>
    <x v="0"/>
    <s v="污水管"/>
    <x v="3"/>
    <s v="航津道过中央大道顶管工程"/>
    <m/>
    <x v="0"/>
    <s v="配套管线"/>
    <x v="0"/>
    <x v="0"/>
    <s v="否"/>
    <d v="2018-12-31T00:00:00"/>
    <d v="2020-07-31T00:00:00"/>
    <n v="0"/>
    <n v="0"/>
    <n v="0"/>
    <n v="580"/>
    <n v="1600"/>
    <n v="300"/>
    <n v="300"/>
    <n v="90"/>
    <n v="90"/>
    <s v="旅游区"/>
    <s v="航津道过中央大道雨污水顶管，管道总长度约580m。"/>
  </r>
  <r>
    <n v="83"/>
    <s v="2018-J75"/>
    <s v="滨旅基建"/>
    <x v="2"/>
    <x v="0"/>
    <m/>
    <x v="3"/>
    <s v="北部水系航秀道循环泵站及接引工程"/>
    <m/>
    <x v="0"/>
    <s v="水利工程"/>
    <x v="0"/>
    <x v="0"/>
    <s v="是"/>
    <d v="2019-10-31T00:00:00"/>
    <d v="2020-12-31T00:00:00"/>
    <n v="0"/>
    <n v="0"/>
    <n v="0"/>
    <n v="0"/>
    <n v="10000"/>
    <n v="3200"/>
    <n v="3200"/>
    <n v="3200"/>
    <n v="3200"/>
    <s v="旅游区"/>
    <s v="北部水系航秀道补水循环排涝泵站工程，流量6方/秒"/>
  </r>
  <r>
    <n v="84"/>
    <s v="2018-增J167"/>
    <s v="滨旅基建"/>
    <x v="2"/>
    <x v="0"/>
    <s v="玉砂到元宝"/>
    <x v="3"/>
    <s v="旅游区域北部水系连通及排海项目二期工程"/>
    <m/>
    <x v="0"/>
    <s v="水利工程"/>
    <x v="0"/>
    <x v="0"/>
    <s v="否"/>
    <d v="2018-11-30T00:00:00"/>
    <d v="2020-12-31T00:00:00"/>
    <n v="0"/>
    <n v="0"/>
    <n v="0"/>
    <n v="0"/>
    <n v="25322"/>
    <n v="2000"/>
    <n v="2000"/>
    <n v="2000"/>
    <n v="2000"/>
    <s v="旅游区"/>
    <s v="渔航路（玉砂道-元宝湖）西侧水系及汉北路、彩环路、中央大道各涵闸节点）"/>
  </r>
  <r>
    <n v="85"/>
    <s v="2018-J36"/>
    <s v="滨旅公用"/>
    <x v="2"/>
    <x v="0"/>
    <m/>
    <x v="0"/>
    <s v="彩环路（汉北路—彩嘉路）东侧绿化工程"/>
    <m/>
    <x v="0"/>
    <s v="景观绿化"/>
    <x v="0"/>
    <x v="0"/>
    <s v="否"/>
    <d v="2018-12-31T00:00:00"/>
    <d v="2020-12-31T00:00:00"/>
    <n v="8"/>
    <n v="0"/>
    <n v="0"/>
    <n v="8"/>
    <n v="6462"/>
    <n v="600"/>
    <n v="600"/>
    <n v="600"/>
    <n v="600"/>
    <s v="旅游区"/>
    <s v="彩环路（汉北路-彩嘉路）道路南侧10米绿化带，面积8万平米。"/>
  </r>
  <r>
    <n v="86"/>
    <s v="2018-J39"/>
    <s v="滨旅公用"/>
    <x v="2"/>
    <x v="0"/>
    <s v="完善建设手续"/>
    <x v="7"/>
    <s v="南部区域中水管网一期工程"/>
    <m/>
    <x v="0"/>
    <s v="配套管线"/>
    <x v="0"/>
    <x v="0"/>
    <s v="否"/>
    <d v="2019-11-30T00:00:00"/>
    <d v="2020-11-30T00:00:00"/>
    <n v="0"/>
    <n v="0"/>
    <n v="0"/>
    <n v="0"/>
    <n v="1500"/>
    <n v="800"/>
    <n v="800"/>
    <n v="240"/>
    <n v="240"/>
    <s v="旅游区"/>
    <s v="南部区域中水管网，芳菲路、芳林道、碧水道、安平路，约6.1公里；DN300-DN400管线拉管每公里造价160万元-180万元，本工程共计破绿面积9000平米，破绿费用按照每平米350元（只考虑机械费、人工费、种植土倒运费用）破绿费用为315万元"/>
  </r>
  <r>
    <n v="87"/>
    <s v="2018-增J171"/>
    <s v="滨旅公用"/>
    <x v="2"/>
    <x v="0"/>
    <m/>
    <x v="7"/>
    <s v="北部区域中水管网一期工程"/>
    <m/>
    <x v="0"/>
    <s v="配套管线"/>
    <x v="0"/>
    <x v="0"/>
    <s v="否"/>
    <d v="2019-11-30T00:00:00"/>
    <d v="2021-10-31T00:00:00"/>
    <n v="0"/>
    <n v="0"/>
    <n v="0"/>
    <n v="0"/>
    <n v="5582"/>
    <n v="2000"/>
    <n v="2000"/>
    <n v="2000"/>
    <n v="2000"/>
    <s v="旅游区"/>
    <s v="北部区域中水管网，云溪道、航泽道、顺安路、航帆道、航秀道、汉北路、航华道、嘉祥道等13条道路，约35公里；"/>
  </r>
  <r>
    <n v="88"/>
    <s v="2018-增J175"/>
    <s v="滨旅基建"/>
    <x v="2"/>
    <x v="0"/>
    <m/>
    <x v="0"/>
    <s v="航津道（汉北路-中央大道）红线外道路绿化景观工程"/>
    <m/>
    <x v="0"/>
    <s v="道路绿化"/>
    <x v="0"/>
    <x v="0"/>
    <s v="否"/>
    <d v="2019-12-31T00:00:00"/>
    <d v="2021-06-30T00:00:00"/>
    <n v="3"/>
    <n v="0"/>
    <n v="750"/>
    <n v="3"/>
    <n v="2000"/>
    <n v="400"/>
    <n v="400"/>
    <n v="120"/>
    <n v="120"/>
    <s v="旅游区"/>
    <s v="航津道（汉北路—中央大道）道路两侧各20米宽红线外绿化，绿化面积30000平米"/>
  </r>
  <r>
    <n v="89"/>
    <s v="2018-增J185"/>
    <s v="滨旅公用"/>
    <x v="2"/>
    <x v="0"/>
    <m/>
    <x v="0"/>
    <s v="力高能源管线穿越海滨高速工程"/>
    <m/>
    <x v="0"/>
    <s v="配套管线"/>
    <x v="0"/>
    <x v="1"/>
    <s v="否"/>
    <d v="2019-09-30T00:00:00"/>
    <d v="2020-12-31T00:00:00"/>
    <n v="0"/>
    <n v="0"/>
    <n v="0"/>
    <n v="0"/>
    <n v="4000"/>
    <n v="500"/>
    <n v="500"/>
    <n v="500"/>
    <n v="500"/>
    <s v="旅游区"/>
    <s v="连接顺安路现状热力管网，新建航海道渔航路热力管网，引热进力高地块。DN500/DN450，约2.5公里。"/>
  </r>
  <r>
    <n v="90"/>
    <s v="2018-增J29"/>
    <s v="滨旅基建"/>
    <x v="2"/>
    <x v="0"/>
    <s v="中核f三条路"/>
    <x v="0"/>
    <s v="渔帆路（航华道-玉砂道）、渔家路（航华道-玉砂道）、航华道（渔家路-渔泽路）道路排水及红线内外绿化工程"/>
    <m/>
    <x v="0"/>
    <s v="道路工程"/>
    <x v="0"/>
    <x v="0"/>
    <s v="是"/>
    <d v="2019-08-31T00:00:00"/>
    <d v="2022-12-31T00:00:00"/>
    <n v="3.96"/>
    <n v="0"/>
    <n v="1800"/>
    <n v="39600"/>
    <n v="13686"/>
    <n v="2200"/>
    <n v="2200"/>
    <n v="2200"/>
    <n v="2200"/>
    <s v="旅游区"/>
    <s v="渔帆路（航华道-玉砂道）、渔家路（航华道-玉砂道）、航华道（渔家路-渔泽路）道路等三条道路，道路宽度22m，总长度约1800m，道路面积约39600平米。"/>
  </r>
  <r>
    <n v="91"/>
    <s v="2018-增J31"/>
    <s v="滨旅基建"/>
    <x v="2"/>
    <x v="0"/>
    <m/>
    <x v="1"/>
    <s v="旅游区域南部交通信号灯提升及相关交通设施工程"/>
    <m/>
    <x v="0"/>
    <s v="道路配套"/>
    <x v="0"/>
    <x v="0"/>
    <s v="否"/>
    <d v="2019-11-30T00:00:00"/>
    <d v="2020-10-31T00:00:00"/>
    <n v="0"/>
    <n v="0"/>
    <n v="0"/>
    <n v="0"/>
    <n v="1292"/>
    <n v="300"/>
    <n v="300"/>
    <n v="90"/>
    <n v="90"/>
    <s v="旅游区"/>
    <s v="旅游区域南部路口信号灯提升工程，南至碧水道，北至美林道，西至中央大道，动至安悦路，共计约20个路口信号灯、交通标线、交通指示牌、电子警察、通讯光缆等交通设施提升改造。"/>
  </r>
  <r>
    <n v="92"/>
    <s v="2018-增J35"/>
    <s v="滨旅基建"/>
    <x v="2"/>
    <x v="0"/>
    <m/>
    <x v="0"/>
    <s v="碧林道（安正路以西）、风林道（安正路以西）道路排水工程"/>
    <m/>
    <x v="0"/>
    <s v="道路工程"/>
    <x v="0"/>
    <x v="0"/>
    <s v="否"/>
    <d v="2019-11-30T00:00:00"/>
    <d v="2020-12-31T00:00:00"/>
    <n v="0.28000000000000003"/>
    <n v="0"/>
    <n v="150"/>
    <n v="0"/>
    <n v="900"/>
    <n v="300"/>
    <n v="300"/>
    <n v="90"/>
    <n v="90"/>
    <s v="旅游区"/>
    <s v="新建安正路西侧碧林道、风林道两条道路，东起安正路，西至现状水塘边界。道路总长约150m，道路宽度14m，道路面积约2100平米。"/>
  </r>
  <r>
    <n v="93"/>
    <s v="2018-增J33"/>
    <s v="滨旅基建"/>
    <x v="2"/>
    <x v="0"/>
    <m/>
    <x v="0"/>
    <s v="中央大道开口项目二期工程"/>
    <m/>
    <x v="0"/>
    <s v="道路工程"/>
    <x v="0"/>
    <x v="0"/>
    <s v="否"/>
    <d v="2019-10-31T00:00:00"/>
    <d v="2020-10-31T00:00:00"/>
    <n v="0"/>
    <n v="0"/>
    <n v="0"/>
    <n v="0"/>
    <n v="926"/>
    <n v="240"/>
    <n v="240"/>
    <n v="72"/>
    <n v="72"/>
    <s v="旅游区"/>
    <s v="新建航泊道等道路与中央大道开口"/>
  </r>
  <r>
    <n v="94"/>
    <s v="2018-增J101"/>
    <s v="滨旅基建"/>
    <x v="2"/>
    <x v="0"/>
    <m/>
    <x v="8"/>
    <s v="旅游区域海滨高速两侧水系连通生态修复工程"/>
    <m/>
    <x v="0"/>
    <s v="生态修复工程"/>
    <x v="0"/>
    <x v="0"/>
    <s v="是"/>
    <d v="2019-10-31T00:00:00"/>
    <d v="2020-06-01T00:00:00"/>
    <n v="0"/>
    <n v="0"/>
    <n v="0"/>
    <n v="600"/>
    <n v="5000"/>
    <n v="1000"/>
    <n v="1000"/>
    <n v="300"/>
    <n v="300"/>
    <s v="旅游区"/>
    <s v="对安悦路（海博道-现状海堤）进行改造，设置过水箱涵三处，确保海滨高速两侧水系连通。"/>
  </r>
  <r>
    <n v="95"/>
    <s v="2018-增J105"/>
    <s v="滨旅公用"/>
    <x v="2"/>
    <x v="0"/>
    <m/>
    <x v="0"/>
    <s v="中核地块能源配套一期工程"/>
    <m/>
    <x v="0"/>
    <s v="配套管线"/>
    <x v="0"/>
    <x v="1"/>
    <s v="是"/>
    <d v="2019-07-31T00:00:00"/>
    <d v="2020-12-31T00:00:00"/>
    <n v="0"/>
    <n v="0"/>
    <n v="0"/>
    <n v="0"/>
    <n v="1300"/>
    <n v="600"/>
    <n v="600"/>
    <n v="180"/>
    <n v="180"/>
    <s v="旅游区"/>
    <s v="中核地块自来水、燃气、供热等能源配套管线"/>
  </r>
  <r>
    <n v="96"/>
    <s v="2018-增J139"/>
    <s v="滨旅基建"/>
    <x v="2"/>
    <x v="0"/>
    <m/>
    <x v="8"/>
    <s v="力高地块新建闸门工程"/>
    <m/>
    <x v="0"/>
    <s v="生态修复工程"/>
    <x v="0"/>
    <x v="0"/>
    <s v="否"/>
    <d v="2019-09-30T00:00:00"/>
    <d v="2020-06-30T00:00:00"/>
    <n v="0.18"/>
    <n v="0"/>
    <n v="0"/>
    <n v="0"/>
    <n v="1000"/>
    <n v="500"/>
    <n v="500"/>
    <n v="150"/>
    <n v="150"/>
    <s v="旅游区"/>
    <s v="力高地块北部区域海堤加固及新建闸门工程，沿力高地块北侧现状海堤加固提升，使其满足防潮防汛功能，并在地块北侧、南侧海堤上分别新建1座闸门，兼具防潮和海水连通功能。"/>
  </r>
  <r>
    <n v="97"/>
    <s v="2018-增J193"/>
    <s v="滨旅基建"/>
    <x v="2"/>
    <x v="0"/>
    <m/>
    <x v="0"/>
    <s v="旅游区域北部交通信号灯及相关交通设施工程"/>
    <m/>
    <x v="0"/>
    <s v="道路配套"/>
    <x v="0"/>
    <x v="0"/>
    <s v="否"/>
    <d v="2019-12-31T00:00:00"/>
    <d v="2020-12-31T00:00:00"/>
    <n v="0"/>
    <n v="0"/>
    <n v="0"/>
    <n v="0"/>
    <n v="3000"/>
    <n v="800"/>
    <n v="800"/>
    <n v="240"/>
    <n v="240"/>
    <s v="旅游区"/>
    <s v="旅游区域北部区域新建18个路口的交通信号灯，完善北部区域已建成路网的交通设施。"/>
  </r>
  <r>
    <n v="98"/>
    <s v="2018-J158"/>
    <s v="滨旅控股"/>
    <x v="2"/>
    <x v="0"/>
    <s v="剩余一个亿的拆迁"/>
    <x v="0"/>
    <s v="蔡家堡征地拆迁"/>
    <m/>
    <x v="0"/>
    <s v="土地收储及整理"/>
    <x v="0"/>
    <x v="0"/>
    <s v="否"/>
    <d v="2011-06-30T00:00:00"/>
    <d v="2020-12-31T00:00:00"/>
    <n v="82"/>
    <n v="0"/>
    <n v="0"/>
    <n v="0"/>
    <n v="125318"/>
    <n v="10000"/>
    <n v="10000"/>
    <n v="0"/>
    <n v="0"/>
    <s v="旅游区"/>
    <s v="完成蔡家堡村地上物及构筑物的拆迁和补偿"/>
  </r>
  <r>
    <n v="99"/>
    <s v="2019-J72"/>
    <s v="滨旅基建"/>
    <x v="2"/>
    <x v="0"/>
    <m/>
    <x v="0"/>
    <s v="渔家路（航美道-华五路）道路排水及红线内绿化工程"/>
    <m/>
    <x v="0"/>
    <s v="道路工程"/>
    <x v="0"/>
    <x v="0"/>
    <s v="否"/>
    <d v="2019-10-31T00:00:00"/>
    <d v="2020-12-31T00:00:00"/>
    <n v="4.38"/>
    <n v="0"/>
    <n v="1750"/>
    <n v="2000"/>
    <n v="5008"/>
    <n v="1000"/>
    <n v="1000"/>
    <n v="1000"/>
    <n v="1000"/>
    <s v="旅游区"/>
    <s v="新建中央大道辅道（航津道-安悦路）道路排水工程，道路长度1750米，宽度25m，道路面积43800平米。包含道路工程、排水工程、照明工程、交通工程及红线内绿化工程等内容。"/>
  </r>
  <r>
    <n v="100"/>
    <s v="2019-J69"/>
    <s v="滨旅基建"/>
    <x v="2"/>
    <x v="0"/>
    <m/>
    <x v="6"/>
    <s v="南部区域工业地块雨污水配套工程"/>
    <m/>
    <x v="0"/>
    <s v="配套管线"/>
    <x v="0"/>
    <x v="0"/>
    <s v="否"/>
    <d v="2019-12-31T00:00:00"/>
    <d v="2020-09-30T00:00:00"/>
    <n v="8.2000000000000003E-2"/>
    <n v="0"/>
    <n v="0"/>
    <n v="300"/>
    <n v="600"/>
    <n v="200"/>
    <n v="200"/>
    <n v="60"/>
    <n v="60"/>
    <s v="旅游区"/>
    <s v="为南部工业地块配套雨污水管道"/>
  </r>
  <r>
    <n v="101"/>
    <s v="2019-J70"/>
    <s v="滨旅公用"/>
    <x v="2"/>
    <x v="0"/>
    <m/>
    <x v="0"/>
    <s v="南部区域工业地块能源配套工程"/>
    <m/>
    <x v="0"/>
    <s v="配套管线"/>
    <x v="0"/>
    <x v="1"/>
    <s v="否"/>
    <d v="2019-12-31T00:00:00"/>
    <d v="2020-09-30T00:00:00"/>
    <m/>
    <n v="0"/>
    <n v="0"/>
    <n v="800"/>
    <n v="800"/>
    <n v="300"/>
    <n v="300"/>
    <n v="90"/>
    <n v="90"/>
    <s v="旅游区"/>
    <s v="为南部工业地块配套给水、燃气、热力、通讯管网及换热站工程"/>
  </r>
  <r>
    <n v="102"/>
    <s v="2019-增J34"/>
    <s v="滨旅基建"/>
    <x v="2"/>
    <x v="0"/>
    <m/>
    <x v="0"/>
    <s v="5.57地块填土一期工程"/>
    <m/>
    <x v="0"/>
    <s v="土地收储及整理"/>
    <x v="0"/>
    <x v="0"/>
    <s v="否"/>
    <d v="2019-12-31T00:00:00"/>
    <d v="2021-06-30T00:00:00"/>
    <n v="55"/>
    <n v="0"/>
    <n v="38"/>
    <n v="0"/>
    <n v="7000"/>
    <n v="3000"/>
    <n v="3000"/>
    <n v="0"/>
    <n v="0"/>
    <s v="旅游区"/>
    <s v="填土范围为航北路与渔泽路交口东北侧现状水塘以及中央大道西侧部分坑塘"/>
  </r>
  <r>
    <n v="103"/>
    <s v="2019-增J65"/>
    <s v="滨旅控股"/>
    <x v="2"/>
    <x v="0"/>
    <m/>
    <x v="0"/>
    <s v="芳林路东侧绿化景观工程"/>
    <m/>
    <x v="0"/>
    <s v="道路绿化"/>
    <x v="0"/>
    <x v="0"/>
    <s v="否"/>
    <d v="2016-12-31T00:00:00"/>
    <d v="2021-06-30T00:00:00"/>
    <n v="15"/>
    <n v="0"/>
    <n v="0"/>
    <n v="0"/>
    <n v="3500"/>
    <n v="300"/>
    <n v="300"/>
    <n v="90"/>
    <n v="90"/>
    <s v="旅游区"/>
    <s v="对芳林路原有绿化范围内进行完善，对未实施部分进行实施。"/>
  </r>
  <r>
    <n v="104"/>
    <s v="2018-J114"/>
    <s v="滨旅基建"/>
    <x v="2"/>
    <x v="2"/>
    <m/>
    <x v="5"/>
    <s v="2017年旅游区域及周边智能视觉工程"/>
    <m/>
    <x v="0"/>
    <s v="信息化系统"/>
    <x v="0"/>
    <x v="0"/>
    <s v="否"/>
    <d v="2018-08-31T00:00:00"/>
    <d v="2020-06-30T00:00:00"/>
    <s v="0"/>
    <n v="0"/>
    <n v="0"/>
    <n v="0"/>
    <n v="5160"/>
    <n v="100"/>
    <n v="100"/>
    <n v="100"/>
    <n v="100"/>
    <s v="合作区"/>
    <s v="对旅游区及周边进行智能视觉提升，66处电警，201处监控（配套）"/>
  </r>
  <r>
    <n v="105"/>
    <s v="2018-增J103"/>
    <s v="滨旅基建"/>
    <x v="2"/>
    <x v="2"/>
    <m/>
    <x v="5"/>
    <s v="旅游区域及周边智能视觉二期工程"/>
    <m/>
    <x v="0"/>
    <s v="信息化系统"/>
    <x v="0"/>
    <x v="0"/>
    <s v="否"/>
    <d v="2019-11-30T00:00:00"/>
    <d v="2020-09-30T00:00:00"/>
    <s v="0"/>
    <n v="0"/>
    <n v="0"/>
    <n v="0"/>
    <n v="1151"/>
    <n v="100"/>
    <n v="100"/>
    <n v="30"/>
    <n v="30"/>
    <s v="合作区"/>
    <s v="旅游区域南部共9个路口电子警察，包含25个杆件安装及配套管线。"/>
  </r>
  <r>
    <n v="106"/>
    <s v="2016-J8"/>
    <s v="泰达控股"/>
    <x v="3"/>
    <x v="0"/>
    <s v="基本完成了，只剩海鸿、新康两段未做"/>
    <x v="0"/>
    <s v="景盛路等8条道路排水工程"/>
    <m/>
    <x v="0"/>
    <s v="道路工程"/>
    <x v="0"/>
    <x v="3"/>
    <s v="否"/>
    <d v="2014-09-01T00:00:00"/>
    <d v="2020-12-01T00:00:00"/>
    <n v="24.18"/>
    <s v=""/>
    <s v=""/>
    <s v=""/>
    <n v="41350"/>
    <n v="3550"/>
    <n v="3550"/>
    <n v="3550"/>
    <n v="3550"/>
    <s v="旅游区"/>
    <s v="海轩道：西起景盛路，东至荣盛路，道路全长1235米，道路宽30米，道路面积30750平米。海鸿道：西起景盛路，东至月盛路，道路全长1025米，道路红线宽16米，道路面积约16400平方米。川博道：西起安悦东路，东至明盛路，道路全长1934米，道路宽34米，道路面积35000平米。新康道：西起安业西路，东至安业东路，道路全长730米，道路宽16米，道路面积11680平米。景盛路：南起海旭道，北至海轩道，道路全长1277米，道路红线宽47米，道路面积约61100平方米。永盛路：南起现状永盛路，北至海文道，原美林道至4#泵站段道路全长350米，道路宽25米，道路面积8750平米。明盛路：南起海旭道，北至海轩道，道路全长1226米，道路宽38米，道路面积49020平米。荣盛路：南起海博道，北至海旭道，道路全长880米，道路红线宽25米，道路面积约22000平方米。"/>
  </r>
  <r>
    <n v="107"/>
    <s v="2016-J17"/>
    <s v="生泰海洋"/>
    <x v="3"/>
    <x v="0"/>
    <s v="施工完成，没有施工证"/>
    <x v="0"/>
    <s v="景盛路（海轩道-海文道）道路及排水工程"/>
    <m/>
    <x v="0"/>
    <s v="道路工程"/>
    <x v="0"/>
    <x v="0"/>
    <s v="否"/>
    <d v="2018-08-01T00:00:00"/>
    <d v="2020-12-01T00:00:00"/>
    <n v="2.96"/>
    <s v=""/>
    <s v=""/>
    <s v=""/>
    <n v="4347"/>
    <n v="0"/>
    <n v="0"/>
    <n v="0"/>
    <n v="0"/>
    <s v="旅游区"/>
    <s v="景盛路北至海文道，南至海轩道，长631.37米，道路红线宽47米。"/>
  </r>
  <r>
    <n v="108"/>
    <s v="2016-J28"/>
    <s v="生泰海洋"/>
    <x v="3"/>
    <x v="0"/>
    <s v="剩余消防主题公园部分的施工方案"/>
    <x v="0"/>
    <s v="邦盛路（海旭道-海博道）绿化工程"/>
    <m/>
    <x v="0"/>
    <s v="道路绿化"/>
    <x v="0"/>
    <x v="0"/>
    <s v="否"/>
    <d v="2018-04-01T00:00:00"/>
    <d v="2020-05-01T00:00:00"/>
    <n v="5"/>
    <n v="5"/>
    <s v=""/>
    <s v=""/>
    <n v="2836"/>
    <n v="200"/>
    <n v="200"/>
    <n v="60"/>
    <n v="60"/>
    <s v="旅游区"/>
    <s v="中福中间绿化带及道路绿化工程"/>
  </r>
  <r>
    <n v="109"/>
    <s v="2016-J30"/>
    <s v="生泰海洋"/>
    <x v="3"/>
    <x v="0"/>
    <s v="南湾南岸西延的设计费"/>
    <x v="0"/>
    <s v="南湾景观绿化"/>
    <m/>
    <x v="0"/>
    <s v="公园绿化"/>
    <x v="0"/>
    <x v="0"/>
    <s v="是"/>
    <d v="2015-11-01T00:00:00"/>
    <d v="2022-12-02T00:00:00"/>
    <s v=""/>
    <s v=""/>
    <n v="30"/>
    <s v=""/>
    <n v="55000"/>
    <n v="1000"/>
    <n v="1000"/>
    <n v="1000"/>
    <n v="1000"/>
    <s v="旅游区"/>
    <s v="岸北侧约12万平米，岸南侧约18万平米，南侧包括海博馆东西侧绿化带。"/>
  </r>
  <r>
    <n v="110"/>
    <s v="2016-J32"/>
    <s v="生泰海洋"/>
    <x v="3"/>
    <x v="0"/>
    <s v="春植收尾，灌木和草皮"/>
    <x v="9"/>
    <s v="海旭道南半幅（庄盛路—东堤路）两侧绿化景观工程"/>
    <m/>
    <x v="0"/>
    <s v="道路绿化"/>
    <x v="0"/>
    <x v="0"/>
    <s v="是"/>
    <d v="2018-12-01T00:00:00"/>
    <d v="2020-06-01T00:00:00"/>
    <n v="12"/>
    <n v="12"/>
    <s v=""/>
    <s v=""/>
    <n v="10000"/>
    <n v="1000"/>
    <n v="1000"/>
    <n v="1000"/>
    <n v="1000"/>
    <s v="旅游区"/>
    <s v="北侧6米中央隔离带+南侧1.5米行道树及南侧（庄盛路至东堤路）段30米绿带，长度约3828米，建设规模约15万平米。"/>
  </r>
  <r>
    <n v="111"/>
    <s v="2016-J33"/>
    <s v="生泰海洋"/>
    <x v="3"/>
    <x v="0"/>
    <s v="只剩一点被占压的地方没干"/>
    <x v="0"/>
    <s v="新平道（安业西路-弘通路）道路红线内绿化工程"/>
    <m/>
    <x v="0"/>
    <s v="道路绿化"/>
    <x v="0"/>
    <x v="0"/>
    <s v="否"/>
    <d v="2018-04-01T00:00:00"/>
    <d v="2020-08-01T00:00:00"/>
    <n v="1"/>
    <n v="1"/>
    <s v=""/>
    <s v=""/>
    <n v="629"/>
    <n v="100"/>
    <n v="100"/>
    <n v="30"/>
    <n v="30"/>
    <s v="旅游区"/>
    <s v="两侧各2m绿化带，建设面积10000平米"/>
  </r>
  <r>
    <n v="112"/>
    <s v="2016-J34"/>
    <s v="生泰海洋"/>
    <x v="3"/>
    <x v="0"/>
    <s v="除了西侧基本完成，西侧正式绿化招完勘察，正在施工设计。"/>
    <x v="0"/>
    <s v="企业总部园周边绿化"/>
    <m/>
    <x v="0"/>
    <s v="公园绿化"/>
    <x v="0"/>
    <x v="0"/>
    <s v="是"/>
    <d v="2018-04-01T00:00:00"/>
    <d v="2021-06-01T00:00:00"/>
    <s v=""/>
    <s v=""/>
    <n v="31"/>
    <s v=""/>
    <n v="18000"/>
    <n v="2000"/>
    <n v="2000"/>
    <n v="2000"/>
    <n v="2000"/>
    <s v="旅游区"/>
    <s v="建设规模约31万平米，安悦东路与安业西路之间的绿带及水系；景盛路（海旭道-海博道）西侧绿带；安兴路、安业西路、安业东路道路红线内绿化工程：两侧各2米行道树，建设规模约10280平米；川博道（安悦东路-景盛路）：道路红线内及道路两侧各10米绿化带；新康道（安业东路-安业西路）：道路红线内绿化；安明路（海旭道-海博道）：两侧各10米绿化带，建设规模约1.6万平米；安悦东路东侧（海旭道-海博道）临时绿化带，海旭道以北（安悦东路-景盛路）临时绿化带；及园林单层配套建筑。"/>
  </r>
  <r>
    <n v="113"/>
    <s v="2016-J148"/>
    <s v="生泰海洋"/>
    <x v="3"/>
    <x v="0"/>
    <s v="观澜角的雕塑"/>
    <x v="0"/>
    <s v="南堤滨海步道"/>
    <m/>
    <x v="0"/>
    <s v="公园绿化"/>
    <x v="0"/>
    <x v="0"/>
    <s v="否"/>
    <d v="2018-04-01T00:00:00"/>
    <d v="2023-12-02T00:00:00"/>
    <n v="46"/>
    <s v=""/>
    <s v=""/>
    <s v=""/>
    <n v="125000"/>
    <n v="1000"/>
    <n v="1000"/>
    <n v="1000"/>
    <n v="1000"/>
    <s v="旅游区"/>
    <s v="面积46万平方米滨海步道及防潮堤建设。"/>
  </r>
  <r>
    <n v="114"/>
    <s v="2016-J149"/>
    <s v="泰达控股"/>
    <x v="3"/>
    <x v="0"/>
    <s v="基本完成"/>
    <x v="0"/>
    <s v="临海新城北部地块真空预压及软基处理工程"/>
    <m/>
    <x v="0"/>
    <s v="土地收储及整理"/>
    <x v="0"/>
    <x v="1"/>
    <s v="否"/>
    <d v="2018-04-01T00:00:00"/>
    <d v="2020-03-01T00:00:00"/>
    <s v=""/>
    <s v=""/>
    <n v="500"/>
    <s v=""/>
    <n v="63879"/>
    <n v="2000"/>
    <n v="2000"/>
    <n v="0"/>
    <n v="0"/>
    <s v="旅游区"/>
    <s v="面积约5平方公里。"/>
  </r>
  <r>
    <n v="115"/>
    <s v="2016-J157"/>
    <s v="生泰海洋"/>
    <x v="3"/>
    <x v="0"/>
    <s v="都差丽水到碧水段"/>
    <x v="0"/>
    <s v="景盛路（碧水道-海旭道）、安明路（丽水道-碧水道）、丽水道（碧水道-景盛路）、永盛路（2号雨水泵站-海旭道）西半幅道路及排水工程和绿化工程"/>
    <m/>
    <x v="0"/>
    <s v="道路工程"/>
    <x v="0"/>
    <x v="0"/>
    <s v="否"/>
    <d v="2018-05-01T00:00:00"/>
    <d v="2021-12-01T00:00:00"/>
    <n v="4.67"/>
    <s v=""/>
    <s v=""/>
    <s v=""/>
    <n v="18598"/>
    <n v="1000"/>
    <n v="1000"/>
    <n v="1000"/>
    <n v="1000"/>
    <s v="旅游区"/>
    <s v="景盛路（碧水道-海旭道）道路长约1053米，新建道路面积为4.949万平方米，绿化面积为1.5945万平方米；安明路（丽水道-碧水道）道路长约246米，新建道路面积为0.541万平方米，绿化面积为0.1024万平方米；丽水道（碧水道-景盛路）道路长约1239米，新建道路面积为1.982万平方米，绿化面积为0.5076万平方米；永盛路（2号雨水泵站-海旭道）西半幅道路长约1087米，新建道路面积为1.36万平方米，绿化面积约0.3249万平方米。随路敷设雨、污水管线及照明与交通工程。"/>
  </r>
  <r>
    <n v="116"/>
    <s v="2016-J161"/>
    <s v="生泰海洋"/>
    <x v="3"/>
    <x v="0"/>
    <s v="已开工"/>
    <x v="0"/>
    <s v="景盛路（海旭道-海文道）道路红线内及道路两侧绿化工程"/>
    <m/>
    <x v="0"/>
    <s v="道路绿化"/>
    <x v="0"/>
    <x v="0"/>
    <s v="否"/>
    <d v="2018-09-01T00:00:00"/>
    <d v="2020-05-01T00:00:00"/>
    <n v="5.2"/>
    <s v=""/>
    <s v=""/>
    <s v=""/>
    <n v="5200"/>
    <n v="1500"/>
    <n v="1500"/>
    <n v="1500"/>
    <n v="1500"/>
    <s v="旅游区"/>
    <s v="（海博道-海文道）段西侧道路外绿化20米；（海旭道-海文道）东侧道路外绿化20米，5米中分带，两侧各5m行道树。"/>
  </r>
  <r>
    <n v="117"/>
    <s v="2016-J165"/>
    <s v="泰达滨海清洁能源"/>
    <x v="3"/>
    <x v="0"/>
    <m/>
    <x v="0"/>
    <s v="中新天津生态城临海新城气源管道工程项目"/>
    <m/>
    <x v="0"/>
    <s v="配套管线"/>
    <x v="0"/>
    <x v="1"/>
    <s v="否"/>
    <d v="2018-12-01T00:00:00"/>
    <d v="2020-12-01T00:00:00"/>
    <s v=""/>
    <s v=""/>
    <s v=""/>
    <n v="3150"/>
    <n v="1049"/>
    <n v="849"/>
    <n v="849"/>
    <n v="254.7"/>
    <n v="254.7"/>
    <s v="旅游区"/>
    <s v="管线全长约3150米。"/>
  </r>
  <r>
    <n v="118"/>
    <s v="2017-J17"/>
    <s v="泰达控股"/>
    <x v="3"/>
    <x v="0"/>
    <s v="已经施工"/>
    <x v="0"/>
    <s v="四五六七区补吹和东堤路西侧真空预压工程"/>
    <m/>
    <x v="0"/>
    <s v="土地收储及整理"/>
    <x v="0"/>
    <x v="1"/>
    <s v="否"/>
    <d v="2018-05-01T00:00:00"/>
    <d v="2021-12-02T00:00:00"/>
    <n v="31"/>
    <s v=""/>
    <s v=""/>
    <s v=""/>
    <n v="31332"/>
    <n v="10000"/>
    <n v="10000"/>
    <n v="0"/>
    <n v="0"/>
    <s v="旅游区"/>
    <s v="面积约497万平米吹填。"/>
  </r>
  <r>
    <n v="119"/>
    <s v="2017-J19"/>
    <s v="生泰海洋"/>
    <x v="3"/>
    <x v="0"/>
    <s v="乔木基本完成"/>
    <x v="0"/>
    <s v="海旭道（安正路-弘通路）北半幅红线内及道路两侧绿化工程"/>
    <m/>
    <x v="0"/>
    <s v="道路绿化"/>
    <x v="0"/>
    <x v="0"/>
    <s v="是"/>
    <d v="2018-09-01T00:00:00"/>
    <d v="2020-06-01T00:00:00"/>
    <s v=""/>
    <s v=""/>
    <s v=""/>
    <s v=""/>
    <n v="4000"/>
    <n v="500"/>
    <n v="500"/>
    <n v="165"/>
    <n v="165"/>
    <s v="旅游区"/>
    <s v="海旭道北半幅两侧绿化及道路红线内绿化"/>
  </r>
  <r>
    <n v="120"/>
    <s v="2017-J23"/>
    <s v="生泰水业"/>
    <x v="3"/>
    <x v="0"/>
    <m/>
    <x v="0"/>
    <s v="富盛路、月盛路、海逸道、新昌道、河川道、强盛路、安明路、安兴路、安业西路、安业东路、日盛路、滨盛路给水管道工程"/>
    <m/>
    <x v="0"/>
    <s v="配套管线"/>
    <x v="0"/>
    <x v="1"/>
    <s v="否"/>
    <d v="2017-09-01T00:00:00"/>
    <d v="2020-12-01T00:00:00"/>
    <s v=""/>
    <s v=""/>
    <s v=""/>
    <s v="规模见建设内容"/>
    <n v="1000"/>
    <n v="600"/>
    <n v="600"/>
    <n v="180"/>
    <n v="180"/>
    <s v="旅游区"/>
    <s v="富盛路（海旭道-海文道）给水管道：DN400mm球墨铸铁管660米，DN300球墨铸铁管1150米；月盛路（海博道-海文道）给水管道：DN300mm球墨铸铁管1280米；海逸道（景盛路-月盛路）给水管道：Dn300mm球墨铸铁管870米；新昌道（景盛路-弘通路）给水管道：DN300mm球墨铸铁管1760米；河川道（景盛路-永盛路）给水管道：DN300mm球墨铸铁管400米；强盛路（月盛路-海轩道）给水管道：DN300mm球墨铸铁管503米；安明路（丽水道-海晨道）给水管道：DN400mm球墨铸铁管310米；安兴路（海博道-新康道）DN300mm球墨铸铁781米；安业西路给水管道DN300mm球墨铸铁管1271米；安业东路给水管道：DN300球墨铸铁管518米。日盛路给水管道：DN300球墨铸铁管820米；滨盛路给水管道：DN300球墨铸铁管820米。"/>
  </r>
  <r>
    <n v="121"/>
    <s v="2017-J38"/>
    <s v="生泰海洋"/>
    <x v="3"/>
    <x v="0"/>
    <s v="正在实施"/>
    <x v="0"/>
    <s v="临海新城新平道社区公园工程"/>
    <m/>
    <x v="0"/>
    <s v="公园绿化"/>
    <x v="0"/>
    <x v="0"/>
    <s v="否"/>
    <d v="2018-05-01T00:00:00"/>
    <d v="2020-06-01T00:00:00"/>
    <n v="2.8"/>
    <s v=""/>
    <s v=""/>
    <s v=""/>
    <n v="6000"/>
    <n v="1500"/>
    <n v="1500"/>
    <n v="450"/>
    <n v="450"/>
    <s v="旅游区"/>
    <s v="新平道与明盛路、富盛路和滨盛路交口"/>
  </r>
  <r>
    <n v="122"/>
    <s v="2018-J18"/>
    <s v="生泰海洋"/>
    <x v="3"/>
    <x v="0"/>
    <s v="路基施工"/>
    <x v="4"/>
    <s v="海天道(中央大道-景盛路）道路及桥梁工程"/>
    <m/>
    <x v="0"/>
    <s v="道路工程"/>
    <x v="0"/>
    <x v="0"/>
    <s v="是"/>
    <d v="2018-12-01T00:00:00"/>
    <d v="2021-12-01T00:00:00"/>
    <n v="2.2999999999999998"/>
    <s v=""/>
    <s v=""/>
    <s v=""/>
    <n v="36700"/>
    <n v="10000"/>
    <n v="10000"/>
    <n v="10000"/>
    <n v="10000"/>
    <s v="旅游区"/>
    <s v="包含0.7公里道路及1.6公里桥梁，考虑综合管廊施工。"/>
  </r>
  <r>
    <n v="123"/>
    <s v="2018-J82"/>
    <s v="生泰水业"/>
    <x v="3"/>
    <x v="0"/>
    <m/>
    <x v="0"/>
    <s v="安明路、丽水道、永盛路给水管道工程"/>
    <m/>
    <x v="0"/>
    <s v="配套管线"/>
    <x v="0"/>
    <x v="1"/>
    <s v="否"/>
    <d v="2018-12-01T00:00:00"/>
    <d v="2020-12-01T00:00:00"/>
    <s v=""/>
    <s v=""/>
    <s v=""/>
    <s v="规模见建设内容"/>
    <n v="378"/>
    <n v="278"/>
    <n v="278"/>
    <n v="0"/>
    <n v="0"/>
    <s v="旅游区"/>
    <s v="安明路（丽水道-碧水道）DN300给水管道280米，60万；丽水道（碧水道-景盛路）DN300给水管道长1300米，280万；永盛路（现状管道-碧水道），DN300给水管道长190米，38万；共计378万元。"/>
  </r>
  <r>
    <n v="124"/>
    <s v="2018-增J119"/>
    <s v="泰达控股"/>
    <x v="3"/>
    <x v="0"/>
    <s v="电力施工，11月16日开标"/>
    <x v="0"/>
    <s v="东堤路两侧绿化景观工程"/>
    <m/>
    <x v="0"/>
    <s v="道路绿化"/>
    <x v="0"/>
    <x v="0"/>
    <s v="否"/>
    <d v="2018-09-01T00:00:00"/>
    <d v="2020-03-01T00:00:00"/>
    <s v=""/>
    <s v=""/>
    <s v=""/>
    <n v="3800"/>
    <n v="19862"/>
    <n v="500"/>
    <n v="500"/>
    <n v="500"/>
    <n v="500"/>
    <s v="旅游区"/>
    <s v="东侧80-140米绿化景观公园，西侧8米绿化带，长度约3800米，建设规模约45万平米；北堤路抢修及维护，长度403米；含配套电力工程。"/>
  </r>
  <r>
    <n v="125"/>
    <s v="2018-增J73"/>
    <s v="生泰海洋"/>
    <x v="3"/>
    <x v="0"/>
    <s v="已完成"/>
    <x v="8"/>
    <s v="北堤联络段工程"/>
    <m/>
    <x v="0"/>
    <s v="生态修复工程"/>
    <x v="0"/>
    <x v="0"/>
    <s v="是"/>
    <d v="2018-11-01T00:00:00"/>
    <d v="2020-09-01T00:00:00"/>
    <s v=""/>
    <s v=""/>
    <s v=""/>
    <s v=""/>
    <n v="5000"/>
    <n v="0"/>
    <n v="0"/>
    <n v="0"/>
    <n v="0"/>
    <s v="旅游区"/>
    <s v="含北堤拆改及建闸费用。"/>
  </r>
  <r>
    <n v="126"/>
    <s v="2019-J23"/>
    <s v="生泰水业"/>
    <x v="3"/>
    <x v="0"/>
    <m/>
    <x v="0"/>
    <s v="海旭道北半幅、景盛路给水管道工程"/>
    <m/>
    <x v="0"/>
    <s v="配套管线"/>
    <x v="0"/>
    <x v="1"/>
    <s v="否"/>
    <d v="2018-10-01T00:00:00"/>
    <d v="2020-12-01T00:00:00"/>
    <s v=""/>
    <s v=""/>
    <s v=""/>
    <s v="规模见建设内容"/>
    <n v="3000"/>
    <n v="2000"/>
    <n v="2000"/>
    <n v="600"/>
    <n v="600"/>
    <s v="旅游区"/>
    <s v="海旭道北半幅（现状海挡-弘通路）给水管道：DN800mm球墨铸铁管1900米，DN400mm球墨铸铁管1900米DN300mm870米；景盛路（丽水道-海文道）给水管道：DN800mm 球墨铸铁管3001.37米，DN400mm球墨铸铁管2901.37米；DN300mm球墨铸铁管4101.37米"/>
  </r>
  <r>
    <n v="127"/>
    <s v="2019-J25"/>
    <s v="生泰水业"/>
    <x v="3"/>
    <x v="0"/>
    <m/>
    <x v="0"/>
    <s v="海旭道（庄盛路-东堤路）南半幅给水管道工程"/>
    <m/>
    <x v="0"/>
    <s v="配套管线"/>
    <x v="0"/>
    <x v="1"/>
    <s v="否"/>
    <d v="2018-12-01T00:00:00"/>
    <d v="2020-12-01T00:00:00"/>
    <s v=""/>
    <s v=""/>
    <s v=""/>
    <s v="规模见建设内容"/>
    <n v="620"/>
    <n v="540"/>
    <n v="540"/>
    <n v="162"/>
    <n v="162"/>
    <s v="旅游区"/>
    <s v="西起庄盛路，东至东堤，道路全长3796米，DN400给水管道长900米，225万。DN300给水管道长3100米，682万。"/>
  </r>
  <r>
    <n v="128"/>
    <s v="2019-J78"/>
    <s v="生泰海洋"/>
    <x v="3"/>
    <x v="2"/>
    <s v="正在实施"/>
    <x v="5"/>
    <s v="临海新城电子警察系统一期"/>
    <m/>
    <x v="0"/>
    <s v="信息化系统"/>
    <x v="0"/>
    <x v="0"/>
    <s v="否"/>
    <d v="2019-07-01T00:00:00"/>
    <d v="2020-12-01T00:00:00"/>
    <m/>
    <m/>
    <m/>
    <m/>
    <n v="1500"/>
    <n v="450"/>
    <n v="450"/>
    <n v="148.5"/>
    <n v="148.5"/>
    <s v="合作区"/>
    <s v="包括电子警察设备、摄像机、箱变等内容"/>
  </r>
  <r>
    <n v="129"/>
    <s v="2017-J103"/>
    <s v="生泰海洋"/>
    <x v="3"/>
    <x v="2"/>
    <s v="正在实施"/>
    <x v="5"/>
    <s v="2017年生态城临海新城智能视觉工程"/>
    <m/>
    <x v="0"/>
    <s v="信息化系统"/>
    <x v="0"/>
    <x v="0"/>
    <s v="否"/>
    <d v="2019-02-01T00:00:00"/>
    <d v="2020-12-01T00:00:00"/>
    <m/>
    <m/>
    <m/>
    <m/>
    <n v="1188.68"/>
    <n v="356"/>
    <n v="356"/>
    <n v="117.48"/>
    <n v="117.48"/>
    <s v="旅游区"/>
    <s v="包括视频监控点位，管道、线缆、破绿、综合箱、信号传输和电力供应"/>
  </r>
  <r>
    <n v="130"/>
    <s v="2017-J26"/>
    <s v="生泰海洋"/>
    <x v="3"/>
    <x v="0"/>
    <s v="施工标已全部完成"/>
    <x v="8"/>
    <s v="临海新城水系连通工程"/>
    <m/>
    <x v="0"/>
    <s v="生态修复工程"/>
    <x v="0"/>
    <x v="0"/>
    <s v="是"/>
    <d v="2019-11-01T00:00:00"/>
    <d v="2020-12-02T00:00:00"/>
    <s v=""/>
    <s v=""/>
    <s v=""/>
    <s v="规模见建设内容"/>
    <n v="30000"/>
    <n v="12500"/>
    <n v="12500"/>
    <n v="12500"/>
    <n v="12500"/>
    <s v="旅游区"/>
    <s v="弘通路东侧清淤，开挖土方共计597万方，建设过水闸两座及沉砂池。"/>
  </r>
  <r>
    <n v="131"/>
    <s v="2017-J102"/>
    <s v="生泰海洋"/>
    <x v="3"/>
    <x v="0"/>
    <s v="只剩三千万，基本完成"/>
    <x v="0"/>
    <s v="临海新城路灯及配套设施二期工程"/>
    <m/>
    <x v="0"/>
    <s v="配套管线"/>
    <x v="0"/>
    <x v="0"/>
    <s v="否"/>
    <d v="2019-01-01T00:00:00"/>
    <d v="2020-06-01T00:00:00"/>
    <s v=""/>
    <s v=""/>
    <s v=""/>
    <s v=""/>
    <n v="12000"/>
    <n v="3000"/>
    <n v="3000"/>
    <n v="3000"/>
    <n v="3000"/>
    <s v="旅游区"/>
    <s v="临海新城二期路灯、交通信号灯及标线等道路配套工程"/>
  </r>
  <r>
    <n v="132"/>
    <s v="2018-增J123"/>
    <s v="生泰海洋"/>
    <x v="3"/>
    <x v="0"/>
    <s v="已招完勘察设计监理，正在进行施工图设计"/>
    <x v="8"/>
    <s v="北堤水闸及船闸建设工程"/>
    <m/>
    <x v="0"/>
    <s v="生态修复工程"/>
    <x v="0"/>
    <x v="0"/>
    <s v="否"/>
    <d v="2019-12-02T00:00:00"/>
    <d v="2020-12-02T00:00:00"/>
    <s v=""/>
    <s v=""/>
    <s v=""/>
    <s v=""/>
    <n v="45000"/>
    <n v="30000"/>
    <n v="30000"/>
    <n v="30000"/>
    <n v="30000"/>
    <s v="旅游区"/>
    <s v="北堤水闸及船闸建设工程。"/>
  </r>
  <r>
    <n v="133"/>
    <s v="2018-增J55"/>
    <s v="生泰海洋"/>
    <x v="3"/>
    <x v="0"/>
    <s v="信号灯新建和更换，11月招施工标"/>
    <x v="5"/>
    <s v="智能交通系统"/>
    <m/>
    <x v="0"/>
    <s v="配套管线"/>
    <x v="0"/>
    <x v="0"/>
    <s v="否"/>
    <d v="2019-12-02T00:00:00"/>
    <d v="2020-12-01T00:00:00"/>
    <s v=""/>
    <s v=""/>
    <s v=""/>
    <s v=""/>
    <n v="10000"/>
    <n v="7000"/>
    <n v="7000"/>
    <n v="7000"/>
    <n v="7000"/>
    <s v="旅游区"/>
    <s v="新建4条道路交通设施及完善临海新城区域内道路交通工程。内容包含照明工程、交通信号灯、交通标示、箱式变电站、交通标线等内容。"/>
  </r>
  <r>
    <n v="134"/>
    <s v="2019-J21"/>
    <s v="生泰市政"/>
    <x v="3"/>
    <x v="0"/>
    <m/>
    <x v="0"/>
    <s v="临海新城2019年道路开口工程"/>
    <m/>
    <x v="0"/>
    <s v="道路配套"/>
    <x v="0"/>
    <x v="0"/>
    <s v="否"/>
    <d v="2019-05-01T00:00:00"/>
    <d v="2020-12-01T00:00:00"/>
    <s v=""/>
    <s v=""/>
    <s v=""/>
    <s v=""/>
    <n v="2000"/>
    <n v="2000"/>
    <n v="2000"/>
    <n v="700"/>
    <n v="700"/>
    <s v="旅游区"/>
    <s v="小区、企业出入口道路开口，包括开槽、基础处理、管线加固或切改、面层处理和绿化破除、迁移及恢复等。"/>
  </r>
  <r>
    <n v="135"/>
    <s v="2019-增J14"/>
    <s v="生泰海洋"/>
    <x v="3"/>
    <x v="0"/>
    <s v="施工招标完成"/>
    <x v="8"/>
    <s v="北堤联络段改造工程"/>
    <m/>
    <x v="0"/>
    <s v="生态修复工程"/>
    <x v="0"/>
    <x v="0"/>
    <s v="否"/>
    <d v="2019-11-01T00:00:00"/>
    <d v="2020-12-02T00:00:00"/>
    <s v=""/>
    <s v=""/>
    <s v=""/>
    <s v="规模见建设内容"/>
    <n v="40000"/>
    <n v="30000"/>
    <n v="30000"/>
    <n v="30000"/>
    <n v="30000"/>
    <s v="旅游区"/>
    <s v="安悦路至造陆一区段北堤路进行改造，长度约858m，其中西侧428m加固，东侧430m改造为水闸 。"/>
  </r>
  <r>
    <n v="136"/>
    <s v="2018-J95"/>
    <s v="滨海建投"/>
    <x v="4"/>
    <x v="0"/>
    <s v="涉及土地问题，一标段是桥，21年6月完成；二标段是接快速段的道路，开工时间无法确定"/>
    <x v="4"/>
    <s v="静湖北路西延"/>
    <m/>
    <x v="0"/>
    <s v="道路工程"/>
    <x v="0"/>
    <x v="0"/>
    <s v="否"/>
    <d v="2018-10-01T00:00:00"/>
    <d v="2022-06-01T00:00:00"/>
    <n v="2.2000000000000002"/>
    <s v=""/>
    <m/>
    <m/>
    <n v="32000"/>
    <n v="8000"/>
    <n v="8000"/>
    <n v="0"/>
    <n v="0"/>
    <s v="合作区"/>
    <s v="静湖北路西延"/>
  </r>
  <r>
    <n v="137"/>
    <s v="2019-增J69"/>
    <s v="天津市天富公司"/>
    <x v="5"/>
    <x v="0"/>
    <s v="方案已完成，刚进场施工"/>
    <x v="0"/>
    <s v="雅居乐市政公园"/>
    <m/>
    <x v="0"/>
    <s v="景观绿化"/>
    <x v="0"/>
    <x v="1"/>
    <s v="否"/>
    <d v="2019-11-01T00:00:00"/>
    <d v="2020-05-01T00:00:00"/>
    <m/>
    <m/>
    <m/>
    <m/>
    <n v="1080"/>
    <n v="300"/>
    <n v="300"/>
    <n v="300"/>
    <n v="300"/>
    <s v="合作区"/>
    <s v="雅居乐市政公园"/>
  </r>
  <r>
    <n v="138"/>
    <s v="2018-J3"/>
    <s v="市政景观"/>
    <x v="0"/>
    <x v="0"/>
    <s v="方案还要继续调整，明年施工"/>
    <x v="0"/>
    <s v="美食城周边景观工程"/>
    <m/>
    <x v="0"/>
    <s v="景观绿化"/>
    <x v="1"/>
    <x v="0"/>
    <s v="否"/>
    <d v="2020-05-01T00:00:00"/>
    <d v="2020-12-01T00:00:00"/>
    <s v=""/>
    <s v=""/>
    <n v="1"/>
    <s v=""/>
    <n v="300"/>
    <n v="300"/>
    <n v="300"/>
    <n v="0"/>
    <n v="0"/>
    <s v="合作区"/>
    <s v="绿化面积约1万平方米。"/>
  </r>
  <r>
    <n v="139"/>
    <s v="2016-J101"/>
    <s v="水务公司"/>
    <x v="0"/>
    <x v="0"/>
    <m/>
    <x v="0"/>
    <s v="生态城新源中心工业游湿地工程"/>
    <m/>
    <x v="0"/>
    <s v="旅游配套"/>
    <x v="1"/>
    <x v="0"/>
    <s v="否"/>
    <d v="2020-02-01T00:00:00"/>
    <d v="2021-12-01T00:00:00"/>
    <n v="2.6"/>
    <s v=""/>
    <s v=""/>
    <s v=""/>
    <n v="3300"/>
    <n v="1500"/>
    <n v="1500"/>
    <n v="500"/>
    <n v="500"/>
    <s v="合作区"/>
    <s v="工业游蝶形展厅配套湿地打造约24000平米。"/>
  </r>
  <r>
    <n v="140"/>
    <s v="2019-J81"/>
    <s v="市政景观"/>
    <x v="0"/>
    <x v="0"/>
    <s v="公园标识施工"/>
    <x v="1"/>
    <s v="已建成公园园林小品工程"/>
    <m/>
    <x v="0"/>
    <s v="提升改造"/>
    <x v="1"/>
    <x v="0"/>
    <s v="否"/>
    <d v="2020-05-01T00:00:00"/>
    <d v="2020-12-01T00:00:00"/>
    <s v=""/>
    <s v=""/>
    <s v=""/>
    <s v=""/>
    <n v="980"/>
    <n v="980"/>
    <n v="980"/>
    <n v="300"/>
    <n v="300"/>
    <s v="合作区"/>
    <s v="主要是惠风溪公园、永定洲公园、故道河公园、静湖湖岸等10个公园的标识系统的设计安装。"/>
  </r>
  <r>
    <n v="141"/>
    <s v="2017-J95"/>
    <s v="水务公司"/>
    <x v="0"/>
    <x v="0"/>
    <m/>
    <x v="10"/>
    <s v="北疆电厂淡化海水配套泵站及配套管网（一期）"/>
    <m/>
    <x v="0"/>
    <s v="市政场站"/>
    <x v="1"/>
    <x v="0"/>
    <s v="否"/>
    <d v="2020-05-01T00:00:00"/>
    <d v="2020-12-01T00:00:00"/>
    <s v="1.8"/>
    <s v=""/>
    <m/>
    <s v=""/>
    <n v="6000"/>
    <n v="3000"/>
    <n v="6000"/>
    <n v="3000"/>
    <n v="5000"/>
    <s v="渔港区"/>
    <s v="建设淡化海水配套泵站一座及配套进出水管线，占地面积约18000平方米（总投资不含土地成本费用）"/>
  </r>
  <r>
    <n v="142"/>
    <s v="2019-J75"/>
    <s v="水务公司"/>
    <x v="0"/>
    <x v="1"/>
    <s v="与滨旅污水管网连接"/>
    <x v="1"/>
    <s v="E号污水泵站改造及污水管道工程"/>
    <m/>
    <x v="0"/>
    <s v="提升改造"/>
    <x v="1"/>
    <x v="0"/>
    <s v="否"/>
    <d v="2020-02-01T00:00:00"/>
    <d v="2020-07-01T00:00:00"/>
    <s v=""/>
    <s v=""/>
    <s v=""/>
    <n v="1000"/>
    <n v="1450"/>
    <n v="1450"/>
    <n v="1450"/>
    <n v="400"/>
    <n v="400"/>
    <s v="合作区"/>
    <s v="E泵站内输水系统改造，并新建管道至旅游区污水管网，将部分污水纳入旅游区污水处理系统；同时对泵站内的电气、自控设备进行改造。"/>
  </r>
  <r>
    <n v="143"/>
    <s v="2019-增J43"/>
    <s v="投资公司"/>
    <x v="0"/>
    <x v="0"/>
    <s v="明年必须要完"/>
    <x v="1"/>
    <s v="32号地块周边道路绿化改造工程"/>
    <m/>
    <x v="0"/>
    <s v="提升改造"/>
    <x v="1"/>
    <x v="0"/>
    <s v="否"/>
    <d v="2020-04-01T00:00:00"/>
    <d v="2020-12-01T00:00:00"/>
    <s v=""/>
    <s v=""/>
    <n v="0.5"/>
    <s v=""/>
    <n v="380"/>
    <n v="380"/>
    <n v="380"/>
    <n v="0"/>
    <n v="0"/>
    <s v="合作区"/>
    <s v="绿化改造面积共计约4980平方米。_x000a__x000a_中天大道东侧绿化带，长约295米，宽12米，绿化面积约3540平方米；_x000a__x000a_华一路北侧绿化带，长约180米，宽8米，绿化面积约1440平方米。"/>
  </r>
  <r>
    <n v="144"/>
    <s v="2019-增J48"/>
    <s v="交通公司"/>
    <x v="0"/>
    <x v="1"/>
    <s v="有些站点接路灯，白天没电；有些站点改栏杆"/>
    <x v="1"/>
    <s v="中新天津生态城起步区城市家具工程提升改造项目"/>
    <m/>
    <x v="0"/>
    <s v="提升改造"/>
    <x v="1"/>
    <x v="0"/>
    <s v="否"/>
    <d v="2020-06-01T00:00:00"/>
    <d v="2021-12-01T00:00:00"/>
    <s v=""/>
    <s v=""/>
    <s v=""/>
    <s v=""/>
    <n v="240"/>
    <n v="100"/>
    <n v="100"/>
    <n v="0"/>
    <n v="0"/>
    <s v="合作区"/>
    <s v="建设内容主要对惠风溪站、芦花庄园站和运维中心站等公交站点信息显示系统进行提升改造，对南开中学站等站点护栏设置进行提升改造。"/>
  </r>
  <r>
    <n v="145"/>
    <s v="2017-J2"/>
    <s v="水务公司"/>
    <x v="0"/>
    <x v="1"/>
    <m/>
    <x v="0"/>
    <s v="再生水浓盐水处理工程"/>
    <m/>
    <x v="0"/>
    <s v="水处理"/>
    <x v="1"/>
    <x v="0"/>
    <s v="否"/>
    <d v="2020-03-01T00:00:00"/>
    <d v="2022-12-01T00:00:00"/>
    <s v="0.8"/>
    <n v="0.5"/>
    <s v=""/>
    <s v=""/>
    <n v="25000"/>
    <n v="2000"/>
    <n v="2000"/>
    <n v="2000"/>
    <n v="2000"/>
    <s v="合作区"/>
    <s v="建设反渗透浓盐水处理设施一座。"/>
  </r>
  <r>
    <n v="146"/>
    <s v="2018-J59"/>
    <s v="水务公司"/>
    <x v="0"/>
    <x v="1"/>
    <m/>
    <x v="0"/>
    <s v="可再生能源循环利用工程"/>
    <m/>
    <x v="0"/>
    <s v="市政场站"/>
    <x v="1"/>
    <x v="0"/>
    <s v="否"/>
    <d v="2020-03-01T00:00:00"/>
    <d v="2022-12-01T00:00:00"/>
    <s v="4.3"/>
    <n v="2"/>
    <s v=""/>
    <s v=""/>
    <n v="33000"/>
    <n v="5000"/>
    <n v="5000"/>
    <n v="5000"/>
    <n v="5000"/>
    <s v="合作区"/>
    <s v="一期新建可再生能源循环利用处理厂一座，主要建设厨余垃圾、餐饮垃圾、污水处理厂污泥处理系统及相关配套设施等；二期主要建设垃圾资源化分类中心及绿化垃圾处理中心及相关配套设施等（含土地成本3000万）"/>
  </r>
  <r>
    <n v="147"/>
    <s v="2017-J110"/>
    <s v="投资公司"/>
    <x v="0"/>
    <x v="0"/>
    <m/>
    <x v="0"/>
    <s v="一体化基础设施网络平台和数据中心"/>
    <m/>
    <x v="0"/>
    <s v="信息化系统"/>
    <x v="1"/>
    <x v="1"/>
    <s v="否"/>
    <d v="2020-09-01T00:00:00"/>
    <d v="2020-12-01T00:00:00"/>
    <s v=""/>
    <s v=""/>
    <s v=""/>
    <s v=""/>
    <n v="350"/>
    <n v="200"/>
    <n v="200"/>
    <n v="0"/>
    <n v="0"/>
    <s v="合作区"/>
    <s v="在公用事业运行维护中心搭建该系统，结合生产运行维护、客户服务、绩效考核等业务标准，与各类政府服务热线、城管平台实现业务联动，实现对能源、市政、环保、水务、交通五家专业公司生产、运行维护、客户服务业务的运行监控预报警、业务分析、监督考核评价、工单督办与业务协作，提高业务感知与处置能力，为城市运营管理提供业务支撑。"/>
  </r>
  <r>
    <n v="148"/>
    <s v="2019-J52"/>
    <s v="投资公司"/>
    <x v="0"/>
    <x v="0"/>
    <m/>
    <x v="1"/>
    <s v="运维中心提升改造工程"/>
    <m/>
    <x v="0"/>
    <s v="技改工程"/>
    <x v="1"/>
    <x v="1"/>
    <s v="否"/>
    <d v="2020-01-01T00:00:00"/>
    <d v="2020-12-01T00:00:00"/>
    <s v=""/>
    <s v=""/>
    <s v=""/>
    <s v=""/>
    <n v="100"/>
    <n v="45"/>
    <n v="45"/>
    <n v="0"/>
    <n v="0"/>
    <s v="合作区"/>
    <s v="运维中心室内玻璃防火门提升、院内增设充电桩及充电车棚"/>
  </r>
  <r>
    <n v="149"/>
    <s v="2019-J45"/>
    <s v="投资公司"/>
    <x v="0"/>
    <x v="0"/>
    <s v="目前设计已完成，正在进行初设评审"/>
    <x v="11"/>
    <s v="信息产业园景观工程"/>
    <m/>
    <x v="0"/>
    <s v="景观绿化"/>
    <x v="1"/>
    <x v="3"/>
    <s v="否"/>
    <d v="2020-02-01T00:00:00"/>
    <d v="2021-12-01T00:00:00"/>
    <s v=""/>
    <s v=""/>
    <n v="5"/>
    <s v=""/>
    <n v="5200"/>
    <n v="200"/>
    <n v="200"/>
    <n v="200"/>
    <n v="200"/>
    <s v="合作区"/>
    <s v="总占地面积约5万平方米。"/>
  </r>
  <r>
    <n v="150"/>
    <s v="2018-增J17"/>
    <s v="水务公司"/>
    <x v="0"/>
    <x v="1"/>
    <m/>
    <x v="0"/>
    <s v="蓟运河河道整治及生态修复工程"/>
    <m/>
    <x v="0"/>
    <s v="景观绿化"/>
    <x v="1"/>
    <x v="0"/>
    <s v="否"/>
    <d v="2020-03-01T00:00:00"/>
    <d v="2021-07-01T00:00:00"/>
    <s v=""/>
    <s v=""/>
    <s v=""/>
    <s v=""/>
    <n v="2000"/>
    <n v="500"/>
    <n v="500"/>
    <n v="200"/>
    <n v="200"/>
    <s v="合作区"/>
    <s v="建设白鹭洲及泰九路配套湿地"/>
  </r>
  <r>
    <n v="151"/>
    <s v="2019-增J47"/>
    <s v="交通公司"/>
    <x v="0"/>
    <x v="1"/>
    <m/>
    <x v="0"/>
    <s v="2020年公交站亭工程"/>
    <m/>
    <x v="0"/>
    <s v="道路配套"/>
    <x v="1"/>
    <x v="0"/>
    <s v="否"/>
    <d v="2020-03-01T00:00:00"/>
    <d v="2020-12-01T00:00:00"/>
    <s v=""/>
    <s v=""/>
    <s v=""/>
    <s v=""/>
    <n v="800"/>
    <n v="450"/>
    <n v="450"/>
    <n v="150"/>
    <n v="150"/>
    <s v="合作区"/>
    <s v="建设5对公交站亭，本工程仅含公交站点，其余综合导视牌、路名牌不列入此项工程"/>
  </r>
  <r>
    <n v="152"/>
    <s v="2017-J72"/>
    <s v="投资公司"/>
    <x v="0"/>
    <x v="0"/>
    <s v="2019年年底开标"/>
    <x v="12"/>
    <s v="吟风林景观工程"/>
    <m/>
    <x v="0"/>
    <s v="景观绿化"/>
    <x v="1"/>
    <x v="0"/>
    <s v="否"/>
    <d v="2020-03-01T00:00:00"/>
    <d v="2021-12-01T00:00:00"/>
    <n v="5.82"/>
    <s v=""/>
    <s v=""/>
    <s v=""/>
    <n v="7700"/>
    <n v="800"/>
    <n v="800"/>
    <n v="800"/>
    <n v="800"/>
    <s v="合作区"/>
    <s v="项目绿化面积约58200平方米，主要包括地形塑造、绿化、给排水、铺装、电气与照明等工程。"/>
  </r>
  <r>
    <n v="153"/>
    <s v="2019-J6"/>
    <s v="水务公司"/>
    <x v="0"/>
    <x v="0"/>
    <m/>
    <x v="0"/>
    <s v="安明路、景盛路、弘通路、海晨道再生水管道工程"/>
    <m/>
    <x v="0"/>
    <s v="配套管线"/>
    <x v="1"/>
    <x v="0"/>
    <s v="否"/>
    <d v="2020-02-01T00:00:00"/>
    <d v="2021-12-01T00:00:00"/>
    <s v=""/>
    <s v=""/>
    <s v=""/>
    <n v="12200"/>
    <n v="4000"/>
    <n v="300"/>
    <n v="300"/>
    <n v="100"/>
    <n v="100"/>
    <s v="旅游区"/>
    <s v="安明路（海晨-丽水），景盛路（海旭道-碧水道）、弘通路（海旭道-河畔道）、海晨道（庄盛路-远达路）再生水管道敷设"/>
  </r>
  <r>
    <n v="154"/>
    <s v="2019-增J40"/>
    <s v="市政景观"/>
    <x v="0"/>
    <x v="0"/>
    <s v="明年完成，目前尚未招标，埋管入地"/>
    <x v="0"/>
    <s v="中天大道线杆迁移入地工程"/>
    <m/>
    <x v="0"/>
    <s v="电力工程"/>
    <x v="1"/>
    <x v="0"/>
    <s v="否"/>
    <d v="2020-04-01T00:00:00"/>
    <d v="2020-12-31T00:00:00"/>
    <s v=""/>
    <s v=""/>
    <s v=""/>
    <n v="1300"/>
    <n v="2400"/>
    <n v="2400"/>
    <n v="2400"/>
    <n v="800"/>
    <n v="800"/>
    <s v="合作区"/>
    <s v="中天大道（南开中学至惠风溪）东侧架空线杆入地工程，约1300米"/>
  </r>
  <r>
    <n v="155"/>
    <s v="2017-J36"/>
    <s v="市政景观"/>
    <x v="0"/>
    <x v="0"/>
    <s v="元旦前开标"/>
    <x v="0"/>
    <s v="合作区绿道配套工程（生态谷部分）"/>
    <m/>
    <x v="0"/>
    <s v="景观绿化"/>
    <x v="1"/>
    <x v="0"/>
    <s v="否"/>
    <d v="2020-03-01T00:00:00"/>
    <d v="2021-12-01T00:00:00"/>
    <s v=""/>
    <s v=""/>
    <s v=""/>
    <s v=""/>
    <n v="3600"/>
    <n v="1500"/>
    <n v="1500"/>
    <n v="500"/>
    <n v="500"/>
    <s v="合作区"/>
    <s v="标志标线、地面涂层、驿站、卫生间、自行车停放、城市家具、照明设施、标识系统等等。"/>
  </r>
  <r>
    <n v="156"/>
    <s v="2019-增J58"/>
    <s v="市政景观"/>
    <x v="0"/>
    <x v="0"/>
    <s v="目前项目建议书已批复（11月6日），计划明年五六月份开标，涉及土地问题投资暂时少列。"/>
    <x v="4"/>
    <s v="彩虹桥并线桥梁工程"/>
    <m/>
    <x v="0"/>
    <s v="桥梁工程"/>
    <x v="1"/>
    <x v="0"/>
    <s v="否"/>
    <d v="2020-05-01T00:00:00"/>
    <d v="2022-12-01T00:00:00"/>
    <s v=""/>
    <s v=""/>
    <s v=""/>
    <n v="2140"/>
    <n v="60000"/>
    <n v="4000"/>
    <n v="4000"/>
    <n v="4000"/>
    <n v="4000"/>
    <s v="合作区"/>
    <s v="彩虹桥并线桥梁，长度约2.14千米。"/>
  </r>
  <r>
    <n v="157"/>
    <s v="2019-增J42"/>
    <s v="市政景观"/>
    <x v="0"/>
    <x v="0"/>
    <s v="为明年智慧城市大会做准备"/>
    <x v="5"/>
    <s v="共享单车智能驿站"/>
    <m/>
    <x v="0"/>
    <s v="市政场站"/>
    <x v="1"/>
    <x v="0"/>
    <s v="否"/>
    <d v="2020-04-01T00:00:00"/>
    <d v="2020-12-01T00:00:00"/>
    <s v=""/>
    <s v=""/>
    <s v=""/>
    <s v=""/>
    <n v="800"/>
    <n v="800"/>
    <n v="300"/>
    <n v="500"/>
    <n v="0"/>
    <s v="合作区"/>
    <s v="建设2座共享单车智能驿站"/>
  </r>
  <r>
    <n v="158"/>
    <s v="2018-J24"/>
    <s v="市政景观"/>
    <x v="0"/>
    <x v="1"/>
    <s v="力争元旦前开标"/>
    <x v="1"/>
    <s v="生态城公厕新建及改造提升工程"/>
    <m/>
    <x v="0"/>
    <s v="提升改造"/>
    <x v="1"/>
    <x v="0"/>
    <s v="否"/>
    <d v="2020-03-01T00:00:00"/>
    <d v="2020-06-01T00:00:00"/>
    <s v=""/>
    <s v=""/>
    <n v="0.105"/>
    <s v=""/>
    <n v="1000"/>
    <n v="1000"/>
    <n v="1000"/>
    <n v="300"/>
    <n v="300"/>
    <s v="合作区"/>
    <s v="项目拟建共计7所公共厕所，占地面积约1050平方米。"/>
  </r>
  <r>
    <n v="159"/>
    <s v="2019-增J13"/>
    <s v="市政景观"/>
    <x v="0"/>
    <x v="3"/>
    <s v="前期研究"/>
    <x v="13"/>
    <s v="海博馆配套停车场及周边区域智慧停车引导及调度中心工程"/>
    <m/>
    <x v="0"/>
    <s v="提升改造"/>
    <x v="1"/>
    <x v="0"/>
    <s v="否"/>
    <d v="2020-06-01T00:00:00"/>
    <d v="2021-12-01T00:00:00"/>
    <s v=""/>
    <s v=""/>
    <s v=""/>
    <s v=""/>
    <n v="550"/>
    <n v="300"/>
    <n v="300"/>
    <n v="90"/>
    <n v="90"/>
    <s v="旅游区"/>
    <s v="海博馆配套停车场及周边区域智慧停车引导及调度中心工程"/>
  </r>
  <r>
    <n v="160"/>
    <s v="2020-J1"/>
    <s v="市政景观"/>
    <x v="0"/>
    <x v="0"/>
    <m/>
    <x v="1"/>
    <s v="中新天津生态城吉宝地块生态谷提升"/>
    <m/>
    <x v="0"/>
    <s v="办公项目"/>
    <x v="1"/>
    <x v="0"/>
    <s v="否"/>
    <d v="2020-06-01T00:00:00"/>
    <d v="2021-12-01T00:00:00"/>
    <s v=""/>
    <s v=""/>
    <m/>
    <m/>
    <n v="1800"/>
    <n v="300"/>
    <n v="300"/>
    <n v="90"/>
    <n v="90"/>
    <s v="合作区"/>
    <s v="吉宝地块生态谷部分的改造提升。_x000a_增加吉宝地块周边区域及绿道部分提升。"/>
  </r>
  <r>
    <n v="161"/>
    <s v="2020-J2"/>
    <s v="投资公司"/>
    <x v="0"/>
    <x v="0"/>
    <m/>
    <x v="1"/>
    <s v="公用事业客服大厅智慧化提升改造工程"/>
    <m/>
    <x v="0"/>
    <s v="技改工程"/>
    <x v="1"/>
    <x v="1"/>
    <s v="否"/>
    <d v="2020-06-01T00:00:00"/>
    <d v="2020-12-01T00:00:00"/>
    <s v=""/>
    <s v=""/>
    <m/>
    <m/>
    <n v="200"/>
    <n v="200"/>
    <n v="200"/>
    <n v="0"/>
    <n v="0"/>
    <s v="合作区"/>
    <s v="公用事业客服大厅装饰装修及软硬件提升"/>
  </r>
  <r>
    <n v="162"/>
    <s v="2020-J3"/>
    <s v="生联智慧公司"/>
    <x v="0"/>
    <x v="0"/>
    <m/>
    <x v="0"/>
    <s v="天津生态城光缆网络配套一期工程"/>
    <m/>
    <x v="0"/>
    <s v="信息化系统"/>
    <x v="1"/>
    <x v="1"/>
    <s v="否"/>
    <d v="2020-03-01T00:00:00"/>
    <d v="2021-12-01T00:00:00"/>
    <m/>
    <m/>
    <m/>
    <m/>
    <n v="350"/>
    <n v="150"/>
    <n v="150"/>
    <n v="0"/>
    <n v="0"/>
    <s v="合作区"/>
    <s v="区域干线光缆、接入光缆及区域网络设备建设工程"/>
  </r>
  <r>
    <n v="163"/>
    <s v="2020-J4"/>
    <s v="投资公司"/>
    <x v="0"/>
    <x v="0"/>
    <m/>
    <x v="14"/>
    <s v="北岛给水、燃气、热力管网工程"/>
    <s v="明年要花完当年配套费"/>
    <x v="0"/>
    <s v="办公项目"/>
    <x v="1"/>
    <x v="1"/>
    <s v="否"/>
    <d v="2020-10-01T00:00:00"/>
    <d v="2021-12-01T00:00:00"/>
    <m/>
    <m/>
    <m/>
    <m/>
    <n v="24372"/>
    <n v="2437"/>
    <n v="2437"/>
    <n v="2437"/>
    <n v="2437"/>
    <s v="合作区"/>
    <s v="给水28公里、燃气10公里、热力路由7.1公里"/>
  </r>
  <r>
    <n v="164"/>
    <s v="2020-J5"/>
    <s v="投资公司"/>
    <x v="0"/>
    <x v="0"/>
    <m/>
    <x v="0"/>
    <s v="天津生态城北岛通信管网建设工程"/>
    <m/>
    <x v="0"/>
    <s v="配套管线"/>
    <x v="1"/>
    <x v="1"/>
    <s v="否"/>
    <d v="2020-07-01T00:00:00"/>
    <d v="2022-10-01T00:00:00"/>
    <m/>
    <m/>
    <m/>
    <m/>
    <n v="940"/>
    <n v="200"/>
    <n v="200"/>
    <n v="50"/>
    <n v="50"/>
    <s v="合作区"/>
    <s v="天津生态城北岛通信管网建设工程，包含中生大道（泰四路-泰五路）、泰四路（中生大道-盛三街）、泰五路（中滨大道-盛三街）、中海大道（泰四路-盛三街）、中泰大道（生态谷-故道河）、盛一街（中滨大道至泰四路）、通水三路（泰四路-通水四路）、通水四路（泰四路-泰五路）、盛二街（中滨大道-故道河）、通水五路（中海大道-泰四路）、通水六路（通水五路-泰四路）、等道路市政通信管网，沟公里数18.5公里，约为125孔公里。"/>
  </r>
  <r>
    <n v="165"/>
    <s v="2020-J6"/>
    <s v="投资公司"/>
    <x v="0"/>
    <x v="0"/>
    <m/>
    <x v="0"/>
    <s v="生态城市政供热2020年技改消缺工程"/>
    <m/>
    <x v="0"/>
    <s v="技改工程"/>
    <x v="1"/>
    <x v="1"/>
    <s v="否"/>
    <d v="2020-05-01T00:00:00"/>
    <d v="2020-11-01T00:00:00"/>
    <m/>
    <m/>
    <m/>
    <m/>
    <n v="40"/>
    <n v="40"/>
    <n v="40"/>
    <n v="0"/>
    <n v="0"/>
    <s v="合作区"/>
    <s v="主要针对老旧市政供热的隐患、缺陷进行消缺改造，涉及热力消缺点位共8处。改造市政管网排气5处，泄水3处。"/>
  </r>
  <r>
    <n v="166"/>
    <s v="2020-J7"/>
    <s v="市政景观"/>
    <x v="0"/>
    <x v="1"/>
    <s v="方案设计，建议走城管局的资金"/>
    <x v="15"/>
    <s v="惠风溪绿地内景观停车场工程"/>
    <m/>
    <x v="0"/>
    <s v="景观绿化"/>
    <x v="1"/>
    <x v="0"/>
    <s v="否"/>
    <d v="2020-04-01T00:00:00"/>
    <d v="2020-06-01T00:00:00"/>
    <m/>
    <m/>
    <m/>
    <m/>
    <n v="730"/>
    <n v="730"/>
    <n v="730"/>
    <n v="220"/>
    <n v="220"/>
    <s v="合作区"/>
    <s v="总占地面积约4250平方米。"/>
  </r>
  <r>
    <n v="167"/>
    <s v="2020-J8"/>
    <s v="市政景观"/>
    <x v="0"/>
    <x v="4"/>
    <m/>
    <x v="15"/>
    <s v="雅境园绿地内景观停车场工程"/>
    <m/>
    <x v="0"/>
    <s v="景观绿化"/>
    <x v="1"/>
    <x v="0"/>
    <s v="否"/>
    <d v="2020-04-01T00:00:00"/>
    <d v="2020-12-01T00:00:00"/>
    <m/>
    <m/>
    <m/>
    <m/>
    <n v="670"/>
    <n v="670"/>
    <n v="670"/>
    <n v="210"/>
    <n v="210"/>
    <s v="合作区"/>
    <s v="总占地面积约3910平方米。"/>
  </r>
  <r>
    <n v="168"/>
    <s v="2020-J9"/>
    <s v="水务公司"/>
    <x v="0"/>
    <x v="1"/>
    <s v="汉北路绿化切改工程"/>
    <x v="1"/>
    <s v="中新天津生态城E号污水泵站进出水管道改造工程"/>
    <m/>
    <x v="0"/>
    <s v="提升改造"/>
    <x v="1"/>
    <x v="0"/>
    <s v="否"/>
    <d v="2020-06-01T00:00:00"/>
    <d v="2020-12-01T00:00:00"/>
    <m/>
    <m/>
    <m/>
    <n v="600"/>
    <n v="3000"/>
    <n v="3000"/>
    <n v="3000"/>
    <n v="1000"/>
    <n v="1000"/>
    <s v="合作区"/>
    <s v="由于旅游区水系施工与现有污水管道交叉，为保证污水管道运行安全，需将E号污水泵站进出水管道路由进行切改"/>
  </r>
  <r>
    <n v="169"/>
    <s v="2020-J10"/>
    <s v="投资公司"/>
    <x v="0"/>
    <x v="0"/>
    <m/>
    <x v="0"/>
    <s v="华四路（中天大道～中央大道）、动漫北路、中新大道（华四路～中泰大道）等道路给水、燃气、热力管网工程"/>
    <m/>
    <x v="0"/>
    <s v="配套管线"/>
    <x v="1"/>
    <x v="1"/>
    <s v="否"/>
    <d v="2020-09-01T00:00:00"/>
    <d v="2021-12-01T00:00:00"/>
    <m/>
    <m/>
    <m/>
    <m/>
    <n v="543"/>
    <n v="54"/>
    <n v="54"/>
    <n v="16"/>
    <n v="16"/>
    <s v="合作区"/>
    <s v="给水1.7公里、燃气0.4公里、热力路由0.05公里"/>
  </r>
  <r>
    <n v="170"/>
    <s v="2020-J11"/>
    <s v="市政景观"/>
    <x v="0"/>
    <x v="3"/>
    <m/>
    <x v="13"/>
    <s v="全域旅游标识系统及旅游服务站工程"/>
    <m/>
    <x v="0"/>
    <s v="旅游配套"/>
    <x v="1"/>
    <x v="0"/>
    <s v="否"/>
    <d v="2020-03-01T00:00:00"/>
    <d v="2020-12-30T00:00:00"/>
    <m/>
    <m/>
    <m/>
    <m/>
    <n v="1000"/>
    <n v="1000"/>
    <n v="1000"/>
    <n v="300"/>
    <n v="300"/>
    <s v="合作区"/>
    <s v="1、新增交通指示牌20处。_x000a_2、新型旅游标识系统。临海新城区域已完成设置，此次将范围拓展到生态城全域，预计新增新型标识180个。_x000a_3、配置旅游服务站8处。"/>
  </r>
  <r>
    <n v="171"/>
    <s v="2020-J12"/>
    <s v="市政景观"/>
    <x v="0"/>
    <x v="3"/>
    <s v="交通公司已做了一个智慧停车场工程"/>
    <x v="13"/>
    <s v="全域旅游停车场智慧联通及提升工程"/>
    <m/>
    <x v="0"/>
    <s v="旅游配套"/>
    <x v="1"/>
    <x v="0"/>
    <s v="否"/>
    <d v="2020-07-01T00:00:00"/>
    <d v="2021-12-30T00:00:00"/>
    <m/>
    <m/>
    <m/>
    <m/>
    <n v="1500"/>
    <n v="500"/>
    <n v="500"/>
    <n v="400"/>
    <n v="400"/>
    <s v="合作区"/>
    <s v="结合全域旅游示范区创建标准，建设全域旅游停车场串联运营管理体系，对海博馆、航母公园、方特公园、妈祖文化园、东堤公园、亿利精灵乐园、遗鸥公园等重点景区停车场进行整体智慧化提升，建设特色导引标识、完善各点位收费及监控系统，同时将商业社区配套停车场数据同步接入系统，实现全域旅游及配套停车场“互联互通、共享共用”。"/>
  </r>
  <r>
    <n v="172"/>
    <s v="2020-J13"/>
    <s v="市政景观"/>
    <x v="0"/>
    <x v="2"/>
    <s v="前期研究"/>
    <x v="5"/>
    <s v="中新天津生态城合作区人脸抓拍识别系统工程"/>
    <m/>
    <x v="0"/>
    <s v="信息化系统"/>
    <x v="1"/>
    <x v="0"/>
    <s v="否"/>
    <d v="2020-06-01T00:00:00"/>
    <d v="2020-12-01T00:00:00"/>
    <m/>
    <m/>
    <m/>
    <m/>
    <n v="1000"/>
    <n v="1000"/>
    <n v="1000"/>
    <n v="330"/>
    <n v="330"/>
    <s v="合作区"/>
    <s v="合作区内学校、幼儿园、医院、各社区中心、图书馆等区域建设人脸识别点位200处，高点10处及相关基础配套设施。"/>
  </r>
  <r>
    <n v="173"/>
    <s v="2020-J14"/>
    <s v="市政景观"/>
    <x v="0"/>
    <x v="2"/>
    <s v="前期研究，优化交通，对现有设施加设相关智慧设施。"/>
    <x v="5"/>
    <s v="中新天津生态城智慧城市2020智慧交通建设工程"/>
    <m/>
    <x v="0"/>
    <s v="信息化系统"/>
    <x v="1"/>
    <x v="0"/>
    <s v="否"/>
    <d v="2020-04-01T00:00:00"/>
    <d v="2021-12-01T00:00:00"/>
    <m/>
    <m/>
    <m/>
    <m/>
    <n v="4880"/>
    <n v="4380"/>
    <n v="4880"/>
    <n v="1250"/>
    <n v="1250"/>
    <s v="合作区"/>
    <s v="完善现有智慧交通设施，实现空域协同的全域交通治理和善解人意的通畅出行服务。"/>
  </r>
  <r>
    <n v="174"/>
    <s v="2020-J15"/>
    <s v="市政景观"/>
    <x v="0"/>
    <x v="2"/>
    <s v="前期研究，为基础设施加设监控设施提供大数据"/>
    <x v="5"/>
    <s v="中新天津生态城市政基础设施物联网综合应用项目"/>
    <m/>
    <x v="0"/>
    <s v="信息化系统"/>
    <x v="1"/>
    <x v="0"/>
    <s v="否"/>
    <d v="2020-06-01T00:00:00"/>
    <d v="2021-12-01T00:00:00"/>
    <m/>
    <m/>
    <m/>
    <m/>
    <n v="1500"/>
    <n v="50"/>
    <n v="50"/>
    <n v="0"/>
    <n v="0"/>
    <s v="合作区"/>
    <s v="新建泵站电气设备安全管理、排水监控、市政基础设施物联网运行监测调度、数据汇聚共享、市政管网信息管理等系统；提升现有智能照明管理系统、泵站自控系统；有效落实生态城基础设施、数据服务与智慧治理等智慧城市指标体系。"/>
  </r>
  <r>
    <n v="175"/>
    <s v="2019-增J60"/>
    <s v="市政景观"/>
    <x v="0"/>
    <x v="0"/>
    <s v="2019年交警要求开通必须具备电子警察，该项目为已开通项目提供电子警察安装"/>
    <x v="5"/>
    <s v="合作区及渔港区信号灯及电子警察一期工程"/>
    <m/>
    <x v="0"/>
    <s v="信息化系统"/>
    <x v="1"/>
    <x v="0"/>
    <s v="否"/>
    <d v="2020-05-01T00:00:00"/>
    <d v="2022-12-01T00:00:00"/>
    <m/>
    <m/>
    <m/>
    <m/>
    <n v="9000"/>
    <n v="1500"/>
    <n v="1500"/>
    <n v="1500"/>
    <n v="1500"/>
    <s v="合作区"/>
    <s v="在合作区域、渔港区域内建设5个路口信号灯、60个路口电子警察、数据采集及相关系统平台扩容、基础配套等"/>
  </r>
  <r>
    <n v="176"/>
    <s v="2020-J16"/>
    <s v="投资公司"/>
    <x v="0"/>
    <x v="1"/>
    <m/>
    <x v="1"/>
    <s v="新能源监控系统网络安全改造工程"/>
    <m/>
    <x v="0"/>
    <s v="技改工程"/>
    <x v="1"/>
    <x v="1"/>
    <s v="否"/>
    <d v="2020-05-01T00:00:00"/>
    <d v="2020-10-01T00:00:00"/>
    <m/>
    <m/>
    <m/>
    <m/>
    <n v="66"/>
    <n v="66"/>
    <n v="66"/>
    <n v="0"/>
    <n v="0"/>
    <s v="合作区"/>
    <s v="根据国网电力天津分公司于2019年6月组织开展的并网络安全“排雷”行动后下发的《电力监控系统安全防护检查整改通知书》要求，对新能源场站监控系统进行网络安全改造升级。"/>
  </r>
  <r>
    <n v="177"/>
    <s v="2019-增J44"/>
    <s v="投资公司"/>
    <x v="0"/>
    <x v="0"/>
    <s v="汉北路北段新建绿化，前期设计"/>
    <x v="0"/>
    <s v="汉北路西侧绿化带（汉北支路-泰八路）工程"/>
    <m/>
    <x v="0"/>
    <s v="道路绿化"/>
    <x v="1"/>
    <x v="0"/>
    <s v="否"/>
    <d v="2020-07-01T00:00:00"/>
    <d v="2021-12-01T00:00:00"/>
    <s v=""/>
    <s v=""/>
    <s v=""/>
    <s v="970"/>
    <n v="3300"/>
    <n v="200"/>
    <n v="200"/>
    <n v="60"/>
    <n v="60"/>
    <s v="合作区"/>
    <s v="长约970米，宽约30米，绿化面积约28566平方米。（去掉路口面积）"/>
  </r>
  <r>
    <n v="178"/>
    <s v="2019-J9"/>
    <s v="投资公司"/>
    <x v="0"/>
    <x v="0"/>
    <s v="方案设计（中海—中滨段）"/>
    <x v="0"/>
    <s v="中成大道东侧道路绿化带"/>
    <m/>
    <x v="0"/>
    <s v="道路绿化"/>
    <x v="1"/>
    <x v="0"/>
    <s v="否"/>
    <d v="2020-04-01T00:00:00"/>
    <d v="2021-12-01T00:00:00"/>
    <s v=""/>
    <s v=""/>
    <s v="4.72"/>
    <s v=""/>
    <n v="4350"/>
    <n v="400"/>
    <n v="400"/>
    <n v="120"/>
    <n v="120"/>
    <s v="合作区"/>
    <s v="中海大道至中滨大道，长约724米，平均宽37米，和泰七路至泰八路，长约510米，平均宽40米。共计长约1234米，绿化面积约4.72万平方米。"/>
  </r>
  <r>
    <n v="179"/>
    <s v="2018-J100"/>
    <s v="投资公司"/>
    <x v="0"/>
    <x v="0"/>
    <s v="春节前开完标"/>
    <x v="0"/>
    <s v="二生活中心、5地块都市农业主题公园及周边区域景观工程"/>
    <m/>
    <x v="0"/>
    <s v="景观绿化"/>
    <x v="1"/>
    <x v="0"/>
    <s v="否"/>
    <d v="2020-03-01T00:00:00"/>
    <d v="2020-12-01T00:00:00"/>
    <s v=""/>
    <s v=""/>
    <s v="0.79"/>
    <s v=""/>
    <n v="1030"/>
    <n v="1030"/>
    <n v="1030"/>
    <n v="190"/>
    <n v="190"/>
    <s v="合作区"/>
    <s v="南部片区5#地块及周边区域，绿化面积约0.79万平方米。"/>
  </r>
  <r>
    <n v="180"/>
    <s v="2020-J17"/>
    <s v="投资公司"/>
    <x v="0"/>
    <x v="0"/>
    <m/>
    <x v="0"/>
    <s v="小区开发商自建能源设施技改工程"/>
    <m/>
    <x v="0"/>
    <s v="能源配套"/>
    <x v="1"/>
    <x v="1"/>
    <m/>
    <d v="2020-05-01T00:00:00"/>
    <d v="2020-11-01T00:00:00"/>
    <m/>
    <m/>
    <m/>
    <m/>
    <n v="280"/>
    <n v="280"/>
    <n v="280"/>
    <n v="0"/>
    <n v="0"/>
    <s v="合作区"/>
    <s v="新新园、红树湾、和畅园小区开发商自建自来水管网及设施改造。"/>
  </r>
  <r>
    <n v="181"/>
    <s v="2020-J18"/>
    <s v="市政景观"/>
    <x v="0"/>
    <x v="0"/>
    <s v="方案设计"/>
    <x v="1"/>
    <s v="中部片区街角绿化工程"/>
    <s v="孙局要求明年必须开工"/>
    <x v="0"/>
    <s v="提升改造"/>
    <x v="1"/>
    <x v="0"/>
    <s v="否"/>
    <d v="2020-06-01T00:00:00"/>
    <d v="2021-12-01T00:00:00"/>
    <s v=""/>
    <s v=""/>
    <m/>
    <m/>
    <n v="2400"/>
    <n v="100"/>
    <n v="1000"/>
    <n v="30"/>
    <n v="330"/>
    <s v="合作区"/>
    <s v="中部片区多处街角的绿化提升改造"/>
  </r>
  <r>
    <n v="182"/>
    <s v="2018-J2"/>
    <s v="投资公司"/>
    <x v="0"/>
    <x v="0"/>
    <s v="前期研究"/>
    <x v="0"/>
    <s v="中新友好景观建筑及配套工程"/>
    <s v="孙局要求明年必须开工"/>
    <x v="0"/>
    <s v="景观绿化"/>
    <x v="1"/>
    <x v="0"/>
    <s v="否"/>
    <d v="2020-10-01T00:00:00"/>
    <d v="2021-12-01T00:00:00"/>
    <s v=""/>
    <s v=""/>
    <s v="0.45"/>
    <s v=""/>
    <n v="16000"/>
    <n v="300"/>
    <n v="300"/>
    <n v="300"/>
    <n v="300"/>
    <s v="合作区"/>
    <s v="大约20个公园内小型建筑及其综合管网等配套工程，建筑占地面积共约4500平方米。"/>
  </r>
  <r>
    <n v="183"/>
    <s v="2020-J19"/>
    <s v="水务公司"/>
    <x v="0"/>
    <x v="0"/>
    <m/>
    <x v="0"/>
    <s v="北疆电厂淡化海水泵站电力配套及丰田配套管网工程"/>
    <m/>
    <x v="0"/>
    <s v="配套管线"/>
    <x v="1"/>
    <x v="0"/>
    <m/>
    <d v="2020-05-01T00:00:00"/>
    <d v="2021-12-01T00:00:00"/>
    <m/>
    <m/>
    <m/>
    <m/>
    <n v="7000"/>
    <n v="3000"/>
    <n v="3000"/>
    <n v="3000"/>
    <n v="3000"/>
    <s v="渔港区"/>
    <s v="为北疆电厂淡化海水配套泵站进行电力配套，并修建丰田及其它淡化海水配套管线"/>
  </r>
  <r>
    <n v="184"/>
    <s v="2020-J20"/>
    <s v="市政景观"/>
    <x v="0"/>
    <x v="0"/>
    <s v="方案设计"/>
    <x v="14"/>
    <s v="北岛一期道路绿化工程"/>
    <m/>
    <x v="0"/>
    <s v="道路绿化"/>
    <x v="1"/>
    <x v="0"/>
    <s v="否"/>
    <d v="2020-10-01T00:00:00"/>
    <d v="2021-12-01T00:00:00"/>
    <m/>
    <m/>
    <m/>
    <m/>
    <n v="9080"/>
    <n v="50"/>
    <n v="600"/>
    <n v="0"/>
    <n v="600"/>
    <s v="合作区"/>
    <s v="包括泰五路（中海大道至盛三街）、中生大道（泰九路至泰七路）泰四路（中生大道至中海大道）中海大道（泰四路至泰五路）中泰大道（中滨大道至泰四路），总绿化面积约13.35万平方米。"/>
  </r>
  <r>
    <n v="185"/>
    <s v="2019-增J46"/>
    <s v="投资公司"/>
    <x v="0"/>
    <x v="0"/>
    <s v="包括木栈道"/>
    <x v="1"/>
    <s v="故道河两岸景观提升工程"/>
    <m/>
    <x v="0"/>
    <s v="提升改造"/>
    <x v="1"/>
    <x v="0"/>
    <s v="否"/>
    <d v="2020-07-01T00:00:00"/>
    <d v="2021-12-01T00:00:00"/>
    <s v="18"/>
    <s v=""/>
    <s v=""/>
    <s v=""/>
    <n v="13000"/>
    <n v="3000"/>
    <n v="3000"/>
    <n v="3000"/>
    <n v="3000"/>
    <s v="合作区"/>
    <s v="改造面积约18公顷。"/>
  </r>
  <r>
    <n v="186"/>
    <s v="2020-J21"/>
    <s v="市政景观"/>
    <x v="0"/>
    <x v="0"/>
    <s v="方案设计"/>
    <x v="14"/>
    <s v="北岛二期道路绿化工程"/>
    <m/>
    <x v="0"/>
    <s v="道路绿化"/>
    <x v="1"/>
    <x v="0"/>
    <s v="否"/>
    <d v="2020-10-01T00:00:00"/>
    <d v="2021-12-01T00:00:00"/>
    <m/>
    <m/>
    <m/>
    <m/>
    <n v="9200"/>
    <n v="50"/>
    <n v="600"/>
    <n v="0"/>
    <n v="600"/>
    <s v="合作区"/>
    <s v="包括泰五路（中海大道至盛三街）、中生大道（泰九路至泰七路）泰四路（中生大道至中海大道）中海大道（泰四路至泰五路）中泰大道（中滨大道至泰四路），总绿化面积约13.36万平方米。"/>
  </r>
  <r>
    <n v="187"/>
    <s v="2020-J22"/>
    <s v="环保公司"/>
    <x v="0"/>
    <x v="0"/>
    <s v="未启动"/>
    <x v="0"/>
    <s v="北部及东北部生活垃圾收集运输工程"/>
    <m/>
    <x v="0"/>
    <s v="电力工程"/>
    <x v="1"/>
    <x v="1"/>
    <s v="否"/>
    <d v="2020-10-01T00:00:00"/>
    <d v="2024-10-01T00:00:00"/>
    <s v=""/>
    <s v=""/>
    <s v=""/>
    <s v=""/>
    <n v="25000"/>
    <n v="500"/>
    <n v="1500"/>
    <n v="500"/>
    <n v="1500"/>
    <s v="合作区"/>
    <s v="北部及东北部生活垃圾收集运输工程"/>
  </r>
  <r>
    <n v="188"/>
    <s v="2016-J173"/>
    <s v="合资公司"/>
    <x v="1"/>
    <x v="0"/>
    <s v="计划2019年底招施工标"/>
    <x v="4"/>
    <s v="静湖南路西延工程"/>
    <m/>
    <x v="0"/>
    <s v="道路工程"/>
    <x v="1"/>
    <x v="0"/>
    <s v="否"/>
    <d v="2020-01-01T00:00:00"/>
    <d v="2021-12-01T00:00:00"/>
    <s v=""/>
    <s v=""/>
    <s v=""/>
    <n v="800"/>
    <n v="3000"/>
    <n v="1000"/>
    <n v="1000"/>
    <n v="300"/>
    <n v="300"/>
    <s v="合作区"/>
    <s v="（静湖南路-动漫南路）：道路、雨水、污水、再生水、照明、智能交通预埋工程、交通设施等工程，路宽20米，长度约1km"/>
  </r>
  <r>
    <n v="189"/>
    <s v="2016-J56"/>
    <s v="合资公司"/>
    <x v="1"/>
    <x v="0"/>
    <s v="目前正在进行前期设计，计划明年5月份左右招标"/>
    <x v="3"/>
    <s v="北部片区雨水、污水、外排合建泵站"/>
    <m/>
    <x v="0"/>
    <s v="市政场站"/>
    <x v="1"/>
    <x v="0"/>
    <s v="否"/>
    <d v="2020-06-01T00:00:00"/>
    <d v="2022-12-01T00:00:00"/>
    <s v=""/>
    <s v=""/>
    <s v=""/>
    <s v=""/>
    <n v="35500"/>
    <n v="1000"/>
    <n v="1000"/>
    <n v="1000"/>
    <n v="1000"/>
    <s v="合作区"/>
    <s v="污水0.6m3/s，雨水30.1m3/s，外排10m3/s，占地约1万平米"/>
  </r>
  <r>
    <n v="190"/>
    <s v="2020-J23"/>
    <s v="合资公司"/>
    <x v="1"/>
    <x v="0"/>
    <s v="中海临时路，中生、泰五、中泰、盛二，两横两纵"/>
    <x v="14"/>
    <s v="北岛一期道路工程"/>
    <s v="明年要花完当年配套费，全面开工，改名字"/>
    <x v="0"/>
    <s v="道路工程"/>
    <x v="1"/>
    <x v="0"/>
    <s v="否"/>
    <d v="2020-05-01T00:00:00"/>
    <d v="2021-06-01T00:00:00"/>
    <s v=""/>
    <s v=""/>
    <s v=""/>
    <m/>
    <n v="40000"/>
    <n v="15000"/>
    <n v="20000"/>
    <n v="15000"/>
    <n v="20000"/>
    <s v="合作区"/>
    <s v="道路总长约8km，包含中生大道（泰四路-泰五路）泰四路（中生大道-中海大道）泰五路（中滨大道-中海大道）中海大道（泰四路-泰五路）泰五路（中海大道-通水五街）泰五路（通水五街-中泰大道）泰五路（中泰大道-盛一街）泰五路（盛一街-盛二街）泰五路（盛二街-盛三街）中泰大道（生态谷-泰四路）通水三路（泰四路-通水四路）通水四路（泰四路-泰五路）泰四路（中海大道-中泰大道）主要包括道路、雨水、污水、再生水、照明、智能交通预埋、交通设施等工程。"/>
  </r>
  <r>
    <n v="191"/>
    <s v="2020-J24"/>
    <s v="合资公司"/>
    <x v="1"/>
    <x v="0"/>
    <s v="规划新增加道路"/>
    <x v="0"/>
    <s v="华四路（中天大道-中央大道）、和睦路和顺路（中央大道交叉口）道路工程"/>
    <s v="明年开工"/>
    <x v="0"/>
    <s v="道路工程"/>
    <x v="1"/>
    <x v="0"/>
    <s v="否"/>
    <d v="2020-01-01T00:00:00"/>
    <d v="2021-12-31T00:00:00"/>
    <s v=""/>
    <s v=""/>
    <s v=""/>
    <m/>
    <n v="4800"/>
    <n v="1000"/>
    <n v="1000"/>
    <n v="300"/>
    <n v="300"/>
    <s v="合作区"/>
    <s v="1、华四路（中天大道-中央大道）道路、雨水、污水、再生水、照明、智能交通预埋、交通设施等工程，长度约0.3km；_x000a_2、和睦路与中央大道交叉口工程，交口道路长度50米；和顺路与中央大道交叉口工程，交口道路长度50米；_x000a_3、中新大道西侧（华三路至华二路）污水管线，约600米；_x000a_4、华四路（新二街至中新大道）雨水管线约300米、中新大道（华四路至中部雨水泵站）雨水管线约450米。"/>
  </r>
  <r>
    <n v="192"/>
    <s v="2020-J25"/>
    <s v="合资公司"/>
    <x v="1"/>
    <x v="0"/>
    <s v="，计划2020年7月实施"/>
    <x v="14"/>
    <s v="北岛二期道路工程"/>
    <s v="改名字"/>
    <x v="0"/>
    <s v="道路工程"/>
    <x v="1"/>
    <x v="0"/>
    <s v="否"/>
    <d v="2020-05-01T00:00:00"/>
    <d v="2021-12-01T00:00:00"/>
    <s v=""/>
    <s v=""/>
    <s v=""/>
    <m/>
    <n v="45000"/>
    <n v="5000"/>
    <n v="15000"/>
    <n v="5000"/>
    <n v="15000"/>
    <s v="合作区"/>
    <s v="道路总长约9km，包含：盛一街（中滨大道至泰四路）中海大道（泰五路至盛三街）泰四路（中泰大道-盛三街）盛二街（中滨大道-故道河）通水五路（中海大道-泰四路）通水六路（通水五路-泰四路）中泰大道（泰四路-故道河），主要包括道路、雨水、污水、再生水、照明、智能交通预埋、交通设施等工程。"/>
  </r>
  <r>
    <n v="193"/>
    <s v="2018-J19"/>
    <s v="滨旅基建"/>
    <x v="2"/>
    <x v="0"/>
    <m/>
    <x v="10"/>
    <s v="彩嘉路跨张家新沟连通工程"/>
    <m/>
    <x v="0"/>
    <s v="道路工程"/>
    <x v="1"/>
    <x v="0"/>
    <s v="否"/>
    <d v="2020-05-31T00:00:00"/>
    <d v="2020-12-31T00:00:00"/>
    <n v="0.496"/>
    <n v="0"/>
    <n v="55"/>
    <n v="146"/>
    <n v="1083"/>
    <n v="450"/>
    <n v="1083"/>
    <n v="135"/>
    <n v="300"/>
    <s v="旅游区"/>
    <s v="彩嘉路跨张家兴沟连通工程。道路长度约55m，包含跨张家兴沟涵洞及施工临时导行路。"/>
  </r>
  <r>
    <n v="194"/>
    <s v="2018-增J207"/>
    <s v="滨旅基建"/>
    <x v="2"/>
    <x v="0"/>
    <m/>
    <x v="0"/>
    <s v="2019年旅游区域项目开口工程"/>
    <m/>
    <x v="0"/>
    <s v="道路工程"/>
    <x v="1"/>
    <x v="0"/>
    <s v="否"/>
    <d v="2020-08-31T00:00:00"/>
    <d v="2021-06-30T00:00:00"/>
    <s v="0"/>
    <s v="0"/>
    <s v="0"/>
    <n v="0"/>
    <n v="1200"/>
    <n v="60"/>
    <n v="60"/>
    <n v="0"/>
    <n v="0"/>
    <s v="旅游区"/>
    <s v="2019年旅游区域项目开口一期工程，包含道路开口及开口处绿化迁移施工。"/>
  </r>
  <r>
    <n v="195"/>
    <s v="2018-增J213"/>
    <s v="滨旅公用"/>
    <x v="2"/>
    <x v="0"/>
    <s v="连接临海新城的热源"/>
    <x v="0"/>
    <s v="旅游区域南部热力管网完善工程"/>
    <m/>
    <x v="0"/>
    <s v="配套管线"/>
    <x v="1"/>
    <x v="1"/>
    <s v="否"/>
    <d v="2020-04-30T00:00:00"/>
    <d v="2020-10-31T00:00:00"/>
    <s v="0"/>
    <s v="0"/>
    <s v="0"/>
    <n v="2000"/>
    <n v="2200"/>
    <n v="2200"/>
    <n v="2200"/>
    <n v="300"/>
    <n v="300"/>
    <s v="旅游区"/>
    <s v="1、破路施工，连接安正路南北供热管线（安正路与海旭道交口）；2、沿海旭道将安正路供热管网与临海新城1#能源站连通。3.连接现状玉林路与安正路交口管线。"/>
  </r>
  <r>
    <n v="196"/>
    <s v="2019-J62"/>
    <s v="滨旅控股"/>
    <x v="2"/>
    <x v="0"/>
    <s v="正在商谈"/>
    <x v="0"/>
    <s v="军威养殖场地块土地补偿"/>
    <m/>
    <x v="0"/>
    <s v="土地收储及整理"/>
    <x v="1"/>
    <x v="0"/>
    <s v="否"/>
    <d v="2020-01-31T00:00:00"/>
    <d v="2020-12-31T00:00:00"/>
    <n v="32"/>
    <s v="0"/>
    <s v="0"/>
    <n v="0"/>
    <n v="18000"/>
    <n v="18000"/>
    <n v="18000"/>
    <n v="0"/>
    <n v="0"/>
    <s v="旅游区"/>
    <s v="实施该地块土地收储"/>
  </r>
  <r>
    <n v="197"/>
    <s v="2019-J63"/>
    <s v="滨旅控股"/>
    <x v="2"/>
    <x v="0"/>
    <s v="正在商谈"/>
    <x v="0"/>
    <s v="军威养殖场地块土地置换购置款"/>
    <m/>
    <x v="0"/>
    <s v="土地收储及整理"/>
    <x v="1"/>
    <x v="0"/>
    <s v="否"/>
    <d v="2020-01-31T00:00:00"/>
    <d v="2020-12-31T00:00:00"/>
    <n v="32"/>
    <s v="0"/>
    <s v="0"/>
    <n v="0"/>
    <n v="12000"/>
    <n v="12000"/>
    <n v="12000"/>
    <n v="0"/>
    <n v="0"/>
    <s v="旅游区"/>
    <s v="实施该地块土地收储"/>
  </r>
  <r>
    <n v="198"/>
    <s v="2018-增J147"/>
    <s v="滨旅公用"/>
    <x v="2"/>
    <x v="0"/>
    <s v="创业22万站第一路线"/>
    <x v="0"/>
    <s v="旅游区域北部电力排管一期工程"/>
    <m/>
    <x v="0"/>
    <s v="电力工程"/>
    <x v="1"/>
    <x v="0"/>
    <s v="否"/>
    <d v="2020-10-28T00:00:00"/>
    <d v="2021-06-01T00:00:00"/>
    <s v="0"/>
    <s v="0"/>
    <s v="0"/>
    <n v="9000"/>
    <n v="15000"/>
    <n v="1000"/>
    <n v="1000"/>
    <n v="1000"/>
    <n v="4000"/>
    <s v="旅游区"/>
    <s v="1.泰八路（汉北支路——汉北路），2.玉砂道（彩环路——渔帆路）；3.汉北路（彩环路——云溪道）；4.云溪道（汉北路——中央大道）；5.中央大道（云溪道——玉砂道）；6.彩环路（玉砂道-彩嘉路）_x000a_。长度：8.8公里"/>
  </r>
  <r>
    <n v="199"/>
    <s v="2018-J102"/>
    <s v="滨旅基建"/>
    <x v="2"/>
    <x v="0"/>
    <s v="十字"/>
    <x v="0"/>
    <s v="嘉顺道（中央大道-渔航路）、渔泽路（玉砂道-汉蔡支路）道路排水及红线内绿化工程"/>
    <m/>
    <x v="0"/>
    <s v="道路工程"/>
    <x v="1"/>
    <x v="0"/>
    <s v="否"/>
    <d v="2020-10-31T00:00:00"/>
    <d v="2022-12-31T00:00:00"/>
    <n v="10"/>
    <s v="0"/>
    <s v="3200"/>
    <n v="3200"/>
    <n v="32000"/>
    <n v="1000"/>
    <n v="1000"/>
    <n v="1000"/>
    <n v="1000"/>
    <s v="旅游区"/>
    <s v="新建嘉顺道（中央大道-渔航路）、渔泽路（玉砂道-汉蔡支路）2条道路，道路总长约3.2公里，道路面积9.92万m2。建设内容包括道路工程、排水工程、照明工程、交通工程及红线内绿化工程。"/>
  </r>
  <r>
    <n v="200"/>
    <s v="2018-增J41"/>
    <s v="滨旅公用"/>
    <x v="2"/>
    <x v="0"/>
    <s v="创业22万站第二路线，丰田进线的路由2020年10月份完，其余6月份完，目前已完成施工图"/>
    <x v="0"/>
    <s v="彩云街、玉砂道、顺安路和彩嘉路等道路电力排管工程"/>
    <m/>
    <x v="0"/>
    <s v="电力工程"/>
    <x v="1"/>
    <x v="0"/>
    <s v="否"/>
    <d v="2020-05-28T00:00:00"/>
    <d v="2021-06-01T00:00:00"/>
    <s v="0"/>
    <s v="0"/>
    <s v="0"/>
    <n v="8800"/>
    <n v="13500"/>
    <n v="3000"/>
    <n v="3000"/>
    <n v="3000"/>
    <n v="3000"/>
    <s v="旅游区"/>
    <s v="从创业站沿汉北路、彩云街、玉砂道、顺安路、彩嘉道修建12+3孔110KV电力排管，总长约8800米"/>
  </r>
  <r>
    <n v="201"/>
    <s v="2018-增J37"/>
    <s v="滨旅公用"/>
    <x v="2"/>
    <x v="0"/>
    <m/>
    <x v="10"/>
    <s v="北部给水加压泵站工程"/>
    <m/>
    <x v="0"/>
    <s v="市政场站"/>
    <x v="1"/>
    <x v="1"/>
    <s v="否"/>
    <d v="2020-10-31T00:00:00"/>
    <d v="2021-12-31T00:00:00"/>
    <s v="0.05"/>
    <s v="0.05"/>
    <s v="0.512"/>
    <n v="0"/>
    <n v="5500"/>
    <n v="2000"/>
    <n v="4500"/>
    <n v="600"/>
    <n v="3000"/>
    <s v="旅游区"/>
    <s v="北部给水加压泵站，规模6万吨/天，占地9000平米。"/>
  </r>
  <r>
    <n v="202"/>
    <s v="2018-增J27"/>
    <s v="滨旅基建"/>
    <x v="2"/>
    <x v="0"/>
    <m/>
    <x v="0"/>
    <s v="航泊道、航秀道、航庭道与汉北路连通工程"/>
    <m/>
    <x v="0"/>
    <s v="道路工程"/>
    <x v="1"/>
    <x v="0"/>
    <s v="否"/>
    <d v="2020-08-31T00:00:00"/>
    <d v="2021-06-30T00:00:00"/>
    <n v="0.42699999999999999"/>
    <s v="0"/>
    <s v="150"/>
    <n v="180"/>
    <n v="1505"/>
    <n v="500"/>
    <n v="500"/>
    <n v="150"/>
    <n v="150"/>
    <s v="旅游区"/>
    <s v="新建航泊道、航秀道与汉北路道路开口，完善道路、排水、交通、照明及红线范围绿化工程"/>
  </r>
  <r>
    <n v="203"/>
    <s v="2018-增J95"/>
    <s v="滨旅基建"/>
    <x v="2"/>
    <x v="0"/>
    <m/>
    <x v="0"/>
    <s v="澜清溪东段水系及绿廊景观工程"/>
    <m/>
    <x v="0"/>
    <s v="景观绿化"/>
    <x v="1"/>
    <x v="0"/>
    <s v="否"/>
    <d v="2020-10-31T00:00:00"/>
    <d v="2022-11-30T00:00:00"/>
    <n v="30"/>
    <s v="0.00"/>
    <s v="0"/>
    <n v="1100"/>
    <n v="20000"/>
    <n v="1500"/>
    <n v="1500"/>
    <n v="1500"/>
    <n v="1500"/>
    <s v="旅游区"/>
    <s v="澜清溪东段水系及绿廊景观工程，西起中央大道，东至渔泽路，河道长度1100m，总面积27.3万平米。"/>
  </r>
  <r>
    <n v="204"/>
    <s v="2019-J91"/>
    <s v="滨旅控股"/>
    <x v="2"/>
    <x v="0"/>
    <m/>
    <x v="0"/>
    <s v="八一盐场租赁"/>
    <m/>
    <x v="0"/>
    <s v="土地收储及整理"/>
    <x v="1"/>
    <x v="0"/>
    <s v="否"/>
    <d v="2020-01-31T00:00:00"/>
    <d v="2020-12-31T00:00:00"/>
    <n v="88"/>
    <n v="0"/>
    <n v="0"/>
    <n v="0"/>
    <n v="157"/>
    <n v="157"/>
    <n v="157"/>
    <n v="0"/>
    <n v="0"/>
    <s v="旅游区"/>
    <s v="签订租赁协议，完成八一盐场租赁"/>
  </r>
  <r>
    <n v="205"/>
    <s v="2019-增J37"/>
    <s v="滨旅基建"/>
    <x v="2"/>
    <x v="0"/>
    <s v="勘察设计监理招标完成，1月份要施工招标，包括填土、绿化、开口"/>
    <x v="10"/>
    <s v="北部招商项目基础处理工程"/>
    <m/>
    <x v="0"/>
    <s v="道路配套"/>
    <x v="1"/>
    <x v="0"/>
    <s v="否"/>
    <d v="2020-03-31T00:00:00"/>
    <d v="2021-08-31T00:00:00"/>
    <n v="98"/>
    <n v="0"/>
    <n v="0"/>
    <n v="0"/>
    <n v="30000"/>
    <n v="9000"/>
    <n v="9000"/>
    <n v="9000"/>
    <n v="9000"/>
    <s v="旅游区"/>
    <s v="对滨旅北部产业地块基础设施完善，包括丰田一期范围填土，拆改，地块及周边道路开口、道路拓宽，以及新增地块周边绿化以及相关临时设施等"/>
  </r>
  <r>
    <n v="206"/>
    <s v="2019-增J35"/>
    <s v="滨旅基建"/>
    <x v="2"/>
    <x v="0"/>
    <m/>
    <x v="8"/>
    <s v="临海新城西侧生态修复工程"/>
    <m/>
    <x v="0"/>
    <s v="生态修复工程"/>
    <x v="1"/>
    <x v="0"/>
    <s v="否"/>
    <d v="2020-07-30T00:00:00"/>
    <d v="2020-11-01T00:00:00"/>
    <n v="54"/>
    <n v="0"/>
    <s v="75"/>
    <n v="0"/>
    <n v="4500"/>
    <n v="1000"/>
    <n v="1000"/>
    <n v="300"/>
    <n v="300"/>
    <s v="旅游区"/>
    <s v="临海新城西侧生态修复工程，修复面积约75万平米，主要内容为清除现状海底淤泥至大沽高程-0.5，清淤总方量约200万方。淤泥存放在军威养殖场地块。"/>
  </r>
  <r>
    <n v="207"/>
    <s v="2019-增J36"/>
    <s v="滨旅基建"/>
    <x v="2"/>
    <x v="1"/>
    <m/>
    <x v="0"/>
    <s v="海堤（旅游区域）闸门修复工程"/>
    <m/>
    <x v="0"/>
    <s v="水利工程"/>
    <x v="1"/>
    <x v="0"/>
    <s v="否"/>
    <d v="2020-08-31T00:00:00"/>
    <d v="2021-06-30T00:00:00"/>
    <s v="0"/>
    <s v="0"/>
    <s v="0"/>
    <n v="0"/>
    <n v="1000"/>
    <n v="200"/>
    <n v="200"/>
    <n v="60"/>
    <n v="60"/>
    <s v="旅游区"/>
    <s v="海堤沿线11处闸门整修"/>
  </r>
  <r>
    <n v="208"/>
    <s v="2019-增J32"/>
    <s v="滨旅公用"/>
    <x v="2"/>
    <x v="0"/>
    <m/>
    <x v="0"/>
    <s v="海天道、航津道能源管线工程"/>
    <m/>
    <x v="0"/>
    <s v="配套管线"/>
    <x v="1"/>
    <x v="1"/>
    <s v="否"/>
    <d v="2020-10-31T00:00:00"/>
    <d v="2021-12-31T00:00:00"/>
    <m/>
    <n v="0"/>
    <n v="0"/>
    <n v="18000"/>
    <n v="4000"/>
    <n v="50"/>
    <n v="50"/>
    <n v="0"/>
    <n v="0"/>
    <s v="旅游区"/>
    <s v="海天道（中央大道-安悦东路）、航津道（汉北路-中央大道）随路建设能源管线。道路长度约1.8公里。"/>
  </r>
  <r>
    <n v="209"/>
    <s v="2019-增J29"/>
    <s v="滨旅基建"/>
    <x v="2"/>
    <x v="0"/>
    <m/>
    <x v="8"/>
    <s v="永定新河入海口左岸滨海湿地项目"/>
    <m/>
    <x v="0"/>
    <s v="生态修复工程"/>
    <x v="1"/>
    <x v="0"/>
    <s v="否"/>
    <d v="2020-08-31T00:00:00"/>
    <d v="2021-06-30T00:00:00"/>
    <n v="120"/>
    <n v="0"/>
    <n v="0"/>
    <n v="0"/>
    <n v="2900"/>
    <n v="300"/>
    <n v="300"/>
    <n v="90"/>
    <n v="90"/>
    <s v="旅游区"/>
    <s v="对永定新河入海口进行湿地修复，面积约1.2平方公里"/>
  </r>
  <r>
    <n v="210"/>
    <s v="2019-增J27"/>
    <s v="滨旅基建"/>
    <x v="2"/>
    <x v="0"/>
    <m/>
    <x v="8"/>
    <s v="力高地块西侧湿地生态修复工程"/>
    <m/>
    <x v="0"/>
    <s v="生态修复工程"/>
    <x v="1"/>
    <x v="0"/>
    <s v="否"/>
    <d v="2020-10-31T00:00:00"/>
    <d v="2021-12-31T00:00:00"/>
    <m/>
    <n v="0"/>
    <n v="0"/>
    <n v="0"/>
    <n v="18000"/>
    <n v="600"/>
    <n v="600"/>
    <n v="600"/>
    <n v="600"/>
    <s v="旅游区"/>
    <s v="为满足北部区域汛期排水，在力高周边地块新建闸门一处，同时对现有水系进行疏通。同时，为满足防潮需求，在力高西侧地块新建海堤，长度约1.5公里。"/>
  </r>
  <r>
    <n v="211"/>
    <s v="2019-增J70"/>
    <s v="滨旅基建"/>
    <x v="2"/>
    <x v="0"/>
    <m/>
    <x v="0"/>
    <s v="南堤滨海步道功能设施项目"/>
    <m/>
    <x v="0"/>
    <s v="景观绿化"/>
    <x v="1"/>
    <x v="0"/>
    <s v="否"/>
    <d v="2020-08-31T00:00:00"/>
    <d v="2021-06-30T00:00:00"/>
    <m/>
    <n v="0"/>
    <n v="0"/>
    <n v="0"/>
    <n v="3500"/>
    <n v="2000"/>
    <n v="2000"/>
    <n v="600"/>
    <n v="600"/>
    <s v="旅游区"/>
    <s v="对南堤滨海步道项目及周边区域通过增加智慧设施、互动交互设施、儿童游乐设施、夜晚灯光互动设施、水质治理等，打造智慧体验公园。"/>
  </r>
  <r>
    <n v="212"/>
    <s v="2020-J26"/>
    <s v="滨旅公用"/>
    <x v="2"/>
    <x v="0"/>
    <m/>
    <x v="10"/>
    <s v="北部燃气高调站工程"/>
    <m/>
    <x v="0"/>
    <s v="市政场站"/>
    <x v="1"/>
    <x v="1"/>
    <s v="否"/>
    <d v="2020-10-31T00:00:00"/>
    <d v="2020-12-31T00:00:00"/>
    <s v="0.5"/>
    <n v="0"/>
    <s v="0.5"/>
    <n v="0"/>
    <n v="5500"/>
    <n v="1500"/>
    <n v="4500"/>
    <n v="500"/>
    <n v="1500"/>
    <s v="旅游区"/>
    <s v="北部燃气调压站及附属管网，0.4MPa，供应能力为192万Nm3/日。"/>
  </r>
  <r>
    <n v="213"/>
    <s v="2020-J27"/>
    <s v="滨旅基建"/>
    <x v="2"/>
    <x v="0"/>
    <m/>
    <x v="0"/>
    <s v="渔泽路（航海道—航苑道）道路排水及红线内绿化工程"/>
    <m/>
    <x v="0"/>
    <s v="道路绿化"/>
    <x v="1"/>
    <x v="0"/>
    <s v="否"/>
    <d v="2020-10-31T00:00:00"/>
    <d v="2022-12-31T00:00:00"/>
    <n v="4.8"/>
    <n v="0"/>
    <n v="0"/>
    <n v="1200"/>
    <n v="16000"/>
    <n v="500"/>
    <n v="500"/>
    <n v="500"/>
    <n v="500"/>
    <s v="旅游区"/>
    <s v="新建道路长约1400米，红线宽度41米面积57400平方米，随路敷设雨污水管线，新建交通工程及红线内绿化工程，土方填筑约44.6万方"/>
  </r>
  <r>
    <n v="214"/>
    <s v="2020-J28"/>
    <s v="滨旅基建"/>
    <x v="2"/>
    <x v="0"/>
    <m/>
    <x v="10"/>
    <s v="北部招商项目雨污水管道改造工程（一期）"/>
    <m/>
    <x v="0"/>
    <s v="道路配套"/>
    <x v="1"/>
    <x v="0"/>
    <e v="#N/A"/>
    <d v="2020-07-31T00:00:00"/>
    <d v="2021-03-30T00:00:00"/>
    <m/>
    <n v="0"/>
    <n v="0"/>
    <n v="0"/>
    <n v="5500"/>
    <n v="2500"/>
    <n v="2500"/>
    <n v="2500"/>
    <n v="1000"/>
    <s v="旅游区"/>
    <s v="对丰田地块一期范围按照丰田需求及排水规划进行改造，满足丰田需求。"/>
  </r>
  <r>
    <n v="215"/>
    <s v="2020-J29"/>
    <s v="滨旅基建"/>
    <x v="2"/>
    <x v="0"/>
    <m/>
    <x v="0"/>
    <s v="力高地块北侧新建海堤工程"/>
    <m/>
    <x v="0"/>
    <s v="水利工程"/>
    <x v="1"/>
    <x v="0"/>
    <s v="否"/>
    <d v="2020-11-30T00:00:00"/>
    <d v="2022-12-31T00:00:00"/>
    <m/>
    <n v="0"/>
    <n v="0"/>
    <n v="0"/>
    <n v="10000"/>
    <n v="600"/>
    <n v="600"/>
    <n v="600"/>
    <n v="600"/>
    <s v="旅游区"/>
    <s v="为满足区域防潮要求，在力高北侧新建海堤约1公里。"/>
  </r>
  <r>
    <n v="216"/>
    <s v="2020-J30"/>
    <s v="滨旅公用"/>
    <x v="2"/>
    <x v="0"/>
    <s v="11万站的出线"/>
    <x v="0"/>
    <s v="北部电力排管二期工程"/>
    <m/>
    <x v="0"/>
    <s v="电力工程"/>
    <x v="1"/>
    <x v="0"/>
    <s v="否"/>
    <d v="2020-10-31T00:00:00"/>
    <d v="2021-03-01T00:00:00"/>
    <m/>
    <n v="0"/>
    <n v="0"/>
    <n v="0"/>
    <n v="10000"/>
    <n v="3000"/>
    <n v="3000"/>
    <n v="3000"/>
    <n v="100"/>
    <s v="旅游区"/>
    <s v="北部区域电力排管二期"/>
  </r>
  <r>
    <n v="217"/>
    <s v="2020-J31"/>
    <s v="滨旅基建"/>
    <x v="2"/>
    <x v="0"/>
    <m/>
    <x v="0"/>
    <s v="中央大道路口（航海道、玉砂道）设施及绿化完善工程"/>
    <m/>
    <x v="0"/>
    <s v="道路绿化"/>
    <x v="1"/>
    <x v="0"/>
    <s v="否"/>
    <d v="2020-07-31T00:00:00"/>
    <d v="2021-06-30T00:00:00"/>
    <m/>
    <n v="0"/>
    <n v="0"/>
    <n v="0"/>
    <n v="800"/>
    <n v="200"/>
    <n v="200"/>
    <n v="60"/>
    <n v="60"/>
    <s v="旅游区"/>
    <s v="对现状中央大道与航海道、玉砂道交口设施及绿化进行完善。"/>
  </r>
  <r>
    <n v="218"/>
    <s v="2020-J32"/>
    <s v="滨旅控股"/>
    <x v="2"/>
    <x v="0"/>
    <s v="畅海、蓝湾应该是今年一起收储，只是投资分开了"/>
    <x v="0"/>
    <s v="力高蓝湾地块收储"/>
    <m/>
    <x v="0"/>
    <s v="土地收储及整理"/>
    <x v="1"/>
    <x v="0"/>
    <s v="否"/>
    <d v="2020-01-31T00:00:00"/>
    <d v="2020-12-31T00:00:00"/>
    <n v="14"/>
    <n v="0"/>
    <n v="0"/>
    <n v="0"/>
    <n v="43000"/>
    <n v="43000"/>
    <n v="43000"/>
    <n v="0"/>
    <n v="0"/>
    <s v="旅游区"/>
    <s v="完成力高地块土地收储"/>
  </r>
  <r>
    <n v="219"/>
    <s v="2020-J33"/>
    <s v="滨旅基建"/>
    <x v="2"/>
    <x v="0"/>
    <s v="6月份具备使用条件"/>
    <x v="10"/>
    <s v="北部招商项目新增雨水泵站"/>
    <m/>
    <x v="0"/>
    <s v="市政场站"/>
    <x v="1"/>
    <x v="0"/>
    <s v="否"/>
    <d v="2020-09-01T00:00:00"/>
    <d v="2021-12-01T00:00:00"/>
    <m/>
    <n v="0"/>
    <n v="0"/>
    <n v="0"/>
    <n v="10000"/>
    <n v="2000"/>
    <n v="5000"/>
    <n v="2000"/>
    <n v="5000"/>
    <s v="旅游区"/>
    <s v="为满足丰田地块排水需求，在彩辰路周边新增雨水泵站一座，流量不小于18m3/秒"/>
  </r>
  <r>
    <n v="220"/>
    <s v="2020-J34"/>
    <s v="滨旅基建"/>
    <x v="2"/>
    <x v="0"/>
    <m/>
    <x v="0"/>
    <s v="渔家路（航泽道-云溪道）、渔帆路（航泽道-云溪道）、航泽道（中央大道-渔泽路）道路排水及红线内绿化工程"/>
    <m/>
    <x v="0"/>
    <s v="道路配套"/>
    <x v="1"/>
    <x v="0"/>
    <e v="#N/A"/>
    <d v="2020-10-31T00:00:00"/>
    <d v="2022-06-30T00:00:00"/>
    <n v="4.3"/>
    <m/>
    <n v="0"/>
    <n v="1651"/>
    <n v="13000"/>
    <n v="500"/>
    <n v="500"/>
    <n v="500"/>
    <n v="500"/>
    <s v="旅游区"/>
    <s v="新建道路面积为15060平方米，随路敷设雨污水管道并随路分别设置箱涵，同时建设交通工程及红线内绿化工程。"/>
  </r>
  <r>
    <n v="221"/>
    <s v="2019-增J68"/>
    <s v="滨旅基建"/>
    <x v="2"/>
    <x v="0"/>
    <s v="未启动"/>
    <x v="3"/>
    <s v="北部污水泵站连通水系工程"/>
    <m/>
    <x v="0"/>
    <s v="市政场站"/>
    <x v="1"/>
    <x v="0"/>
    <s v="否"/>
    <d v="2020-07-01T00:00:00"/>
    <d v="2020-12-01T00:00:00"/>
    <s v=""/>
    <s v=""/>
    <s v=""/>
    <s v=""/>
    <n v="3000"/>
    <n v="3000"/>
    <n v="3000"/>
    <n v="0"/>
    <n v="0"/>
    <s v="旅游区"/>
    <s v="将北部污水处理厂出水连至北部水系，并增加缓冲处理湿地"/>
  </r>
  <r>
    <n v="222"/>
    <s v="2020-J35"/>
    <s v="滨旅基建"/>
    <x v="2"/>
    <x v="1"/>
    <m/>
    <x v="1"/>
    <s v="旅游区域现状卫生间配套设施完善工程"/>
    <m/>
    <x v="0"/>
    <s v="提升改造"/>
    <x v="1"/>
    <x v="0"/>
    <m/>
    <d v="2020-01-01T00:00:00"/>
    <d v="2020-07-01T00:00:00"/>
    <m/>
    <m/>
    <m/>
    <m/>
    <n v="1000"/>
    <n v="1000"/>
    <n v="1000"/>
    <n v="300"/>
    <n v="300"/>
    <s v="旅游区"/>
    <s v="对于旅游区现状已建成公园内卫生间内无专用自来水"/>
  </r>
  <r>
    <n v="223"/>
    <s v="2018-增J51"/>
    <s v="生泰海洋"/>
    <x v="3"/>
    <x v="0"/>
    <s v="暂缓实施"/>
    <x v="0"/>
    <s v="临海新城一期公厕配套工程"/>
    <m/>
    <x v="0"/>
    <s v="公建项目"/>
    <x v="1"/>
    <x v="0"/>
    <s v="否"/>
    <d v="2020-06-01T00:00:00"/>
    <d v="2020-12-01T00:00:00"/>
    <m/>
    <m/>
    <m/>
    <m/>
    <n v="1000"/>
    <n v="0"/>
    <n v="0"/>
    <n v="0"/>
    <n v="0"/>
    <s v="旅游区"/>
    <s v="临海新城区域居民区周边公厕"/>
  </r>
  <r>
    <n v="224"/>
    <s v="2018-增J69"/>
    <s v="泰达滨海清洁能源"/>
    <x v="3"/>
    <x v="0"/>
    <m/>
    <x v="0"/>
    <s v="永盛路燃气管线"/>
    <m/>
    <x v="0"/>
    <s v="配套管线"/>
    <x v="1"/>
    <x v="1"/>
    <s v="否"/>
    <d v="2020-05-01T00:00:00"/>
    <d v="2020-10-31T00:00:00"/>
    <s v=""/>
    <s v=""/>
    <s v=""/>
    <n v="600"/>
    <n v="200"/>
    <n v="200"/>
    <n v="200"/>
    <n v="0"/>
    <n v="0"/>
    <s v="旅游区"/>
    <s v="永盛路（海旭道-海晨道）600米。"/>
  </r>
  <r>
    <n v="225"/>
    <s v="2019-J19"/>
    <s v="生泰热电"/>
    <x v="3"/>
    <x v="0"/>
    <m/>
    <x v="0"/>
    <s v="临海新城2019年供热管网配套工程"/>
    <m/>
    <x v="0"/>
    <s v="配套管线"/>
    <x v="1"/>
    <x v="1"/>
    <s v="否"/>
    <d v="2020-06-01T00:00:00"/>
    <d v="2021-05-01T00:00:00"/>
    <s v=""/>
    <s v=""/>
    <s v=""/>
    <n v="2760"/>
    <n v="3500"/>
    <n v="3000"/>
    <n v="3000"/>
    <n v="400"/>
    <n v="400"/>
    <s v="旅游区"/>
    <s v="中福中加小学幼儿园：永盛路（川博道——海逸道）管径为DN700，路由长度约1100米；_x000a_枫博园：海轩道（月盛路——荣盛路）管径为DN400路由长度约200米；_x000a_中铁产业园：川博道（永盛路——景盛路）管径为DN400路由长度约440米，川博道（景盛路——安明路）管径为DN350路由长度约270米，安明路（川博道——海博道）管径为DN250路由长度约400米，海博道（安明路——安业西路）管径为DN250，路由长度约350米。"/>
  </r>
  <r>
    <n v="226"/>
    <s v="2020-J36"/>
    <s v="生泰海洋"/>
    <x v="3"/>
    <x v="0"/>
    <s v="未启动"/>
    <x v="3"/>
    <s v="二号雨水泵站初期雨水处理工程"/>
    <m/>
    <x v="0"/>
    <s v="水处理"/>
    <x v="1"/>
    <x v="0"/>
    <s v="否"/>
    <d v="2020-03-01T00:00:00"/>
    <d v="2021-12-01T00:00:00"/>
    <m/>
    <m/>
    <m/>
    <m/>
    <n v="8000"/>
    <n v="3000"/>
    <n v="3000"/>
    <n v="3000"/>
    <n v="3000"/>
    <s v="旅游区"/>
    <s v="处理泵站初期雨水，满足环保要求。"/>
  </r>
  <r>
    <n v="227"/>
    <s v="2016-J11"/>
    <s v="生泰海洋"/>
    <x v="3"/>
    <x v="0"/>
    <s v="正在进行可研和方案设计"/>
    <x v="0"/>
    <s v="南湾北路道路及排水工程(如意大街道路及排水工程)"/>
    <m/>
    <x v="0"/>
    <s v="道路工程"/>
    <x v="1"/>
    <x v="0"/>
    <s v="是"/>
    <d v="2020-06-01T00:00:00"/>
    <d v="2022-12-01T00:00:00"/>
    <s v="11.9"/>
    <s v=""/>
    <s v=""/>
    <s v=""/>
    <n v="29750"/>
    <n v="3000"/>
    <n v="3000"/>
    <n v="3000"/>
    <n v="3000"/>
    <s v="旅游区"/>
    <s v="长度3.5公里，红线宽度34m，包含永盛路过南湾临时路和周边绿化工程。"/>
  </r>
  <r>
    <n v="228"/>
    <s v="2016-J35"/>
    <s v="生泰海洋"/>
    <x v="3"/>
    <x v="0"/>
    <s v="永盛和海博的电力排管，近期准备开标"/>
    <x v="0"/>
    <s v="临海新城电力排管工程"/>
    <m/>
    <x v="0"/>
    <s v="电力工程"/>
    <x v="1"/>
    <x v="0"/>
    <s v="否"/>
    <d v="2020-02-02T00:00:00"/>
    <d v="2020-12-02T00:00:00"/>
    <s v=""/>
    <s v=""/>
    <s v=""/>
    <s v=""/>
    <n v="4998.37"/>
    <n v="4998.37"/>
    <n v="4998.37"/>
    <n v="4998.37"/>
    <n v="4998.37"/>
    <s v="旅游区"/>
    <s v="临海新城一期电力排管项目。"/>
  </r>
  <r>
    <n v="229"/>
    <s v="2016-J36"/>
    <s v="泰达滨海清洁能源"/>
    <x v="3"/>
    <x v="0"/>
    <m/>
    <x v="0"/>
    <s v="安明路、丽水道、明盛路、海鸿道、海晨道和景盛路道路燃气管线"/>
    <m/>
    <x v="0"/>
    <s v="配套管线"/>
    <x v="1"/>
    <x v="1"/>
    <s v="否"/>
    <d v="2020-06-01T00:00:00"/>
    <d v="2020-12-01T00:00:00"/>
    <s v=""/>
    <s v=""/>
    <s v=""/>
    <s v="见建设内容"/>
    <n v="300"/>
    <n v="300"/>
    <n v="300"/>
    <n v="0"/>
    <n v="0"/>
    <s v="旅游区"/>
    <s v="安明路（丽水道-海晨道） 管线全长330m_x000a_丽水道（安明路-景盛路）  管线全长250m_x000a_明盛路：（海旭道-川博道） 管线全长380m                                                                                                                                                                       海晨道：（庄盛路-博通路）管线全长610m                                                                                                                                                                        海鸿道：（日盛路-月盛路）管线全长210m                                                                                                                                        景盛路：（川博道-新昌路）管线全长210m"/>
  </r>
  <r>
    <n v="230"/>
    <s v="2016-J37"/>
    <s v="泰达滨海清洁能源"/>
    <x v="3"/>
    <x v="0"/>
    <m/>
    <x v="0"/>
    <s v="川博道、新平道、荣盛路、海博道、庄盛路道路燃气管线"/>
    <m/>
    <x v="0"/>
    <s v="配套管线"/>
    <x v="1"/>
    <x v="1"/>
    <s v="否"/>
    <d v="2020-10-01T00:00:00"/>
    <d v="2021-07-31T00:00:00"/>
    <s v=""/>
    <s v=""/>
    <s v=""/>
    <s v="见建设内容"/>
    <n v="1650"/>
    <n v="400"/>
    <n v="400"/>
    <n v="400"/>
    <n v="400"/>
    <s v="旅游区"/>
    <s v="川博道：（安悦东路-弘通路)，管线全长3800m。_x000a_新平道：（安业西路-弘通路），管线全长3100m。_x000a_荣盛路：（海旭道-海文道），管线全长2000m。_x000a_海博道：（安明路-安悦东路），管线全长700m。_x000a_庄盛路：（海旭道以南），管线全长1200m。"/>
  </r>
  <r>
    <n v="231"/>
    <s v="2016-J155"/>
    <s v="生泰海洋"/>
    <x v="3"/>
    <x v="0"/>
    <s v="正在进行选址"/>
    <x v="3"/>
    <s v="2号雨水泵站工程"/>
    <m/>
    <x v="0"/>
    <s v="市政场站"/>
    <x v="1"/>
    <x v="0"/>
    <s v="是"/>
    <d v="2020-03-01T00:00:00"/>
    <d v="2021-06-01T00:00:00"/>
    <s v="4.23"/>
    <s v=""/>
    <s v=""/>
    <s v=""/>
    <n v="13000"/>
    <n v="5000"/>
    <n v="5000"/>
    <n v="5000"/>
    <n v="5000"/>
    <s v="旅游区"/>
    <s v="2号雨水泵站位于滨海旅游区临海新城南部片区，设计流量为16m3/s，泵站规划占地面积4225平米。"/>
  </r>
  <r>
    <n v="232"/>
    <s v="2016-J162"/>
    <s v="生泰海洋"/>
    <x v="3"/>
    <x v="0"/>
    <s v="前期设计，正在做海绵"/>
    <x v="0"/>
    <s v="景盛路（碧水道-海旭道）道路两侧绿化工程"/>
    <m/>
    <x v="0"/>
    <s v="道路绿化"/>
    <x v="1"/>
    <x v="0"/>
    <s v="否"/>
    <d v="2020-04-01T00:00:00"/>
    <d v="2021-12-31T00:00:00"/>
    <s v="4.2"/>
    <s v=""/>
    <s v=""/>
    <s v=""/>
    <n v="4000"/>
    <n v="2000"/>
    <n v="2000"/>
    <n v="660"/>
    <n v="660"/>
    <s v="旅游区"/>
    <s v="两侧道路绿化带20米宽。"/>
  </r>
  <r>
    <n v="233"/>
    <s v="2016-J166"/>
    <s v="泰达滨海清洁能源"/>
    <x v="3"/>
    <x v="0"/>
    <m/>
    <x v="0"/>
    <s v="中新天津生态城临海新城天然气调压计量站"/>
    <m/>
    <x v="0"/>
    <s v="配套管线"/>
    <x v="1"/>
    <x v="1"/>
    <s v="否"/>
    <d v="2019-10-01T00:00:00"/>
    <d v="2020-04-01T00:00:00"/>
    <s v=""/>
    <s v=""/>
    <n v="0.35"/>
    <s v=""/>
    <n v="1355"/>
    <n v="955"/>
    <n v="955"/>
    <n v="286.5"/>
    <n v="286.5"/>
    <s v="旅游区"/>
    <s v="调压站一座，占地约3550平方米。"/>
  </r>
  <r>
    <n v="234"/>
    <s v="2016-J168"/>
    <s v="生泰水业"/>
    <x v="3"/>
    <x v="0"/>
    <m/>
    <x v="0"/>
    <s v="临海新城水源供水管道工程"/>
    <m/>
    <x v="0"/>
    <s v="配套管线"/>
    <x v="1"/>
    <x v="1"/>
    <s v="否"/>
    <d v="2019-08-01T00:00:00"/>
    <d v="2021-12-01T00:00:00"/>
    <s v=""/>
    <s v=""/>
    <s v=""/>
    <n v="6300"/>
    <n v="6500"/>
    <n v="1500"/>
    <n v="1500"/>
    <n v="1500"/>
    <n v="1500"/>
    <s v="旅游区"/>
    <s v="自中新生态城南部加压泵站南侧岳龙水管道沿动漫南路向东至临海新城永盛路加压泵站铺设DN800mm球墨铸铁、钢管管线6300米。"/>
  </r>
  <r>
    <n v="235"/>
    <s v="2017-J25"/>
    <s v="泰达滨海清洁能源"/>
    <x v="3"/>
    <x v="0"/>
    <m/>
    <x v="0"/>
    <s v="永盛路、日盛路、安业西路、景盛路、海逸道、月盛路燃气管线"/>
    <m/>
    <x v="0"/>
    <s v="配套管线"/>
    <x v="1"/>
    <x v="1"/>
    <s v="是"/>
    <d v="2019-10-01T00:00:00"/>
    <d v="2020-12-01T00:00:00"/>
    <s v=""/>
    <s v=""/>
    <s v=""/>
    <s v="规模见建设内容"/>
    <n v="600"/>
    <n v="600"/>
    <n v="600"/>
    <n v="180"/>
    <n v="180"/>
    <s v="旅游区"/>
    <s v="永盛路（海轩道-海文道） 管线全长300m_x000a_日盛路：（海博道-海逸道）管线全长900m                                                                                                                                                                        安业西路：（海博道-安明路）管线全长1450m                                                                                                                                                                    景盛路：（海博道-海文道）管线全长1100m                                                                                                                                                                           海逸道（日盛路-月盛道）管线全长220m                                                                                                                                                                              月盛路：（海博道-海逸道）  管线全长150m"/>
  </r>
  <r>
    <n v="236"/>
    <s v="2018-J91"/>
    <s v="生泰水业"/>
    <x v="3"/>
    <x v="0"/>
    <m/>
    <x v="0"/>
    <s v="河畔道、海晨道、弘通路给水管道工程"/>
    <m/>
    <x v="0"/>
    <s v="配套管线"/>
    <x v="1"/>
    <x v="1"/>
    <s v="否"/>
    <d v="2019-08-01T00:00:00"/>
    <d v="2020-05-01T00:00:00"/>
    <s v=""/>
    <s v=""/>
    <s v=""/>
    <s v="规模见建设内容"/>
    <n v="1524"/>
    <n v="500"/>
    <n v="500"/>
    <n v="150"/>
    <n v="150"/>
    <s v="旅游区"/>
    <s v="1、（河畔道）西起庄盛路，东至海旭道，道路全长4940米，道路红线宽34米；DN300管道长5500米，投资1100万；2、（海晨道）西起庄盛路，东至博通路，道路全长1300米，红线宽34米；DN300管道长970米，投资194万；3、（弘通路）北至海旭道南起河畔道，长度约920m，道路宽30米。DN400管道长920米，投资230万；三条路合计1524万元"/>
  </r>
  <r>
    <n v="237"/>
    <s v="2018-J92"/>
    <s v="生泰水业"/>
    <x v="3"/>
    <x v="0"/>
    <m/>
    <x v="0"/>
    <s v="南湾北路给水管道工程"/>
    <m/>
    <x v="0"/>
    <s v="配套管线"/>
    <x v="1"/>
    <x v="1"/>
    <s v="否"/>
    <d v="2019-06-01T00:00:00"/>
    <d v="2020-06-01T00:00:00"/>
    <s v=""/>
    <s v=""/>
    <s v=""/>
    <n v="3500"/>
    <n v="760"/>
    <n v="200"/>
    <n v="200"/>
    <n v="60"/>
    <n v="60"/>
    <s v="旅游区"/>
    <s v="南湾北路给水管道工程 长度3.5公里，DN300给水管道长3800米，投资760万"/>
  </r>
  <r>
    <n v="238"/>
    <s v="2018-增J107"/>
    <s v="生泰海洋"/>
    <x v="3"/>
    <x v="0"/>
    <m/>
    <x v="0"/>
    <s v="海旭道（永盛路-明盛路）南侧景观绿化项目"/>
    <m/>
    <x v="0"/>
    <s v="道路绿化"/>
    <x v="1"/>
    <x v="0"/>
    <s v="否"/>
    <d v="2020-03-02T00:00:00"/>
    <d v="2021-09-02T00:00:00"/>
    <s v=""/>
    <s v=""/>
    <n v="1.3"/>
    <s v=""/>
    <n v="2000"/>
    <n v="500"/>
    <n v="500"/>
    <n v="150"/>
    <n v="150"/>
    <s v="旅游区"/>
    <s v="约1.3万平米景观绿化项目。"/>
  </r>
  <r>
    <n v="239"/>
    <s v="2018-增J109"/>
    <s v="生泰海洋"/>
    <x v="3"/>
    <x v="0"/>
    <s v="枫叶学校内部道路"/>
    <x v="0"/>
    <s v="富盛路（海旭道-河川道）和河川道（永盛路-富盛路）道路排水和红线内绿化工程"/>
    <m/>
    <x v="0"/>
    <s v="道路工程"/>
    <x v="1"/>
    <x v="0"/>
    <s v="否"/>
    <d v="2020-03-02T00:00:00"/>
    <d v="2020-12-02T00:00:00"/>
    <s v=""/>
    <s v=""/>
    <n v="0.35"/>
    <n v="160"/>
    <n v="2000"/>
    <n v="2000"/>
    <n v="2000"/>
    <n v="600"/>
    <n v="600"/>
    <s v="旅游区"/>
    <s v="富盛路北起海旭道，南至河川道，道路长160米，红线宽20米，建设规模约3500平米，包含路灯、信号灯、电子警察等附属工程；河川道西起永盛路，东至富盛路道路长200米，红线宽20米，建设规模约4000平米，包含路灯、信号灯、电子警察等附属工程。"/>
  </r>
  <r>
    <n v="240"/>
    <s v="2018-增J111"/>
    <s v="生泰海洋"/>
    <x v="3"/>
    <x v="0"/>
    <s v="争取二月份开工，目前可研编制基本完成"/>
    <x v="0"/>
    <s v="宝龙城周边绿化工程"/>
    <m/>
    <x v="0"/>
    <s v="道路绿化"/>
    <x v="1"/>
    <x v="0"/>
    <s v="否"/>
    <d v="2020-04-02T00:00:00"/>
    <d v="2021-05-02T00:00:00"/>
    <s v=""/>
    <s v=""/>
    <n v="18"/>
    <s v=""/>
    <n v="11000"/>
    <n v="3000"/>
    <n v="3000"/>
    <n v="3000"/>
    <n v="3000"/>
    <s v="旅游区"/>
    <s v="约18万平米绿化。"/>
  </r>
  <r>
    <n v="241"/>
    <s v="2018-增J115"/>
    <s v="生泰海洋"/>
    <x v="3"/>
    <x v="0"/>
    <m/>
    <x v="16"/>
    <s v="南湾栈桥工程"/>
    <m/>
    <x v="0"/>
    <s v="桥梁工程"/>
    <x v="1"/>
    <x v="0"/>
    <s v="否"/>
    <d v="2020-06-01T00:00:00"/>
    <d v="2021-12-01T00:00:00"/>
    <s v=""/>
    <s v=""/>
    <s v=""/>
    <s v=""/>
    <n v="1000"/>
    <n v="300"/>
    <n v="300"/>
    <n v="99"/>
    <n v="99"/>
    <s v="旅游区"/>
    <s v="南湾栈桥工程。"/>
  </r>
  <r>
    <n v="242"/>
    <s v="2018-增J141"/>
    <s v="生泰海洋"/>
    <x v="3"/>
    <x v="0"/>
    <s v="方案设计，明年实施"/>
    <x v="0"/>
    <s v="十二年制学校南侧停车场项目"/>
    <m/>
    <x v="0"/>
    <s v="道路配套"/>
    <x v="1"/>
    <x v="0"/>
    <s v="否"/>
    <d v="2020-01-01T00:00:00"/>
    <d v="2020-05-02T00:00:00"/>
    <s v="0.32"/>
    <s v=""/>
    <s v="0.32"/>
    <s v=""/>
    <n v="500"/>
    <n v="500"/>
    <n v="500"/>
    <n v="150"/>
    <n v="150"/>
    <s v="旅游区"/>
    <s v="十二年制学校南侧停车场项目，面积约3200平米。"/>
  </r>
  <r>
    <n v="243"/>
    <s v="2018-增J143"/>
    <s v="生泰海洋"/>
    <x v="3"/>
    <x v="0"/>
    <s v="方案已完成，初设报告已完成"/>
    <x v="0"/>
    <s v="安明路道路拓宽工程"/>
    <m/>
    <x v="0"/>
    <s v="道路工程"/>
    <x v="1"/>
    <x v="0"/>
    <s v="否"/>
    <d v="2020-03-02T00:00:00"/>
    <d v="2021-05-02T00:00:00"/>
    <s v=""/>
    <s v=""/>
    <s v=""/>
    <s v=""/>
    <n v="3997.94"/>
    <n v="2000"/>
    <n v="2000"/>
    <n v="700"/>
    <n v="700"/>
    <s v="旅游区"/>
    <s v="安明路由双向四车道调整为双向六车道。"/>
  </r>
  <r>
    <n v="244"/>
    <s v="2018-增J57"/>
    <s v="生泰海洋"/>
    <x v="3"/>
    <x v="0"/>
    <s v="海博周边和中加部分线杆入地（一期）"/>
    <x v="0"/>
    <s v="电力线路迁改一期工程"/>
    <m/>
    <x v="0"/>
    <s v="配套管线"/>
    <x v="1"/>
    <x v="0"/>
    <s v="否"/>
    <d v="2020-01-02T00:00:00"/>
    <d v="2021-12-02T00:00:00"/>
    <s v=""/>
    <s v=""/>
    <s v=""/>
    <s v=""/>
    <n v="14675.77"/>
    <n v="1000"/>
    <n v="1000"/>
    <n v="1000"/>
    <n v="1000"/>
    <s v="旅游区"/>
    <s v="临海新城区域内线杆切改入地。"/>
  </r>
  <r>
    <n v="245"/>
    <s v="2018-增J59"/>
    <s v="生泰海洋"/>
    <x v="3"/>
    <x v="0"/>
    <s v="按照城管局要求调整设计方案"/>
    <x v="17"/>
    <s v="临海新城绿道公园配套设施项目"/>
    <m/>
    <x v="0"/>
    <s v="道路绿化"/>
    <x v="1"/>
    <x v="0"/>
    <s v="否"/>
    <d v="2020-03-01T00:00:00"/>
    <d v="2021-09-01T00:00:00"/>
    <s v=""/>
    <s v=""/>
    <n v="51.29"/>
    <s v=""/>
    <n v="3000"/>
    <n v="1000"/>
    <n v="1000"/>
    <n v="330"/>
    <n v="330"/>
    <s v="旅游区"/>
    <s v="中新天津生态城南湾公园及东堤公园两处绿道公园内部设施，两处公园面积约512900平米，对公园基础设施进行完善，主要包括电子监控设施、绿化迁移、景观附属及小品等配套设施安装。"/>
  </r>
  <r>
    <n v="246"/>
    <s v="2018-增J63"/>
    <s v="生泰海洋"/>
    <x v="3"/>
    <x v="0"/>
    <s v="完善建设手续"/>
    <x v="0"/>
    <s v="海旭道南半幅慢行系统铺装工程"/>
    <m/>
    <x v="0"/>
    <s v="道路工程"/>
    <x v="1"/>
    <x v="0"/>
    <s v="否"/>
    <d v="2020-01-01T00:00:00"/>
    <d v="2020-06-01T00:00:00"/>
    <s v=""/>
    <s v=""/>
    <s v=""/>
    <s v=""/>
    <n v="1000"/>
    <n v="1000"/>
    <n v="1000"/>
    <n v="300"/>
    <n v="300"/>
    <s v="旅游区"/>
    <s v="海旭道（安正路-庄盛路）慢行系统铺装。"/>
  </r>
  <r>
    <n v="247"/>
    <s v="2018-增J65"/>
    <s v="生泰海洋"/>
    <x v="3"/>
    <x v="0"/>
    <s v="项目建议书完成，明年实施"/>
    <x v="0"/>
    <s v="二社区南侧临时绿化公园"/>
    <m/>
    <x v="0"/>
    <s v="公园绿化"/>
    <x v="1"/>
    <x v="0"/>
    <s v="否"/>
    <d v="2020-06-02T00:00:00"/>
    <d v="2021-06-01T00:00:00"/>
    <s v=""/>
    <s v=""/>
    <s v=""/>
    <s v=""/>
    <n v="1264"/>
    <n v="500"/>
    <n v="500"/>
    <n v="200"/>
    <n v="200"/>
    <s v="旅游区"/>
    <s v="社区中心周边临时和正式绿化。"/>
  </r>
  <r>
    <n v="248"/>
    <s v="2018-增J77"/>
    <s v="生泰海洋"/>
    <x v="3"/>
    <x v="0"/>
    <s v="东半幅临时路转正"/>
    <x v="0"/>
    <s v="二号雨水泵站管道联通及永盛路东半幅道路和红线内绿化工程"/>
    <m/>
    <x v="0"/>
    <s v="道路工程"/>
    <x v="1"/>
    <x v="0"/>
    <s v="否"/>
    <d v="2020-03-02T00:00:00"/>
    <d v="2021-05-02T00:00:00"/>
    <s v=""/>
    <s v=""/>
    <s v=""/>
    <s v="规模见建设内容"/>
    <n v="9484.4699999999993"/>
    <n v="5000"/>
    <n v="5000"/>
    <n v="5000"/>
    <n v="5000"/>
    <s v="旅游区"/>
    <s v="旭道（庄盛路-永盛路）、永盛路（海旭道-2号雨水泵站）雨水联通管线，东半幅道路长度约1087米，红线内绿化1.5m行道树，建设规模约15000平米。"/>
  </r>
  <r>
    <n v="249"/>
    <s v="2018-增J79"/>
    <s v="生泰海洋"/>
    <x v="3"/>
    <x v="0"/>
    <s v="下月开标"/>
    <x v="1"/>
    <s v="临海新城综合交通改造工程"/>
    <m/>
    <x v="0"/>
    <s v="提升改造"/>
    <x v="1"/>
    <x v="0"/>
    <s v="否"/>
    <d v="2020-03-01T00:00:00"/>
    <d v="2021-12-01T00:00:00"/>
    <s v=""/>
    <s v=""/>
    <s v=""/>
    <s v=""/>
    <n v="3000"/>
    <n v="2000"/>
    <n v="2000"/>
    <n v="1200"/>
    <n v="1200"/>
    <s v="旅游区"/>
    <s v="临海新城区域道路内标识、标线、标牌、信号灯和电子警察（包含土建及相关配电设施）等相关交通设施改造工程。"/>
  </r>
  <r>
    <n v="250"/>
    <s v="2019-J83"/>
    <s v="泰达滨海清洁能源"/>
    <x v="3"/>
    <x v="0"/>
    <m/>
    <x v="0"/>
    <s v="海旭道（庄盛路-东堤路）道路燃气管线工程"/>
    <m/>
    <x v="0"/>
    <s v="配套管线"/>
    <x v="1"/>
    <x v="1"/>
    <s v="否"/>
    <d v="2020-07-01T00:00:00"/>
    <d v="2021-04-01T00:00:00"/>
    <s v=""/>
    <s v=""/>
    <s v=""/>
    <n v="4800"/>
    <n v="800"/>
    <n v="300"/>
    <n v="300"/>
    <n v="90"/>
    <n v="90"/>
    <s v="旅游区"/>
    <s v="海旭道（庄盛路-东堤路）4800m。"/>
  </r>
  <r>
    <n v="251"/>
    <s v="2019-增J4"/>
    <s v="生泰海洋"/>
    <x v="3"/>
    <x v="0"/>
    <s v="勘察设计监理招标完成"/>
    <x v="8"/>
    <s v="中新天津生态城临海新城水系连通一期护岸工程"/>
    <m/>
    <x v="0"/>
    <s v="生态修复工程"/>
    <x v="1"/>
    <x v="0"/>
    <s v="否"/>
    <d v="2020-01-01T00:00:00"/>
    <d v="2020-12-02T00:00:00"/>
    <m/>
    <m/>
    <m/>
    <m/>
    <n v="25000"/>
    <n v="25000"/>
    <n v="25000"/>
    <n v="20000"/>
    <n v="20000"/>
    <s v="旅游区"/>
    <s v="水系开挖河道护岸建设"/>
  </r>
  <r>
    <n v="252"/>
    <s v="2019-增J8"/>
    <s v="生泰海洋"/>
    <x v="3"/>
    <x v="0"/>
    <s v="未启动"/>
    <x v="0"/>
    <s v="南湾西段生态修复项目"/>
    <m/>
    <x v="0"/>
    <s v="公园绿化"/>
    <x v="1"/>
    <x v="0"/>
    <s v="否"/>
    <d v="2020-12-02T00:00:00"/>
    <d v="2022-12-02T00:00:00"/>
    <s v=""/>
    <s v=""/>
    <s v=""/>
    <s v=""/>
    <n v="3000"/>
    <n v="50"/>
    <n v="50"/>
    <n v="16.5"/>
    <n v="16.5"/>
    <s v="旅游区"/>
    <s v="包含正式绿化和临时绿化建设。"/>
  </r>
  <r>
    <n v="253"/>
    <s v="2019-增J9"/>
    <s v="生泰海洋"/>
    <x v="3"/>
    <x v="0"/>
    <s v="勘察设计监理招标完成"/>
    <x v="8"/>
    <s v="临海新城水系连通二期工程"/>
    <m/>
    <x v="0"/>
    <s v="生态修复工程"/>
    <x v="1"/>
    <x v="0"/>
    <s v="否"/>
    <d v="2020-01-01T00:00:00"/>
    <d v="2020-12-01T00:00:00"/>
    <s v=""/>
    <s v=""/>
    <s v=""/>
    <s v="规模见建设内容"/>
    <n v="105000"/>
    <n v="20000"/>
    <n v="20000"/>
    <n v="20000"/>
    <n v="20000"/>
    <s v="旅游区"/>
    <s v="建设临海新城南部1#、2#水闸及水系开挖169万m3 ；建设4#和5#水闸；北部地块西侧护岸提升改造为永久护岸约4.1km"/>
  </r>
  <r>
    <n v="254"/>
    <s v="2019-增J10"/>
    <s v="生泰海洋"/>
    <x v="3"/>
    <x v="0"/>
    <s v="未启动"/>
    <x v="8"/>
    <s v="临海新城生态修复观测站工程"/>
    <m/>
    <x v="0"/>
    <s v="公建项目"/>
    <x v="1"/>
    <x v="0"/>
    <s v="否"/>
    <d v="2020-03-02T00:00:00"/>
    <d v="2025-12-01T00:00:00"/>
    <s v=""/>
    <s v=""/>
    <s v=""/>
    <s v=""/>
    <n v="3050"/>
    <n v="50"/>
    <n v="50"/>
    <n v="50"/>
    <n v="50"/>
    <s v="旅游区"/>
    <s v="新建生态修复系统观测站、布设视频和无人机监控、布放小型生态浮标。"/>
  </r>
  <r>
    <n v="255"/>
    <s v="2019-增J15"/>
    <s v="生泰水业"/>
    <x v="3"/>
    <x v="0"/>
    <m/>
    <x v="0"/>
    <s v="河川道、富盛路给水管道工程"/>
    <m/>
    <x v="0"/>
    <s v="道路配套"/>
    <x v="1"/>
    <x v="1"/>
    <s v="否"/>
    <d v="2019-12-01T00:00:00"/>
    <d v="2020-08-01T00:00:00"/>
    <s v=""/>
    <s v=""/>
    <s v=""/>
    <s v="规模见建设内容"/>
    <n v="140"/>
    <n v="10"/>
    <n v="10"/>
    <n v="0"/>
    <n v="0"/>
    <s v="旅游区"/>
    <s v="河川道（永盛路-富盛路）DN100-300，共计290m；富盛路（海旭道-河川道）DN100-300，共计260m"/>
  </r>
  <r>
    <n v="256"/>
    <s v="2019-增J21"/>
    <s v="生泰海洋"/>
    <x v="3"/>
    <x v="0"/>
    <s v="勘察设计监理招标完成"/>
    <x v="0"/>
    <s v="富盛路天桥工程"/>
    <m/>
    <x v="0"/>
    <s v="道路配套"/>
    <x v="1"/>
    <x v="0"/>
    <s v="否"/>
    <d v="2020-04-02T00:00:00"/>
    <d v="2021-06-01T00:00:00"/>
    <m/>
    <m/>
    <m/>
    <m/>
    <n v="1200"/>
    <n v="500"/>
    <n v="500"/>
    <n v="300"/>
    <n v="300"/>
    <s v="旅游区"/>
    <s v="富盛路天桥工程"/>
  </r>
  <r>
    <n v="257"/>
    <s v="2019-增J24"/>
    <s v="生泰海洋"/>
    <x v="3"/>
    <x v="0"/>
    <s v="项目建议书编制完成"/>
    <x v="8"/>
    <s v="海旭道桥梁工程"/>
    <m/>
    <x v="0"/>
    <s v="桥梁工程"/>
    <x v="1"/>
    <x v="0"/>
    <s v="否"/>
    <d v="2020-03-02T00:00:00"/>
    <d v="2021-02-01T00:00:00"/>
    <m/>
    <m/>
    <m/>
    <m/>
    <n v="12000"/>
    <n v="3000"/>
    <n v="3000"/>
    <n v="3000"/>
    <n v="3000"/>
    <s v="旅游区"/>
    <s v="海旭道桥梁工程"/>
  </r>
  <r>
    <n v="258"/>
    <s v="2020-J37"/>
    <s v="生泰市政"/>
    <x v="3"/>
    <x v="0"/>
    <m/>
    <x v="0"/>
    <s v="临海新城2020年道路开口工程"/>
    <m/>
    <x v="0"/>
    <s v="道路配套"/>
    <x v="1"/>
    <x v="0"/>
    <s v="否"/>
    <d v="2020-05-01T00:00:00"/>
    <d v="2020-12-01T00:00:00"/>
    <m/>
    <m/>
    <m/>
    <m/>
    <n v="2000"/>
    <n v="2000"/>
    <n v="2000"/>
    <n v="700"/>
    <n v="700"/>
    <s v="旅游区"/>
    <s v="小区、企业出入口道路开口，包括开槽、基础处理、管线加固或切改、面层处理和绿化破除、迁移及恢复等。"/>
  </r>
  <r>
    <n v="259"/>
    <s v="2019-增J28"/>
    <s v="生泰海洋"/>
    <x v="3"/>
    <x v="3"/>
    <s v="未启动"/>
    <x v="13"/>
    <s v="海博馆周边景观提升工程"/>
    <m/>
    <x v="0"/>
    <s v="道路配套"/>
    <x v="1"/>
    <x v="0"/>
    <s v="否"/>
    <d v="2020-03-01T00:00:00"/>
    <d v="2020-12-01T00:00:00"/>
    <m/>
    <m/>
    <m/>
    <m/>
    <n v="900"/>
    <n v="900"/>
    <n v="900"/>
    <n v="300"/>
    <n v="300"/>
    <s v="旅游区"/>
    <s v="海博馆南部商业地块内景观提升、商业设施"/>
  </r>
  <r>
    <n v="260"/>
    <s v="2020-J38"/>
    <s v="生泰海洋"/>
    <x v="3"/>
    <x v="0"/>
    <s v="项目建议书已批复完成，正在进行方案设计"/>
    <x v="0"/>
    <s v="海天道管线桥工程"/>
    <m/>
    <x v="0"/>
    <s v="桥梁工程"/>
    <x v="1"/>
    <x v="0"/>
    <m/>
    <d v="2020-02-01T00:00:00"/>
    <d v="2021-12-01T00:00:00"/>
    <m/>
    <m/>
    <m/>
    <n v="942"/>
    <n v="18500"/>
    <n v="6000"/>
    <n v="6000"/>
    <n v="4000"/>
    <n v="4000"/>
    <s v="旅游区"/>
    <s v="本工程全长约942米，宽约10米，高约2米，起于海堤巡检路，终点位于规划景盛路，建设于海天道两幅桥中间位置，管廊桥包含管线有DN800给水管、DN800再生水管、DN1200污水管、110kv电力及通信管线。"/>
  </r>
  <r>
    <n v="261"/>
    <s v="2020-J39"/>
    <s v="生泰热电"/>
    <x v="3"/>
    <x v="0"/>
    <m/>
    <x v="0"/>
    <s v="2020年临海新城一次供热管网配套接入工程"/>
    <m/>
    <x v="0"/>
    <s v="配套管线"/>
    <x v="1"/>
    <x v="1"/>
    <s v="否"/>
    <d v="2020-06-01T00:00:00"/>
    <d v="2021-05-01T00:00:00"/>
    <m/>
    <m/>
    <m/>
    <n v="1140"/>
    <n v="1250"/>
    <n v="1250"/>
    <n v="1250"/>
    <n v="1250"/>
    <n v="1250"/>
    <s v="旅游区"/>
    <s v="枫博园（02-61）抽头过路DN150长度约90m；_x000a_枫墨园（05-18）抽头过路DN100长度约40m。_x000a_朗弘园（05-24）抽头过路DN150长度约60m；_x000a_朗润园（05-28）抽头过路DN150长度约60m；_x000a_津海院子（05-47）抽头过路DN150长度约55m；_x000a_中加中福第二幼儿园（05-38）抽头过路DN100长度约45m；_x000a_海旭道（永盛路--明盛路）DN600长度约520m；_x000a_海博道（永盛路--明盛路）DN350长度约270m；_x000a_机动项目100万元。"/>
  </r>
  <r>
    <n v="262"/>
    <s v="2020-J40"/>
    <s v="生泰海洋"/>
    <x v="3"/>
    <x v="0"/>
    <m/>
    <x v="0"/>
    <s v="宝龙城周边配套设施改造工程"/>
    <m/>
    <x v="0"/>
    <s v="提升改造"/>
    <x v="1"/>
    <x v="0"/>
    <s v="否"/>
    <d v="2020-04-01T00:00:00"/>
    <d v="2020-12-01T00:00:00"/>
    <m/>
    <m/>
    <m/>
    <m/>
    <n v="850"/>
    <n v="850"/>
    <n v="850"/>
    <n v="255"/>
    <n v="255"/>
    <s v="旅游区"/>
    <s v="宝龙幼儿园门口新增过街红绿灯、人行横道线、电子警察等设施；安明路增加相应停车位及非机动车道；海晨道红线内绿化改造等相关内容。"/>
  </r>
  <r>
    <n v="263"/>
    <s v="2019-增J19"/>
    <s v="生泰海洋"/>
    <x v="3"/>
    <x v="2"/>
    <s v="正在与智城局沟通方案"/>
    <x v="5"/>
    <s v="临海新城电子警察系统二期"/>
    <m/>
    <x v="0"/>
    <s v="信息化系统"/>
    <x v="1"/>
    <x v="0"/>
    <s v="否"/>
    <d v="2020-01-01T00:00:00"/>
    <d v="2021-12-01T00:00:00"/>
    <m/>
    <m/>
    <m/>
    <m/>
    <n v="5000"/>
    <n v="500"/>
    <n v="500"/>
    <n v="500"/>
    <n v="500"/>
    <s v="合作区"/>
    <s v="包括电子警察设备、摄像机、箱变等内容"/>
  </r>
  <r>
    <n v="264"/>
    <s v="2020-J41"/>
    <s v="国资公司"/>
    <x v="6"/>
    <x v="3"/>
    <m/>
    <x v="13"/>
    <s v="智慧旅游二级服务中心工程"/>
    <m/>
    <x v="0"/>
    <s v="旅游配套"/>
    <x v="1"/>
    <x v="0"/>
    <s v="否"/>
    <d v="2020-03-01T00:00:00"/>
    <d v="2020-12-01T00:00:00"/>
    <m/>
    <n v="1000"/>
    <m/>
    <m/>
    <n v="1000"/>
    <n v="1000"/>
    <n v="1000"/>
    <n v="330"/>
    <n v="330"/>
    <s v="旅游区"/>
    <s v="1、租用海博馆周边中加商业街已建成办公场所，进行必要装修改造，满足游客服务功能。_x000a_2、建设智慧旅游指挥调度中心。"/>
  </r>
  <r>
    <n v="265"/>
    <s v="2020-J42"/>
    <s v="待定"/>
    <x v="7"/>
    <x v="0"/>
    <m/>
    <x v="10"/>
    <s v="北部1#热源厂工程"/>
    <m/>
    <x v="0"/>
    <s v="市政场站"/>
    <x v="1"/>
    <x v="1"/>
    <s v="否"/>
    <d v="2020-10-31T00:00:00"/>
    <d v="2020-12-31T00:00:00"/>
    <n v="3"/>
    <n v="0"/>
    <n v="3"/>
    <n v="0"/>
    <n v="11000"/>
    <n v="3500"/>
    <n v="11000"/>
    <n v="3500"/>
    <n v="9000"/>
    <s v="旅游区"/>
    <s v="燃气锅炉2台70MW,2台35MW"/>
  </r>
  <r>
    <n v="266"/>
    <s v="2017-J55"/>
    <s v="电力公司"/>
    <x v="8"/>
    <x v="0"/>
    <m/>
    <x v="15"/>
    <s v="嘉美道110kV输变电工程"/>
    <s v="已确认固投不可计入"/>
    <x v="0"/>
    <s v="电力工程"/>
    <x v="1"/>
    <x v="1"/>
    <s v="否"/>
    <d v="2019-10-01T00:00:00"/>
    <d v="2020-12-01T00:00:00"/>
    <s v="0.4"/>
    <s v=""/>
    <m/>
    <m/>
    <n v="20000"/>
    <n v="8000"/>
    <n v="8000"/>
    <n v="0"/>
    <n v="0"/>
    <s v="旅游区"/>
    <s v="嘉美道110kV输变电工程"/>
  </r>
  <r>
    <n v="267"/>
    <s v="2019-增J61"/>
    <s v="滨海供电分公司"/>
    <x v="9"/>
    <x v="0"/>
    <m/>
    <x v="0"/>
    <s v="（惠风溪）智慧能源小镇_x000a_集中式储能电站项目"/>
    <m/>
    <x v="0"/>
    <s v="电力工程"/>
    <x v="1"/>
    <x v="1"/>
    <s v="否"/>
    <d v="2020-01-01T00:00:00"/>
    <d v="2020-12-01T00:00:00"/>
    <n v="0.2"/>
    <n v="0.2"/>
    <m/>
    <m/>
    <n v="4619"/>
    <n v="4619"/>
    <n v="4619"/>
    <n v="0"/>
    <n v="0"/>
    <s v="旅游区"/>
    <s v="中新天津生态城（惠风溪）智慧能源小镇_x000a_集中式储能电站项目"/>
  </r>
  <r>
    <n v="268"/>
    <s v="2016-J128"/>
    <s v="天津市电力公司"/>
    <x v="10"/>
    <x v="0"/>
    <m/>
    <x v="15"/>
    <s v="琥珀溪11万站变电站"/>
    <m/>
    <x v="0"/>
    <s v="电力工程"/>
    <x v="1"/>
    <x v="1"/>
    <s v="否"/>
    <d v="2019-10-01T00:00:00"/>
    <d v="2020-12-01T00:00:00"/>
    <s v=""/>
    <s v=""/>
    <m/>
    <m/>
    <n v="20000"/>
    <n v="8000"/>
    <n v="8000"/>
    <n v="0"/>
    <n v="0"/>
    <s v="合作区"/>
    <s v="琥珀溪11万站变电站"/>
  </r>
  <r>
    <n v="269"/>
    <s v="2018-增J131"/>
    <s v="天津市电力公司"/>
    <x v="11"/>
    <x v="0"/>
    <m/>
    <x v="15"/>
    <s v="生态城220kv变电站"/>
    <m/>
    <x v="0"/>
    <s v="电力工程"/>
    <x v="1"/>
    <x v="1"/>
    <s v="否"/>
    <d v="2019-12-02T00:00:00"/>
    <d v="2020-12-02T00:00:00"/>
    <s v=""/>
    <s v=""/>
    <m/>
    <m/>
    <n v="26000"/>
    <n v="10000"/>
    <n v="10000"/>
    <n v="0"/>
    <n v="0"/>
    <s v="旅游区"/>
    <s v="生态城220kv变电站"/>
  </r>
  <r>
    <n v="270"/>
    <s v="2018-增J137"/>
    <s v="铁塔公司"/>
    <x v="12"/>
    <x v="0"/>
    <m/>
    <x v="0"/>
    <s v="生态城区域基站建设"/>
    <m/>
    <x v="0"/>
    <s v="信息化系统"/>
    <x v="1"/>
    <x v="1"/>
    <s v="否"/>
    <d v="2019-02-01T00:00:00"/>
    <d v="2020-12-01T00:00:00"/>
    <s v=""/>
    <s v=""/>
    <m/>
    <m/>
    <n v="532"/>
    <n v="532"/>
    <n v="532"/>
    <n v="0"/>
    <n v="0"/>
    <s v="合作区"/>
    <s v="生态城区域基站建设"/>
  </r>
  <r>
    <n v="271"/>
    <s v="2020-J43"/>
    <s v="新区气象局"/>
    <x v="13"/>
    <x v="0"/>
    <m/>
    <x v="0"/>
    <s v="滨海新区天气雷达塔"/>
    <m/>
    <x v="0"/>
    <m/>
    <x v="1"/>
    <x v="0"/>
    <s v="否"/>
    <d v="2020-05-01T00:00:00"/>
    <d v="2021-05-01T00:00:00"/>
    <m/>
    <m/>
    <m/>
    <m/>
    <n v="7000"/>
    <n v="3000"/>
    <n v="3000"/>
    <n v="0"/>
    <n v="0"/>
    <s v="合作区"/>
    <s v="建设一座110米的雷达塔"/>
  </r>
  <r>
    <n v="272"/>
    <s v="2017-J14"/>
    <s v="滨北投资"/>
    <x v="14"/>
    <x v="0"/>
    <s v="正在建设，明年6月完工"/>
    <x v="0"/>
    <s v="鼓浪水镇月沙湾"/>
    <m/>
    <x v="0"/>
    <s v="公园绿化"/>
    <x v="1"/>
    <x v="1"/>
    <s v="否"/>
    <d v="2019-05-01T00:00:00"/>
    <d v="2020-12-01T00:00:00"/>
    <s v=""/>
    <s v=""/>
    <m/>
    <m/>
    <n v="20000"/>
    <n v="10000"/>
    <n v="10000"/>
    <n v="10000"/>
    <n v="10000"/>
    <s v="渔港区"/>
    <s v="鼓浪水镇皓月园"/>
  </r>
  <r>
    <n v="273"/>
    <s v="2019-增J63"/>
    <s v="交通公司"/>
    <x v="0"/>
    <x v="0"/>
    <m/>
    <x v="15"/>
    <s v="海旭道公交场站工程"/>
    <m/>
    <x v="0"/>
    <s v="公建项目"/>
    <x v="2"/>
    <x v="0"/>
    <s v="否"/>
    <d v="2020-07-01T00:00:00"/>
    <d v="2021-12-01T00:00:00"/>
    <m/>
    <n v="0.1"/>
    <n v="1.2"/>
    <s v=""/>
    <n v="4900"/>
    <n v="10"/>
    <n v="10"/>
    <n v="0"/>
    <n v="0"/>
    <s v="旅游区"/>
    <s v="建设内容包括公交场站管理用房、公交停车场等，总占地面积12000平方米，总建筑面积1000平方米。"/>
  </r>
  <r>
    <n v="274"/>
    <s v="2019-增J74"/>
    <s v="投资公司"/>
    <x v="0"/>
    <x v="1"/>
    <s v="是否上，请领导决策"/>
    <x v="1"/>
    <s v="中新大道（彩虹桥-北门区）绿化提升工程"/>
    <m/>
    <x v="0"/>
    <s v="提升改造"/>
    <x v="2"/>
    <x v="0"/>
    <s v="否"/>
    <d v="2020-09-01T00:00:00"/>
    <d v="2021-12-01T00:00:00"/>
    <s v=""/>
    <s v=""/>
    <n v="20"/>
    <s v=""/>
    <n v="650"/>
    <n v="50"/>
    <n v="50"/>
    <n v="0"/>
    <n v="0"/>
    <s v="合作区"/>
    <s v="中新大道两侧（和风路至运维中心）道路绿化提升，绿化带长约5447米，两侧各宽19米，绿化面积20万平方米。"/>
  </r>
  <r>
    <n v="275"/>
    <s v="2020-J44"/>
    <s v="水务公司"/>
    <x v="0"/>
    <x v="1"/>
    <m/>
    <x v="1"/>
    <s v="生态城水处理中心设备大修及前池改造工程"/>
    <m/>
    <x v="0"/>
    <s v="提升改造"/>
    <x v="2"/>
    <x v="0"/>
    <s v="否"/>
    <d v="2020-07-01T00:00:00"/>
    <d v="2021-12-01T00:00:00"/>
    <s v=""/>
    <s v=""/>
    <m/>
    <m/>
    <n v="5000"/>
    <n v="50"/>
    <n v="50"/>
    <n v="0"/>
    <n v="0"/>
    <s v="合作区"/>
    <s v="污水厂及配套泵站整体维修及前池改造"/>
  </r>
  <r>
    <n v="276"/>
    <s v="2019-增J62"/>
    <s v="水务公司"/>
    <x v="0"/>
    <x v="0"/>
    <m/>
    <x v="0"/>
    <s v="临海新城再生水管网切改工程"/>
    <m/>
    <x v="0"/>
    <s v="配套管线"/>
    <x v="2"/>
    <x v="0"/>
    <s v="否"/>
    <d v="2020-03-01T00:00:00"/>
    <d v="2020-12-01T00:00:00"/>
    <s v=""/>
    <s v=""/>
    <s v=""/>
    <s v=""/>
    <n v="1000"/>
    <n v="50"/>
    <n v="50"/>
    <n v="0"/>
    <n v="0"/>
    <s v="旅游区"/>
    <s v="完成临海新城再生水管道切改工程"/>
  </r>
  <r>
    <n v="277"/>
    <s v="2018-增J13"/>
    <s v="水务公司"/>
    <x v="0"/>
    <x v="0"/>
    <m/>
    <x v="0"/>
    <s v="合作区再生水南部加压泵站"/>
    <m/>
    <x v="0"/>
    <s v="市政场站"/>
    <x v="2"/>
    <x v="0"/>
    <s v="否"/>
    <d v="2020-03-01T00:00:00"/>
    <d v="2020-12-01T00:00:00"/>
    <s v="0.3"/>
    <s v=""/>
    <s v=""/>
    <s v=""/>
    <n v="3500"/>
    <n v="50"/>
    <n v="50"/>
    <n v="0"/>
    <n v="0"/>
    <s v="合作区"/>
    <s v="在生态城合作区再生水南部建设加压泵站一座，并建设配套管线及正式用电配套设施"/>
  </r>
  <r>
    <n v="278"/>
    <s v="2016-J102"/>
    <s v="水务公司"/>
    <x v="0"/>
    <x v="0"/>
    <m/>
    <x v="3"/>
    <s v="生态城水系构建二期工程"/>
    <m/>
    <x v="0"/>
    <s v="水利工程"/>
    <x v="2"/>
    <x v="0"/>
    <s v="否"/>
    <d v="2020-03-01T00:00:00"/>
    <d v="2021-12-01T00:00:00"/>
    <s v=""/>
    <s v=""/>
    <s v=""/>
    <s v=""/>
    <n v="4500"/>
    <n v="50"/>
    <n v="50"/>
    <n v="0"/>
    <n v="0"/>
    <s v="合作区"/>
    <s v="含智慧水务管理、补水、水动等相关设施的建设。"/>
  </r>
  <r>
    <n v="279"/>
    <s v="2018-增J3"/>
    <s v="交通公司"/>
    <x v="0"/>
    <x v="0"/>
    <m/>
    <x v="0"/>
    <s v="未来公交站"/>
    <m/>
    <x v="0"/>
    <s v="道路配套"/>
    <x v="2"/>
    <x v="0"/>
    <s v="否"/>
    <d v="2020-07-01T00:00:00"/>
    <d v="2020-12-01T00:00:00"/>
    <m/>
    <s v=""/>
    <m/>
    <s v=""/>
    <n v="1000"/>
    <n v="10"/>
    <n v="10"/>
    <n v="0"/>
    <n v="0"/>
    <s v="合作区"/>
    <s v="主要对生态城东北部片区、南部片区、中部片区、生态岛片区、旅游区部分新建站亭进行建设，建设规模约11000平方米（包括站亭设备、安装、调试、土建施工、管线迁改、绿化迁移等费用）。"/>
  </r>
  <r>
    <n v="280"/>
    <s v="2019-增J55"/>
    <s v="市政景观"/>
    <x v="0"/>
    <x v="0"/>
    <s v="适时启动"/>
    <x v="0"/>
    <s v="生态城合作区及渔港区道路开口五期工程"/>
    <m/>
    <x v="0"/>
    <s v="道路配套"/>
    <x v="2"/>
    <x v="0"/>
    <s v="否"/>
    <d v="2020-06-01T00:00:00"/>
    <d v="2022-06-01T00:00:00"/>
    <s v=""/>
    <s v=""/>
    <s v=""/>
    <s v=""/>
    <n v="2900"/>
    <n v="50"/>
    <n v="50"/>
    <n v="0"/>
    <n v="0"/>
    <s v="合作区"/>
    <s v="小区出入口道路开口，包括开槽、基础处理、地下管线切改、加固、面层处理和绿化破除、迁移及恢复等"/>
  </r>
  <r>
    <n v="281"/>
    <s v="2018-J103"/>
    <s v="投资公司"/>
    <x v="0"/>
    <x v="0"/>
    <s v="配合社区中心建设"/>
    <x v="0"/>
    <s v="29地块社区公园"/>
    <m/>
    <x v="0"/>
    <s v="景观绿化"/>
    <x v="2"/>
    <x v="0"/>
    <s v="否"/>
    <d v="2020-01-01T00:00:00"/>
    <d v="2021-12-01T00:00:00"/>
    <s v="1.15"/>
    <s v=""/>
    <s v=""/>
    <s v=""/>
    <n v="1250"/>
    <n v="50"/>
    <n v="50"/>
    <n v="0"/>
    <n v="0"/>
    <s v="合作区"/>
    <s v="29#地块处于中部片区的西南角，华一路与中新大道交口处，面积约11500.9平方米。"/>
  </r>
  <r>
    <n v="282"/>
    <s v="2018-J29"/>
    <s v="投资公司"/>
    <x v="0"/>
    <x v="0"/>
    <m/>
    <x v="0"/>
    <s v="生态谷（中新大道—华三路）景观工程"/>
    <m/>
    <x v="0"/>
    <s v="景观绿化"/>
    <x v="2"/>
    <x v="0"/>
    <s v="否"/>
    <d v="2020-01-01T00:00:00"/>
    <d v="2021-12-01T00:00:00"/>
    <s v=""/>
    <s v=""/>
    <n v="7.5445000000000002"/>
    <s v=""/>
    <n v="8682"/>
    <n v="50"/>
    <n v="50"/>
    <n v="0"/>
    <n v="0"/>
    <s v="合作区"/>
    <s v="东至规划地块，南至中新大道，西至华三路，北至华三路，绿化总面积约为75445平方米。"/>
  </r>
  <r>
    <n v="283"/>
    <s v="2016-J113"/>
    <s v="投资公司"/>
    <x v="0"/>
    <x v="0"/>
    <m/>
    <x v="0"/>
    <s v="中部片区36#地块社区公园"/>
    <m/>
    <x v="0"/>
    <s v="景观绿化"/>
    <x v="2"/>
    <x v="0"/>
    <s v="否"/>
    <d v="2020-01-01T00:00:00"/>
    <d v="2021-12-01T00:00:00"/>
    <s v=""/>
    <s v=""/>
    <s v="0.5"/>
    <s v=""/>
    <n v="660"/>
    <n v="50"/>
    <n v="50"/>
    <n v="0"/>
    <n v="0"/>
    <s v="合作区"/>
    <s v="本景观工程位于中部片区36号地块北侧，华三路与新二街交口南侧，西至新二街，东至华三路，南接36号地块内部。本景观工程占地面积约0.5万平方米。"/>
  </r>
  <r>
    <n v="284"/>
    <s v="2018-增J15"/>
    <s v="水务公司"/>
    <x v="0"/>
    <x v="0"/>
    <m/>
    <x v="0"/>
    <s v="生态城合作区再生水北部加压泵站"/>
    <m/>
    <x v="0"/>
    <s v="市政场站"/>
    <x v="2"/>
    <x v="0"/>
    <s v="否"/>
    <d v="2020-03-01T00:00:00"/>
    <d v="2020-12-01T00:00:00"/>
    <s v="0.6"/>
    <s v=""/>
    <s v=""/>
    <s v=""/>
    <n v="3000"/>
    <n v="50"/>
    <n v="50"/>
    <n v="0"/>
    <n v="0"/>
    <s v="合作区"/>
    <s v="在生态城合作区再生水北部建设加压泵站一座"/>
  </r>
  <r>
    <n v="285"/>
    <s v="2016-J112"/>
    <s v="投资公司"/>
    <x v="0"/>
    <x v="0"/>
    <s v="跟住宅进度"/>
    <x v="0"/>
    <s v="中部片区34#地块社区公园"/>
    <m/>
    <x v="0"/>
    <s v="景观绿化"/>
    <x v="2"/>
    <x v="0"/>
    <s v="否"/>
    <d v="2020-01-01T00:00:00"/>
    <d v="2021-12-01T00:00:00"/>
    <s v=""/>
    <s v=""/>
    <s v="0.5"/>
    <s v=""/>
    <n v="660"/>
    <n v="50"/>
    <n v="50"/>
    <n v="0"/>
    <n v="0"/>
    <s v="合作区"/>
    <s v="本景观工程位于中部片区34号地块南侧，中天大道与华二路交口北侧，东至中天大道，西至华二路，北接34号地块内部。本景观工程占地面积约0.5万平方米。"/>
  </r>
  <r>
    <n v="286"/>
    <s v="2016-J97"/>
    <s v="滨海水业"/>
    <x v="0"/>
    <x v="0"/>
    <m/>
    <x v="0"/>
    <s v="生态城河道景观用水项目"/>
    <m/>
    <x v="0"/>
    <s v="水处理"/>
    <x v="2"/>
    <x v="1"/>
    <s v="否"/>
    <d v="2020-03-01T00:00:00"/>
    <d v="2020-12-01T00:00:00"/>
    <s v=""/>
    <s v=""/>
    <s v=""/>
    <s v=""/>
    <n v="7186"/>
    <n v="50"/>
    <n v="50"/>
    <n v="0"/>
    <n v="0"/>
    <s v="合作区"/>
    <s v="为生态城河道景观用水建设引水管线工程管径DN800（含一座泵站），供水末端为生态岛清净湖，管线总长度约10.8千米，近期水量为2万立方米/天，远期水量为8万立方米/天。"/>
  </r>
  <r>
    <n v="287"/>
    <s v="2019-增J49"/>
    <s v="投资公司"/>
    <x v="0"/>
    <x v="0"/>
    <m/>
    <x v="0"/>
    <s v="中海大道（中泰大道-中成大道）、中泰大道（中海大道-华三路）热力管网工程"/>
    <m/>
    <x v="0"/>
    <s v="配套管线"/>
    <x v="2"/>
    <x v="1"/>
    <s v="否"/>
    <d v="2020-01-01T00:00:00"/>
    <d v="2020-12-01T00:00:00"/>
    <s v=""/>
    <s v=""/>
    <s v=""/>
    <n v="5200"/>
    <n v="18000"/>
    <n v="180"/>
    <n v="180"/>
    <n v="0"/>
    <n v="0"/>
    <s v="合作区"/>
    <s v="热力路由长5.1公里"/>
  </r>
  <r>
    <n v="288"/>
    <s v="2018-J110"/>
    <s v="投资公司"/>
    <x v="0"/>
    <x v="0"/>
    <s v="道路尚未建设，进行前期研究"/>
    <x v="0"/>
    <s v="新二街（华三路至中泰大道）道路绿化"/>
    <m/>
    <x v="0"/>
    <s v="道路绿化"/>
    <x v="2"/>
    <x v="0"/>
    <s v="否"/>
    <d v="2020-01-01T00:00:00"/>
    <d v="2021-12-01T00:00:00"/>
    <s v="1.32"/>
    <s v=""/>
    <s v="1.32"/>
    <s v=""/>
    <n v="1000"/>
    <n v="50"/>
    <n v="50"/>
    <n v="0"/>
    <n v="0"/>
    <s v="合作区"/>
    <s v="长约0.4公里，规划道路绿化带12-3-3-3-12米，绿化面积约1.32万平方米。"/>
  </r>
  <r>
    <n v="289"/>
    <s v="2019-增J54"/>
    <s v="水务公司"/>
    <x v="0"/>
    <x v="0"/>
    <m/>
    <x v="18"/>
    <s v="中心渔港再生水管道项目（一期）"/>
    <m/>
    <x v="0"/>
    <s v="配套管线"/>
    <x v="2"/>
    <x v="0"/>
    <s v="否"/>
    <d v="2020-03-01T00:00:00"/>
    <d v="2022-12-01T00:00:00"/>
    <s v=""/>
    <s v=""/>
    <s v=""/>
    <n v="50000"/>
    <n v="8000"/>
    <n v="50"/>
    <n v="50"/>
    <n v="0"/>
    <n v="0"/>
    <s v="渔港区"/>
    <s v="建设中心渔港再生水管道"/>
  </r>
  <r>
    <n v="290"/>
    <s v="2016-J114"/>
    <s v="投资公司"/>
    <x v="0"/>
    <x v="0"/>
    <s v="与社区进度一致"/>
    <x v="0"/>
    <s v="中部片区42#地块社区公园"/>
    <m/>
    <x v="0"/>
    <s v="景观绿化"/>
    <x v="2"/>
    <x v="0"/>
    <s v="否"/>
    <d v="2020-01-01T00:00:00"/>
    <d v="2021-12-01T00:00:00"/>
    <s v=""/>
    <s v=""/>
    <s v="1"/>
    <s v=""/>
    <n v="1325"/>
    <n v="50"/>
    <n v="50"/>
    <n v="0"/>
    <n v="0"/>
    <s v="合作区"/>
    <s v="本景观工程位于中部片区42号地块南侧，华三路与中天大道交口北侧，西至华三路，东至中天大道，北接42号地块内部。本景观工程占地面积约1万平方米"/>
  </r>
  <r>
    <n v="291"/>
    <s v="2017-J107"/>
    <s v="市政景观"/>
    <x v="0"/>
    <x v="0"/>
    <s v="根据信息园的开发适时启动，包括慢行铺装、标志标牌、与汉北路的开口"/>
    <x v="0"/>
    <s v="信息园市政基础配套工程"/>
    <m/>
    <x v="0"/>
    <s v="道路配套"/>
    <x v="2"/>
    <x v="0"/>
    <s v="否"/>
    <d v="2020-10-01T00:00:00"/>
    <d v="2021-10-01T00:00:00"/>
    <s v=""/>
    <s v=""/>
    <s v=""/>
    <s v=""/>
    <n v="2500"/>
    <n v="50"/>
    <n v="50"/>
    <n v="0"/>
    <n v="0"/>
    <s v="合作区"/>
    <s v="信息园一四七街与中新大道交口约2800平方米，信息园道路慢行系统约3万平方米，慢行系统基础、面层铺装、侧石安装等及附属标志标牌工程等，华五路盲道改造"/>
  </r>
  <r>
    <n v="292"/>
    <s v="2019-增J45"/>
    <s v="投资公司"/>
    <x v="0"/>
    <x v="0"/>
    <s v="正在进行方案设计"/>
    <x v="1"/>
    <s v="静湖景观提升工程"/>
    <m/>
    <x v="0"/>
    <s v="提升改造"/>
    <x v="2"/>
    <x v="0"/>
    <s v="否"/>
    <d v="2020-01-01T00:00:00"/>
    <d v="2021-12-01T00:00:00"/>
    <s v=""/>
    <s v=""/>
    <s v="7"/>
    <s v=""/>
    <n v="4700"/>
    <n v="50"/>
    <n v="50"/>
    <n v="0"/>
    <n v="0"/>
    <s v="合作区"/>
    <s v="绿化面积约7万平方米。"/>
  </r>
  <r>
    <n v="293"/>
    <s v="2019-J10"/>
    <s v="市政景观"/>
    <x v="0"/>
    <x v="0"/>
    <s v="主要是下水口加挂篮"/>
    <x v="1"/>
    <s v="03片区、中部片区竣工道路海绵城市改造提升工程"/>
    <m/>
    <x v="0"/>
    <s v="提升改造"/>
    <x v="2"/>
    <x v="0"/>
    <s v="否"/>
    <d v="2020-10-01T00:00:00"/>
    <d v="2021-06-01T00:00:00"/>
    <s v=""/>
    <s v=""/>
    <s v=""/>
    <s v=""/>
    <n v="800"/>
    <n v="50"/>
    <n v="50"/>
    <n v="0"/>
    <n v="0"/>
    <s v="合作区"/>
    <s v="竣工道路海绵型城市提升改造，改造约500座控污型收水口。"/>
  </r>
  <r>
    <n v="294"/>
    <s v="2018-J107"/>
    <s v="投资公司"/>
    <x v="0"/>
    <x v="0"/>
    <s v="友好公园到吟风林段"/>
    <x v="0"/>
    <s v="蓟运河故道北延段二期工程（中新大道至泰三路）"/>
    <m/>
    <x v="0"/>
    <s v="景观绿化"/>
    <x v="2"/>
    <x v="0"/>
    <s v="否"/>
    <d v="2020-01-01T00:00:00"/>
    <d v="2021-12-01T00:00:00"/>
    <s v="22.51"/>
    <s v=""/>
    <s v=""/>
    <s v=""/>
    <n v="25720"/>
    <n v="50"/>
    <n v="50"/>
    <n v="0"/>
    <n v="0"/>
    <s v="合作区"/>
    <s v="长约2150米，绿化面积约22.51万平方米。"/>
  </r>
  <r>
    <n v="295"/>
    <s v="2018-J45"/>
    <s v="投资公司"/>
    <x v="0"/>
    <x v="0"/>
    <m/>
    <x v="0"/>
    <s v="泰四路、泰五路、盛三街（生态谷～泰四路）给水、燃气、热力管网工程"/>
    <m/>
    <x v="0"/>
    <s v="配套管线"/>
    <x v="2"/>
    <x v="1"/>
    <s v="否"/>
    <d v="2020-01-01T00:00:00"/>
    <d v="2020-12-01T00:00:00"/>
    <s v=""/>
    <s v=""/>
    <s v=""/>
    <s v=""/>
    <n v="3129"/>
    <n v="310"/>
    <n v="310"/>
    <n v="0"/>
    <n v="0"/>
    <s v="合作区"/>
    <s v="给水3.9公里、燃气3.4公里、热力4公里"/>
  </r>
  <r>
    <n v="296"/>
    <s v="2019-增J57"/>
    <s v="市政景观"/>
    <x v="0"/>
    <x v="0"/>
    <s v="正在进行前期设计"/>
    <x v="0"/>
    <s v="中部片区人行过街工程"/>
    <m/>
    <x v="0"/>
    <s v="道路工程"/>
    <x v="2"/>
    <x v="0"/>
    <s v="否"/>
    <d v="2020-01-01T00:00:00"/>
    <d v="2021-12-01T00:00:00"/>
    <s v=""/>
    <s v=""/>
    <s v=""/>
    <s v=""/>
    <n v="2500"/>
    <n v="50"/>
    <n v="50"/>
    <n v="0"/>
    <n v="0"/>
    <s v="合作区"/>
    <s v="对中部片区进行人行过街改造，计划改造28个开口。"/>
  </r>
  <r>
    <n v="297"/>
    <s v="2018-J62"/>
    <s v="水务公司"/>
    <x v="0"/>
    <x v="0"/>
    <m/>
    <x v="0"/>
    <s v="海天路等4条再生水管道工程"/>
    <m/>
    <x v="0"/>
    <s v="配套管线"/>
    <x v="2"/>
    <x v="0"/>
    <s v="否"/>
    <d v="2020-03-01T00:00:00"/>
    <d v="2021-12-01T00:00:00"/>
    <s v=""/>
    <s v=""/>
    <s v=""/>
    <n v="17000"/>
    <n v="8000"/>
    <n v="50"/>
    <n v="50"/>
    <n v="0"/>
    <n v="0"/>
    <s v="旅游区"/>
    <s v="海天道(安悦东路-如意大街）、景盛路（海文道-海月道）、海月道（海滨高速-东堤路）、南湾北路-如意大街再生水管道敷设"/>
  </r>
  <r>
    <n v="298"/>
    <s v="2018-增J19"/>
    <s v="市政景观"/>
    <x v="0"/>
    <x v="0"/>
    <m/>
    <x v="0"/>
    <s v="中心渔港道路交通工程二期"/>
    <m/>
    <x v="0"/>
    <s v="道路配套"/>
    <x v="2"/>
    <x v="0"/>
    <s v="否"/>
    <d v="2020-01-01T00:00:00"/>
    <d v="2021-10-01T00:00:00"/>
    <s v=""/>
    <s v=""/>
    <s v=""/>
    <s v=""/>
    <n v="2500"/>
    <n v="50"/>
    <n v="50"/>
    <n v="0"/>
    <n v="0"/>
    <s v="渔港区"/>
    <s v="中心渔港区域，鲤鱼门路以东范围道路长度约32公里的标志标线等交通附属设施"/>
  </r>
  <r>
    <n v="299"/>
    <s v="2019-J14"/>
    <s v="投资公司"/>
    <x v="0"/>
    <x v="0"/>
    <s v="未实施部分新的立项"/>
    <x v="0"/>
    <s v="华二路、华三路、华四路、中泰大道、新二街和中天大道道路绿化工程（电力排管未实施部分）"/>
    <m/>
    <x v="0"/>
    <s v="道路绿化"/>
    <x v="2"/>
    <x v="0"/>
    <s v="否"/>
    <d v="2020-01-01T00:00:00"/>
    <d v="2021-12-01T00:00:00"/>
    <s v=""/>
    <s v=""/>
    <s v=""/>
    <s v=""/>
    <n v="2500"/>
    <n v="50"/>
    <n v="50"/>
    <n v="0"/>
    <n v="0"/>
    <s v="合作区"/>
    <s v="共计面积约2.3万平方米。其中华二路3432平方米，华三路2522平方米，华四路4194平方米，新二街7870平方米，中泰大道4748平方米。"/>
  </r>
  <r>
    <n v="300"/>
    <s v="2019-J7"/>
    <s v="水务公司"/>
    <x v="0"/>
    <x v="0"/>
    <m/>
    <x v="0"/>
    <s v="远达路、博通路再生水管道工程"/>
    <m/>
    <x v="0"/>
    <s v="配套管线"/>
    <x v="2"/>
    <x v="0"/>
    <s v="否"/>
    <d v="2020-03-01T00:00:00"/>
    <d v="2021-12-01T00:00:00"/>
    <s v=""/>
    <s v=""/>
    <s v=""/>
    <n v="6000"/>
    <n v="3600"/>
    <n v="20"/>
    <n v="20"/>
    <n v="0"/>
    <n v="0"/>
    <s v="旅游区"/>
    <s v="远达路（河畔道—海旭道）、博通路（河畔道—海旭道）再生水管道敷设"/>
  </r>
  <r>
    <n v="301"/>
    <s v="2016-J103"/>
    <s v="水务公司"/>
    <x v="0"/>
    <x v="0"/>
    <m/>
    <x v="0"/>
    <s v="生态城自来水厂及配套引水管网工程"/>
    <m/>
    <x v="0"/>
    <s v="水处理"/>
    <x v="2"/>
    <x v="1"/>
    <s v="否"/>
    <d v="2020-03-01T00:00:00"/>
    <d v="2021-12-01T00:00:00"/>
    <s v="6"/>
    <s v=""/>
    <m/>
    <s v=""/>
    <n v="30600"/>
    <n v="50"/>
    <n v="50"/>
    <n v="0"/>
    <n v="0"/>
    <s v="旅游区"/>
    <s v="建设自来水厂一座及配套引水管网。"/>
  </r>
  <r>
    <n v="302"/>
    <s v="2019-J41"/>
    <s v="投资公司"/>
    <x v="0"/>
    <x v="0"/>
    <m/>
    <x v="0"/>
    <s v="合作区绿道配套工程二期工程"/>
    <m/>
    <x v="0"/>
    <s v="景观绿化"/>
    <x v="2"/>
    <x v="0"/>
    <s v="否"/>
    <d v="2020-01-01T00:00:00"/>
    <d v="2021-12-01T00:00:00"/>
    <s v=""/>
    <s v=""/>
    <s v=""/>
    <s v=""/>
    <n v="6000"/>
    <n v="50"/>
    <n v="50"/>
    <n v="0"/>
    <n v="0"/>
    <s v="合作区"/>
    <s v="主要包括蓟运河堤岸、故道堤岸、惠风溪、甘露溪部分的标志标线、地面涂层、驿站、卫生间、自行车停放、城市家具、照明设施、标识系统等等。"/>
  </r>
  <r>
    <n v="303"/>
    <s v="2019-增J39"/>
    <s v="市政景观"/>
    <x v="0"/>
    <x v="0"/>
    <s v="该部分排管是由市里电力施工，我们配合破路破绿，计划21年实施"/>
    <x v="0"/>
    <s v="中滨大道电力排管配套工程"/>
    <m/>
    <x v="0"/>
    <s v="电力工程"/>
    <x v="2"/>
    <x v="0"/>
    <s v="否"/>
    <d v="2020-01-01T00:00:00"/>
    <d v="2022-12-01T00:00:00"/>
    <s v=""/>
    <s v=""/>
    <s v=""/>
    <s v="2000"/>
    <n v="2000"/>
    <n v="50"/>
    <n v="50"/>
    <n v="0"/>
    <n v="0"/>
    <s v="合作区"/>
    <s v="中滨大道（泰七路至盛三街）南侧，电力排管配套，破绿破路及恢复，约2000米"/>
  </r>
  <r>
    <n v="304"/>
    <s v="2019-增69"/>
    <s v="市政景观"/>
    <x v="0"/>
    <x v="0"/>
    <s v="北岛生态谷边上有一趟架空线杆，提前研究，计划21年10月实施"/>
    <x v="0"/>
    <s v="北部片区架空线杆迁移入地工程"/>
    <m/>
    <x v="0"/>
    <s v="电力工程"/>
    <x v="2"/>
    <x v="0"/>
    <s v="否"/>
    <d v="2020-01-01T00:00:00"/>
    <d v="2021-12-01T00:00:00"/>
    <s v=""/>
    <s v=""/>
    <s v=""/>
    <s v="3000"/>
    <n v="5000"/>
    <n v="50"/>
    <n v="50"/>
    <n v="0"/>
    <n v="0"/>
    <s v="合作区"/>
    <s v="北部片区中滨大道南侧架空线杆迁移入地，长度约3公里。"/>
  </r>
  <r>
    <n v="305"/>
    <s v="2017-J127"/>
    <s v="市政景观"/>
    <x v="0"/>
    <x v="0"/>
    <s v="先把起步区的和中部片区的迁了，再动这个，同步启动的"/>
    <x v="0"/>
    <s v="汉北路线杆迁移入地工程"/>
    <m/>
    <x v="0"/>
    <s v="电力工程"/>
    <x v="2"/>
    <x v="0"/>
    <s v="否"/>
    <d v="2020-06-01T00:00:00"/>
    <d v="2021-12-31T00:00:00"/>
    <s v=""/>
    <s v=""/>
    <s v=""/>
    <s v=""/>
    <n v="12000"/>
    <n v="50"/>
    <n v="50"/>
    <n v="0"/>
    <n v="0"/>
    <s v="合作区"/>
    <s v="汉北路电杆迁移切改入地。约8km高压线路。"/>
  </r>
  <r>
    <n v="306"/>
    <s v="2019-J13"/>
    <s v="投资公司"/>
    <x v="0"/>
    <x v="0"/>
    <m/>
    <x v="0"/>
    <s v="滨水三街、滨水四街道路绿化工程"/>
    <m/>
    <x v="0"/>
    <s v="道路绿化"/>
    <x v="2"/>
    <x v="0"/>
    <s v="否"/>
    <d v="2020-01-01T00:00:00"/>
    <d v="2021-12-01T00:00:00"/>
    <s v=""/>
    <s v=""/>
    <n v="1.5"/>
    <s v=""/>
    <n v="1100"/>
    <n v="50"/>
    <n v="50"/>
    <n v="0"/>
    <n v="0"/>
    <s v="旅游区"/>
    <s v="滨水三街，长约345米，宽约25米，绿化面积0.85万平方米；滨水四街，长约281米，宽约25米，绿化面积0.65万平方米。绿化总面积约1.6万平方米。"/>
  </r>
  <r>
    <n v="307"/>
    <s v="2019-增J51"/>
    <s v="水务公司"/>
    <x v="0"/>
    <x v="0"/>
    <m/>
    <x v="0"/>
    <s v="水处理中心再生水二期工程"/>
    <m/>
    <x v="0"/>
    <s v="水处理"/>
    <x v="2"/>
    <x v="1"/>
    <s v="否"/>
    <d v="2019-10-01T00:00:00"/>
    <d v="2021-06-01T00:00:00"/>
    <s v=""/>
    <s v=""/>
    <s v=""/>
    <s v=""/>
    <n v="8000"/>
    <n v="50"/>
    <n v="50"/>
    <n v="0"/>
    <n v="0"/>
    <s v="合作区"/>
    <s v="进行水处理中心再生水厂二期建设"/>
  </r>
  <r>
    <n v="308"/>
    <s v="2019-J8"/>
    <s v="投资公司"/>
    <x v="0"/>
    <x v="0"/>
    <s v="随道路建设，明年年底道路完成"/>
    <x v="0"/>
    <s v="泰九路道路绿化"/>
    <m/>
    <x v="0"/>
    <s v="道路绿化"/>
    <x v="2"/>
    <x v="0"/>
    <s v="否"/>
    <d v="2020-01-01T00:00:00"/>
    <d v="2021-12-01T00:00:00"/>
    <s v=""/>
    <s v=""/>
    <s v="33.61"/>
    <s v=""/>
    <n v="22000"/>
    <n v="50"/>
    <n v="50"/>
    <n v="0"/>
    <n v="0"/>
    <s v="合作区"/>
    <s v="中滨大道至中成大道，道路长约2010米，东南侧绿化带宽8米，绿化面积约1.61万平方米；西北侧绿化带（道路红线至蓟运河大堤）约30万平方米。绿化总面积约33.61万平方米。"/>
  </r>
  <r>
    <n v="309"/>
    <s v="2020-J45"/>
    <s v="交通公司"/>
    <x v="0"/>
    <x v="0"/>
    <m/>
    <x v="15"/>
    <s v="滨旅北部公交场站工程"/>
    <m/>
    <x v="0"/>
    <s v="市政场站"/>
    <x v="2"/>
    <x v="0"/>
    <s v="否"/>
    <d v="2020-07-01T00:00:00"/>
    <d v="2022-12-01T00:00:00"/>
    <s v=""/>
    <s v=""/>
    <n v="0.4"/>
    <m/>
    <n v="2000"/>
    <n v="10"/>
    <n v="10"/>
    <n v="0"/>
    <n v="0"/>
    <s v="旅游区"/>
    <s v="主要包含场站管理用房、公交停车场等，占地面积约4000平方米。"/>
  </r>
  <r>
    <n v="310"/>
    <s v="2020-J46"/>
    <s v="水务公司"/>
    <x v="0"/>
    <x v="1"/>
    <s v="单电源不符合要求"/>
    <x v="1"/>
    <s v="生态城D、G污水泵站电力改造工程"/>
    <m/>
    <x v="0"/>
    <s v="提升改造"/>
    <x v="2"/>
    <x v="0"/>
    <s v="否"/>
    <d v="2020-03-01T00:00:00"/>
    <d v="2021-12-01T00:00:00"/>
    <s v=""/>
    <s v=""/>
    <m/>
    <m/>
    <n v="1000"/>
    <n v="50"/>
    <n v="50"/>
    <n v="0"/>
    <n v="0"/>
    <s v="合作区"/>
    <s v="原D、G泵站均为单电源，不符合现行规范，现对泵站进行改造升级为双电源"/>
  </r>
  <r>
    <n v="311"/>
    <s v="2020-J47"/>
    <s v="市政景观"/>
    <x v="0"/>
    <x v="0"/>
    <s v="彩虹桥下到中津，配合拓宽，计划2021年10月实施"/>
    <x v="4"/>
    <s v="中新大道（中津大道至中泰大道）改造工程"/>
    <m/>
    <x v="0"/>
    <s v="道路工程"/>
    <x v="2"/>
    <x v="0"/>
    <s v="否"/>
    <d v="2020-01-01T00:00:00"/>
    <d v="2022-12-01T00:00:00"/>
    <s v=""/>
    <s v=""/>
    <m/>
    <m/>
    <n v="30000"/>
    <n v="50"/>
    <n v="50"/>
    <n v="0"/>
    <n v="0"/>
    <s v="合作区"/>
    <s v="道路改造长度约3800米，预计总投资10000万元"/>
  </r>
  <r>
    <n v="312"/>
    <s v="2020-J48"/>
    <s v="市政景观"/>
    <x v="0"/>
    <x v="0"/>
    <s v="59地块配套"/>
    <x v="3"/>
    <s v="生态岛片区地块初期雨水收集处理二期工程"/>
    <m/>
    <x v="0"/>
    <s v="水处理"/>
    <x v="2"/>
    <x v="0"/>
    <s v="否"/>
    <d v="2020-10-01T00:00:00"/>
    <d v="2022-12-01T00:00:00"/>
    <m/>
    <m/>
    <m/>
    <m/>
    <n v="5000"/>
    <n v="50"/>
    <n v="50"/>
    <n v="0"/>
    <n v="0"/>
    <s v="合作区"/>
    <s v="生态岛片区59号地块、亿利1号地块初期雨水收集及处理，拟设置排水管线及处理设备。"/>
  </r>
  <r>
    <n v="313"/>
    <s v="2020-J49"/>
    <s v="投资公司"/>
    <x v="0"/>
    <x v="0"/>
    <m/>
    <x v="0"/>
    <s v="新二街（华三路～中泰大道）、华三路（新二街～中新大道）给水、燃气、热力管网工程"/>
    <m/>
    <x v="0"/>
    <s v="配套管线"/>
    <x v="2"/>
    <x v="1"/>
    <s v="否"/>
    <d v="2020-01-01T00:00:00"/>
    <d v="2020-12-01T00:00:00"/>
    <m/>
    <m/>
    <m/>
    <m/>
    <n v="1065"/>
    <n v="100"/>
    <n v="100"/>
    <n v="0"/>
    <n v="0"/>
    <s v="合作区"/>
    <s v="给水1.3公里、燃气1.2公里、热力路由0.6公里"/>
  </r>
  <r>
    <n v="314"/>
    <s v="2020-J50"/>
    <s v="市政景观"/>
    <x v="0"/>
    <x v="0"/>
    <s v="前期研究，计划2021年10月实施"/>
    <x v="0"/>
    <s v="天津生态城有轨电车一期"/>
    <m/>
    <x v="0"/>
    <s v="道路配套"/>
    <x v="2"/>
    <x v="0"/>
    <s v="否"/>
    <d v="2020-01-01T00:00:00"/>
    <d v="2025-12-01T00:00:00"/>
    <m/>
    <m/>
    <m/>
    <m/>
    <n v="180000"/>
    <n v="50"/>
    <n v="50"/>
    <n v="0"/>
    <n v="0"/>
    <s v="合作区"/>
    <s v="天津生态城有轨电车1号线，全长约12Km，主要联系轨道交通Z4线、海博馆、故道河主中心、居住集中区、生态城建设起步区。"/>
  </r>
  <r>
    <n v="315"/>
    <s v="2020-J51"/>
    <s v="投资公司"/>
    <x v="0"/>
    <x v="0"/>
    <s v="方案设计"/>
    <x v="14"/>
    <s v="蓟运河故道北延段三期工程（吟风林至中泰大道）"/>
    <m/>
    <x v="0"/>
    <s v="景观绿化"/>
    <x v="2"/>
    <x v="0"/>
    <s v="否"/>
    <d v="2020-01-01T00:00:00"/>
    <d v="2022-12-01T00:00:00"/>
    <m/>
    <m/>
    <m/>
    <m/>
    <n v="11730"/>
    <n v="50"/>
    <n v="50"/>
    <n v="0"/>
    <n v="0"/>
    <s v="合作区"/>
    <s v="蓟运河故道北延段三期工程（吟风林至中泰大道）"/>
  </r>
  <r>
    <n v="316"/>
    <s v="2020-J52"/>
    <s v="投资公司"/>
    <x v="0"/>
    <x v="0"/>
    <s v="方案设计"/>
    <x v="14"/>
    <s v="蓟运河故道北延段四期工程（中泰大道至中生大道）"/>
    <m/>
    <x v="0"/>
    <s v="景观绿化"/>
    <x v="2"/>
    <x v="0"/>
    <s v="否"/>
    <d v="2020-01-01T00:00:00"/>
    <d v="2022-12-01T00:00:00"/>
    <m/>
    <m/>
    <m/>
    <m/>
    <n v="22020"/>
    <n v="50"/>
    <n v="50"/>
    <n v="0"/>
    <n v="0"/>
    <s v="合作区"/>
    <s v="中泰大道（西）至中生大道（东），绿化面积约19.45万平方米。"/>
  </r>
  <r>
    <n v="317"/>
    <s v="2018-增J169"/>
    <s v="合资公司"/>
    <x v="1"/>
    <x v="0"/>
    <s v="目前仅对生态城红线内的四个匝道进行研究，剩余五个匝道涉及征地"/>
    <x v="4"/>
    <s v="汉北路与津汉高速互通立交桥工程"/>
    <m/>
    <x v="0"/>
    <s v="桥梁工程"/>
    <x v="2"/>
    <x v="0"/>
    <s v="否"/>
    <d v="2020-12-01T00:00:00"/>
    <d v="2024-12-01T00:00:00"/>
    <s v=""/>
    <s v=""/>
    <s v=""/>
    <s v=""/>
    <n v="100000"/>
    <n v="50"/>
    <n v="50"/>
    <n v="0"/>
    <n v="0"/>
    <s v="合作区"/>
    <s v="汉北路、津汉高速全互通立交桥项目,桥梁面积约12万㎡。"/>
  </r>
  <r>
    <n v="318"/>
    <s v="2017-J109"/>
    <s v="合资公司"/>
    <x v="1"/>
    <x v="0"/>
    <s v="前期研究，涉及清淤晾晒区"/>
    <x v="0"/>
    <s v="泰四路、泰五路、盛三街（中海大道至泰四路）道路工程"/>
    <m/>
    <x v="0"/>
    <s v="道路工程"/>
    <x v="2"/>
    <x v="0"/>
    <s v="否"/>
    <d v="2020-12-01T00:00:00"/>
    <d v="2023-12-01T00:00:00"/>
    <s v=""/>
    <s v=""/>
    <s v=""/>
    <s v=""/>
    <n v="10000"/>
    <n v="50"/>
    <n v="50"/>
    <n v="0"/>
    <n v="0"/>
    <s v="合作区"/>
    <s v="泰四路道路工程长约900米，断面34米；泰五路道路工程长约1000米，断面34米；盛三街（中海大道至泰四路）道路工程长约900米，断面34米；道路、雨水、污水、再生水、照明、智能交通预埋、交通设施等工程"/>
  </r>
  <r>
    <n v="319"/>
    <s v="2018-增J49"/>
    <s v="合资公司"/>
    <x v="1"/>
    <x v="0"/>
    <s v="由于天津市规划内无此桥梁，能否和彩虹桥并线桥一起加入，目前项目施工图、防洪评价、生态红线均有初步成果"/>
    <x v="0"/>
    <s v="动漫南路桥梁"/>
    <m/>
    <x v="0"/>
    <s v="道路工程"/>
    <x v="2"/>
    <x v="0"/>
    <s v="否"/>
    <d v="2020-12-01T00:00:00"/>
    <d v="2024-12-01T00:00:00"/>
    <s v=""/>
    <s v=""/>
    <s v=""/>
    <s v=""/>
    <n v="24000"/>
    <n v="50"/>
    <n v="50"/>
    <n v="0"/>
    <n v="0"/>
    <s v="合作区"/>
    <s v="包括桥梁、道路、雨水、污水、再生水、照明、智能交通预埋、交通设施等工程"/>
  </r>
  <r>
    <n v="320"/>
    <s v="2016-J59"/>
    <s v="合资公司"/>
    <x v="1"/>
    <x v="0"/>
    <s v="涉及土地问题，暂时无法启动"/>
    <x v="0"/>
    <s v="中泰大道跨故道河桥梁工程"/>
    <m/>
    <x v="0"/>
    <s v="桥梁工程"/>
    <x v="2"/>
    <x v="2"/>
    <s v="否"/>
    <d v="2020-12-01T00:00:00"/>
    <d v="2024-12-01T00:00:00"/>
    <s v=""/>
    <s v=""/>
    <s v=""/>
    <s v=""/>
    <n v="75000"/>
    <n v="50"/>
    <n v="50"/>
    <n v="0"/>
    <n v="0"/>
    <s v="合作区"/>
    <s v="桥梁、道路、雨水、污水、再生水、照明、智能交通预埋、交通设施等工程等，考虑轻钢结构，控制资金。"/>
  </r>
  <r>
    <n v="321"/>
    <s v="2018-增J47"/>
    <s v="合资公司"/>
    <x v="1"/>
    <x v="0"/>
    <s v="涉及土地问题，暂时无法启动"/>
    <x v="0"/>
    <s v="静湖中路"/>
    <m/>
    <x v="0"/>
    <s v="道路工程"/>
    <x v="2"/>
    <x v="0"/>
    <s v="否"/>
    <d v="2020-12-01T00:00:00"/>
    <d v="2023-12-01T00:00:00"/>
    <s v=""/>
    <s v=""/>
    <s v=""/>
    <s v="650"/>
    <n v="3200"/>
    <n v="50"/>
    <n v="50"/>
    <n v="0"/>
    <n v="0"/>
    <s v="合作区"/>
    <s v="道路总长约0.65km，包括道路、雨水、污水、再生水、照明、智能交通预埋、交通设施等工程"/>
  </r>
  <r>
    <n v="322"/>
    <s v="2016-J60"/>
    <s v="合资公司"/>
    <x v="1"/>
    <x v="0"/>
    <s v="涉及土地问题，暂时无法启动"/>
    <x v="0"/>
    <s v="生态谷跨故道河桥梁工程"/>
    <m/>
    <x v="0"/>
    <s v="桥梁工程"/>
    <x v="2"/>
    <x v="0"/>
    <s v="否"/>
    <d v="2020-12-01T00:00:00"/>
    <d v="2020-12-01T00:00:00"/>
    <s v=""/>
    <s v=""/>
    <s v=""/>
    <s v=""/>
    <n v="30200"/>
    <n v="50"/>
    <n v="50"/>
    <n v="0"/>
    <n v="0"/>
    <s v="合作区"/>
    <s v="桥梁、道路、雨水、污水、再生水、照明、轨道预埋、智能交通预埋、交通设施等工程"/>
  </r>
  <r>
    <n v="323"/>
    <s v="2017-J79"/>
    <s v="合资公司"/>
    <x v="1"/>
    <x v="0"/>
    <s v="涉及土地问题，暂时无法启动"/>
    <x v="0"/>
    <s v="新二街（华四路至中新大道）道路工程"/>
    <m/>
    <x v="0"/>
    <s v="道路工程"/>
    <x v="2"/>
    <x v="0"/>
    <s v="否"/>
    <d v="2020-12-01T00:00:00"/>
    <d v="2022-12-01T00:00:00"/>
    <s v=""/>
    <s v=""/>
    <s v=""/>
    <s v=""/>
    <n v="3000"/>
    <n v="50"/>
    <n v="50"/>
    <n v="0"/>
    <n v="0"/>
    <s v="合作区"/>
    <s v="新二街（华四路至中新大道）道路长度约0.5公里，规划断面34米，道路、雨水、污水、再生水、照明、智能交通预埋、交通设施等工程"/>
  </r>
  <r>
    <n v="324"/>
    <s v="2017-J78"/>
    <s v="合资公司"/>
    <x v="1"/>
    <x v="0"/>
    <s v="目前可以启动，暂无需求，先放前期"/>
    <x v="0"/>
    <s v="新二街（华三路至中泰大道）道路工程"/>
    <m/>
    <x v="0"/>
    <s v="道路工程"/>
    <x v="2"/>
    <x v="2"/>
    <s v="否"/>
    <d v="2020-01-01T00:00:00"/>
    <d v="2021-12-01T00:00:00"/>
    <s v=""/>
    <s v=""/>
    <s v=""/>
    <s v=""/>
    <n v="3500"/>
    <n v="50"/>
    <n v="50"/>
    <n v="0"/>
    <n v="0"/>
    <s v="合作区"/>
    <s v="新二街（华三路至中泰大道）道路长约0.5公里，规划断面41米，道路、雨水、污水、再生水、照明、智能交通预埋、交通设施等工程"/>
  </r>
  <r>
    <n v="325"/>
    <s v="2016-J49"/>
    <s v="合资公司"/>
    <x v="1"/>
    <x v="0"/>
    <s v="涉及炮台问题，暂时无法施工"/>
    <x v="0"/>
    <s v="华三路道路工程（原经八路道路工程）（中新大道~新二街）"/>
    <m/>
    <x v="0"/>
    <s v="道路工程"/>
    <x v="2"/>
    <x v="2"/>
    <s v="否"/>
    <d v="2020-01-01T00:00:00"/>
    <d v="2021-12-01T00:00:00"/>
    <s v=""/>
    <s v=""/>
    <s v=""/>
    <s v=""/>
    <n v="2500"/>
    <n v="50"/>
    <n v="50"/>
    <n v="0"/>
    <n v="0"/>
    <s v="合作区"/>
    <s v="新二街至中泰大道段已完工，中新大道至新二街段由于涉及义胜营炮台遗址保护范围未完成，做减项验收；"/>
  </r>
  <r>
    <n v="326"/>
    <s v="2019-增J25"/>
    <s v="合资公司"/>
    <x v="1"/>
    <x v="0"/>
    <m/>
    <x v="0"/>
    <s v="北部慢行铺装三期工程"/>
    <m/>
    <x v="0"/>
    <s v="道路工程"/>
    <x v="2"/>
    <x v="0"/>
    <s v="否"/>
    <d v="2020-12-01T00:00:00"/>
    <d v="2022-12-01T00:00:00"/>
    <s v=""/>
    <s v=""/>
    <s v=""/>
    <s v=""/>
    <n v="2500"/>
    <n v="50"/>
    <n v="50"/>
    <n v="0"/>
    <n v="0"/>
    <s v="合作区"/>
    <s v="包括泰七路（中滨大道至盛三街），盛一街（中滨大道至泰九路），盛二街（中滨大道至泰九路），盛四街（中滨大道至中海大道），盛三街（生态谷至中海大道），泰六路（中成大道至汉北路），中海大道（盛三街至汉北路）共计62400平方米"/>
  </r>
  <r>
    <n v="327"/>
    <s v="2018-增J39"/>
    <s v="滨旅公用"/>
    <x v="2"/>
    <x v="0"/>
    <m/>
    <x v="0"/>
    <s v="嘉顺道、渔泽路能源管线入廊工程"/>
    <m/>
    <x v="0"/>
    <s v="管廊"/>
    <x v="2"/>
    <x v="1"/>
    <s v="否"/>
    <d v="2020-10-31T00:00:00"/>
    <d v="2022-10-31T00:00:00"/>
    <s v="0"/>
    <s v="0"/>
    <s v="0"/>
    <n v="0"/>
    <n v="4999"/>
    <n v="200"/>
    <n v="200"/>
    <n v="0"/>
    <n v="0"/>
    <s v="旅游区"/>
    <s v="给水、燃气、通讯、热力管线入廊，最长4.6公里"/>
  </r>
  <r>
    <n v="328"/>
    <s v="2019-增J72"/>
    <s v="滨旅基建"/>
    <x v="2"/>
    <x v="0"/>
    <m/>
    <x v="0"/>
    <s v="彩环路西侧慢行系统完善工程"/>
    <m/>
    <x v="0"/>
    <s v="道路工程"/>
    <x v="2"/>
    <x v="0"/>
    <s v="否"/>
    <d v="2020-08-31T00:00:00"/>
    <d v="2021-06-30T00:00:00"/>
    <n v="2"/>
    <n v="0"/>
    <s v="2"/>
    <n v="6000"/>
    <n v="800"/>
    <n v="200"/>
    <n v="200"/>
    <n v="0"/>
    <n v="0"/>
    <s v="旅游区"/>
    <s v="完善彩环路西侧慢行系统，慢行系统面积约20000平米。"/>
  </r>
  <r>
    <n v="329"/>
    <s v="2019-增J31"/>
    <s v="滨旅基建"/>
    <x v="2"/>
    <x v="2"/>
    <m/>
    <x v="5"/>
    <s v="旅游区域及周边智能视觉三期工程"/>
    <m/>
    <x v="0"/>
    <s v="信息化系统"/>
    <x v="2"/>
    <x v="0"/>
    <s v="否"/>
    <d v="2020-10-31T00:00:00"/>
    <d v="2021-12-31T00:00:00"/>
    <m/>
    <n v="0"/>
    <n v="0"/>
    <n v="0"/>
    <n v="5500"/>
    <n v="500"/>
    <n v="500"/>
    <n v="0"/>
    <n v="0"/>
    <s v="合作区"/>
    <s v="旅游区北部区域已建成道路路口设置电子警察。"/>
  </r>
  <r>
    <n v="330"/>
    <s v="2019-J61"/>
    <s v="滨旅基建"/>
    <x v="2"/>
    <x v="0"/>
    <s v="丰田二期排水"/>
    <x v="3"/>
    <s v="8号雨水泵站工程"/>
    <m/>
    <x v="0"/>
    <s v="市政场站"/>
    <x v="2"/>
    <x v="0"/>
    <s v="否"/>
    <d v="2020-01-31T00:00:00"/>
    <d v="2022-12-31T00:00:00"/>
    <n v="1.5"/>
    <s v="0"/>
    <s v="0"/>
    <n v="0"/>
    <n v="40000"/>
    <n v="50"/>
    <n v="50"/>
    <n v="0"/>
    <n v="0"/>
    <s v="旅游区"/>
    <s v="位于渔泽路与航华道交口东北角，规模40m3/s"/>
  </r>
  <r>
    <n v="331"/>
    <s v="2019-J64"/>
    <s v="滨旅公用"/>
    <x v="2"/>
    <x v="0"/>
    <s v="汇天三条路能源管网，只做渔家的"/>
    <x v="0"/>
    <s v="渔家路、渔帆路、嘉祥道能源管网工程"/>
    <m/>
    <x v="0"/>
    <s v="配套管线"/>
    <x v="2"/>
    <x v="1"/>
    <s v="否"/>
    <d v="2020-01-31T00:00:00"/>
    <d v="2022-12-31T00:00:00"/>
    <s v="0"/>
    <s v="0"/>
    <s v="0"/>
    <n v="0"/>
    <n v="2000"/>
    <n v="50"/>
    <n v="50"/>
    <n v="0"/>
    <n v="0"/>
    <s v="旅游区"/>
    <s v="渔家路、渔帆路、嘉祥道能源管网工程"/>
  </r>
  <r>
    <n v="332"/>
    <s v="2018-增J205"/>
    <s v="滨旅公用"/>
    <x v="2"/>
    <x v="0"/>
    <s v="中央大道复线"/>
    <x v="0"/>
    <s v="中央大道（玉砂道-海晨道）热力管网工程"/>
    <m/>
    <x v="0"/>
    <s v="配套管线"/>
    <x v="2"/>
    <x v="1"/>
    <s v="否"/>
    <d v="2020-01-31T00:00:00"/>
    <d v="2022-12-31T00:00:00"/>
    <s v="0"/>
    <s v="0"/>
    <s v="0"/>
    <n v="11000"/>
    <n v="37000"/>
    <n v="100"/>
    <n v="100"/>
    <n v="0"/>
    <n v="0"/>
    <s v="旅游区"/>
    <s v="沿中央大道（航津道-海晨道）西侧建设DN800-DN1000热力管网，约11公里"/>
  </r>
  <r>
    <n v="333"/>
    <s v="2018-增J173"/>
    <s v="滨旅基建"/>
    <x v="2"/>
    <x v="0"/>
    <s v="航津道以南"/>
    <x v="3"/>
    <s v="汉北路绿廊景观二期工程"/>
    <m/>
    <x v="0"/>
    <s v="景观绿化"/>
    <x v="2"/>
    <x v="0"/>
    <s v="否"/>
    <d v="2020-01-31T00:00:00"/>
    <d v="2022-12-31T00:00:00"/>
    <s v="18"/>
    <s v="0"/>
    <s v="0"/>
    <n v="18"/>
    <n v="18000"/>
    <n v="200"/>
    <n v="200"/>
    <n v="0"/>
    <n v="0"/>
    <s v="旅游区"/>
    <s v="汉北路（航秀道-中央大道）东侧规划92米绿化带"/>
  </r>
  <r>
    <n v="334"/>
    <s v="2018-J119"/>
    <s v="滨旅基建"/>
    <x v="2"/>
    <x v="0"/>
    <s v="航秀道水系加绿廊"/>
    <x v="3"/>
    <s v="旅游区域北部水系连通项目三期工程"/>
    <m/>
    <x v="0"/>
    <s v="水利工程"/>
    <x v="2"/>
    <x v="0"/>
    <s v="否"/>
    <d v="2020-01-31T00:00:00"/>
    <d v="2022-12-31T00:00:00"/>
    <s v="19.6"/>
    <s v="0"/>
    <s v="0"/>
    <n v="20"/>
    <n v="35000"/>
    <n v="100"/>
    <n v="100"/>
    <n v="0"/>
    <n v="0"/>
    <s v="旅游区"/>
    <s v="航秀道（元宝湖-汉北路）南侧水系，绿化面积约20万平米，河道长度约1.7km。"/>
  </r>
  <r>
    <n v="335"/>
    <s v="2018-增J183"/>
    <s v="滨旅基建"/>
    <x v="2"/>
    <x v="0"/>
    <s v="汇天三条路，只建渔家路"/>
    <x v="0"/>
    <s v="渔家路（玉砂道-嘉顺道）、渔帆路（玉砂道-嘉顺道）、嘉祥道（渔家路-渔泽路）道路排水及红线内外绿化工程"/>
    <m/>
    <x v="0"/>
    <s v="道路工程"/>
    <x v="2"/>
    <x v="0"/>
    <s v="否"/>
    <d v="2020-01-31T00:00:00"/>
    <d v="2022-12-31T00:00:00"/>
    <s v="15.25"/>
    <s v="0"/>
    <n v="0"/>
    <n v="3035"/>
    <n v="29469"/>
    <n v="300"/>
    <n v="300"/>
    <n v="0"/>
    <n v="0"/>
    <s v="旅游区"/>
    <s v="渔家路（玉砂道-嘉顺道）、渔帆路（玉砂道-嘉顺道）、嘉祥道（渔家路-渔泽路）道路排水及红线内外绿化工程，道路长度约3035米，路面面积7.07万平米。"/>
  </r>
  <r>
    <n v="336"/>
    <s v="2018-增J191"/>
    <s v="滨旅基建"/>
    <x v="2"/>
    <x v="0"/>
    <m/>
    <x v="15"/>
    <s v="碧桂园西侧景观停车场工程"/>
    <m/>
    <x v="0"/>
    <s v="道路配套"/>
    <x v="2"/>
    <x v="0"/>
    <s v="否"/>
    <d v="2020-01-31T00:00:00"/>
    <d v="2022-12-31T00:00:00"/>
    <n v="0.8"/>
    <s v="0.5"/>
    <n v="0"/>
    <n v="1"/>
    <n v="2500"/>
    <n v="100"/>
    <n v="100"/>
    <n v="0"/>
    <n v="0"/>
    <s v="旅游区"/>
    <s v="新建碧桂园三之三幼儿园西侧停车场工程，用地面积约5000平米，包含两个出入口、地下停车场及地面景观绿化。"/>
  </r>
  <r>
    <n v="337"/>
    <s v="2018-增J97"/>
    <s v="滨旅基建"/>
    <x v="2"/>
    <x v="0"/>
    <m/>
    <x v="0"/>
    <s v="渔家路（嘉顺道-渔泽路）道路排水及红线内绿化工程"/>
    <m/>
    <x v="0"/>
    <s v="道路工程"/>
    <x v="2"/>
    <x v="0"/>
    <s v="否"/>
    <d v="2020-01-31T00:00:00"/>
    <d v="2021-11-30T00:00:00"/>
    <n v="4.5"/>
    <s v="0.00"/>
    <s v="0"/>
    <n v="1500"/>
    <n v="10000"/>
    <n v="100"/>
    <n v="100"/>
    <n v="0"/>
    <n v="0"/>
    <s v="旅游区"/>
    <s v="渔家路（嘉顺道-渔泽路）道路排水及红线内绿化工程，道路长度1425米，道路红线宽度24m，工程内容包括道路面积34500平米。包含道路工程、排水工程、照明工程、交通工程及红线内绿化工程。"/>
  </r>
  <r>
    <n v="338"/>
    <s v="2019-增J64"/>
    <s v="滨旅基建"/>
    <x v="2"/>
    <x v="0"/>
    <m/>
    <x v="8"/>
    <s v="蔡家堡滩涂整治修复项目"/>
    <m/>
    <x v="0"/>
    <s v="生态修复工程"/>
    <x v="2"/>
    <x v="0"/>
    <s v="否"/>
    <d v="2020-01-31T00:00:00"/>
    <d v="2022-12-31T00:00:00"/>
    <m/>
    <n v="0"/>
    <n v="0"/>
    <n v="0"/>
    <n v="2900"/>
    <n v="50"/>
    <n v="50"/>
    <n v="0"/>
    <n v="0"/>
    <s v="旅游区"/>
    <s v="对蔡家堡滩涂进行整治修复"/>
  </r>
  <r>
    <n v="339"/>
    <s v="2020-J53"/>
    <s v="滨旅基建"/>
    <x v="2"/>
    <x v="0"/>
    <m/>
    <x v="0"/>
    <s v="旅游区域项目开口工程（二期）"/>
    <m/>
    <x v="0"/>
    <s v="道路工程"/>
    <x v="2"/>
    <x v="0"/>
    <s v="否"/>
    <d v="2020-01-31T00:00:00"/>
    <d v="2021-12-31T00:00:00"/>
    <m/>
    <n v="0"/>
    <n v="0"/>
    <n v="0"/>
    <n v="2500"/>
    <n v="60"/>
    <n v="60"/>
    <n v="0"/>
    <n v="0"/>
    <s v="旅游区"/>
    <s v="2020年旅游区域项目开口一期工程，包含道路开口及开口处绿化迁移施工。"/>
  </r>
  <r>
    <n v="340"/>
    <s v="2020-J54"/>
    <s v="滨旅公用"/>
    <x v="2"/>
    <x v="0"/>
    <m/>
    <x v="0"/>
    <s v="航泊道、航秀道能源管网工程"/>
    <m/>
    <x v="0"/>
    <s v="配套管线"/>
    <x v="2"/>
    <x v="1"/>
    <s v="否"/>
    <d v="2020-01-31T00:00:00"/>
    <d v="2021-12-31T00:00:00"/>
    <m/>
    <n v="0"/>
    <n v="0"/>
    <n v="0"/>
    <n v="6000"/>
    <n v="100"/>
    <n v="100"/>
    <n v="0"/>
    <n v="0"/>
    <s v="旅游区"/>
    <s v="航泊道、航秀道、渔泽路能源管网工程，道路长度约3公里。"/>
  </r>
  <r>
    <n v="341"/>
    <s v="2020-J55"/>
    <s v="滨旅公用"/>
    <x v="2"/>
    <x v="0"/>
    <m/>
    <x v="0"/>
    <s v="渔帆路、渔家路、航泽道能源管网工程"/>
    <m/>
    <x v="0"/>
    <s v="配套管线"/>
    <x v="2"/>
    <x v="1"/>
    <s v="否"/>
    <d v="2020-01-31T00:00:00"/>
    <d v="2021-12-31T00:00:00"/>
    <m/>
    <n v="0"/>
    <n v="0"/>
    <n v="0"/>
    <n v="1500"/>
    <n v="100"/>
    <n v="100"/>
    <n v="0"/>
    <n v="0"/>
    <s v="旅游区"/>
    <s v="渔帆路（云溪道-航泽路）、渔家路（云溪道-航泽路）、航泽道（渔家路-渔泽路）能源管网工程，道路长度约2.5公里。"/>
  </r>
  <r>
    <n v="342"/>
    <s v="2020-J56"/>
    <s v="滨旅公用"/>
    <x v="2"/>
    <x v="0"/>
    <m/>
    <x v="0"/>
    <s v="北部1#能源站工程"/>
    <m/>
    <x v="0"/>
    <s v="市政场站"/>
    <x v="2"/>
    <x v="1"/>
    <s v="否"/>
    <d v="2020-01-31T00:00:00"/>
    <d v="2021-10-31T00:00:00"/>
    <m/>
    <n v="0"/>
    <n v="0"/>
    <n v="0"/>
    <n v="1000"/>
    <n v="50"/>
    <n v="50"/>
    <n v="0"/>
    <n v="0"/>
    <s v="旅游区"/>
    <s v="北部深层地热井利用。建设场站及配套管网完善。"/>
  </r>
  <r>
    <n v="343"/>
    <s v="2020-J57"/>
    <s v="滨旅基建"/>
    <x v="2"/>
    <x v="0"/>
    <m/>
    <x v="0"/>
    <s v="渔帆路（航泽路-航海道）及规划路（渔家路-渔航路）道路排水及红线内绿化工程"/>
    <m/>
    <x v="0"/>
    <s v="道路工程"/>
    <x v="2"/>
    <x v="0"/>
    <s v="否"/>
    <d v="2020-04-30T00:00:00"/>
    <d v="2022-12-31T00:00:00"/>
    <m/>
    <n v="0"/>
    <n v="0"/>
    <n v="0"/>
    <n v="10000"/>
    <n v="200"/>
    <n v="200"/>
    <n v="0"/>
    <n v="0"/>
    <s v="旅游区"/>
    <s v="对澜清溪南侧住宅地块内排水道路进行修建，包括渔帆路（航泽路-航海道）及规划路（渔家路-渔航路）两条道路排水工程"/>
  </r>
  <r>
    <n v="344"/>
    <s v="2020-J58"/>
    <s v="滨旅基建"/>
    <x v="2"/>
    <x v="0"/>
    <m/>
    <x v="0"/>
    <s v="5.57地块（二期）填土工程"/>
    <m/>
    <x v="0"/>
    <s v="土地收储及整理"/>
    <x v="2"/>
    <x v="0"/>
    <s v="否"/>
    <d v="2020-05-31T00:00:00"/>
    <d v="2021-11-30T00:00:00"/>
    <m/>
    <n v="0"/>
    <n v="0"/>
    <n v="0"/>
    <n v="12000"/>
    <n v="100"/>
    <n v="100"/>
    <n v="0"/>
    <n v="0"/>
    <s v="旅游区"/>
    <s v="对航海道以南现状地块进行填土，填土范围约75万平米，填土高度3.5米。"/>
  </r>
  <r>
    <n v="345"/>
    <s v="2020-J59"/>
    <s v="滨旅基建"/>
    <x v="2"/>
    <x v="0"/>
    <m/>
    <x v="0"/>
    <s v="航津道（中央大道-海滨高速）道路排水及红线内绿化工程"/>
    <m/>
    <x v="0"/>
    <s v="道路工程"/>
    <x v="2"/>
    <x v="0"/>
    <s v="否"/>
    <d v="2020-04-30T00:00:00"/>
    <d v="2022-12-31T00:00:00"/>
    <m/>
    <n v="0"/>
    <n v="0"/>
    <n v="0"/>
    <n v="15000"/>
    <n v="100"/>
    <n v="100"/>
    <n v="0"/>
    <n v="0"/>
    <s v="旅游区"/>
    <s v="修建航津道（中央大道-海滨高速）道路排水及红线内绿化工程，长度约800米"/>
  </r>
  <r>
    <n v="346"/>
    <s v="2020-J60"/>
    <s v="滨旅基建"/>
    <x v="2"/>
    <x v="0"/>
    <m/>
    <x v="0"/>
    <s v="航津道跨海滨高速桥梁工程"/>
    <m/>
    <x v="0"/>
    <s v="道路工程"/>
    <x v="2"/>
    <x v="0"/>
    <s v="否"/>
    <d v="2020-06-30T00:00:00"/>
    <d v="2022-12-31T00:00:00"/>
    <m/>
    <n v="0"/>
    <n v="0"/>
    <n v="0"/>
    <n v="25000"/>
    <n v="100"/>
    <n v="100"/>
    <n v="0"/>
    <n v="0"/>
    <s v="旅游区"/>
    <s v="为满足航津道通行，计划修建航津道跨海滨高速立交桥梁一座，长度约1公里"/>
  </r>
  <r>
    <n v="347"/>
    <s v="2020-J61"/>
    <s v="滨旅基建"/>
    <x v="2"/>
    <x v="0"/>
    <m/>
    <x v="0"/>
    <s v="八卦摊周边生态修复项目"/>
    <m/>
    <x v="0"/>
    <s v="生态修复工程"/>
    <x v="2"/>
    <x v="0"/>
    <s v="否"/>
    <d v="2020-03-31T00:00:00"/>
    <d v="2022-12-31T00:00:00"/>
    <m/>
    <n v="0"/>
    <n v="0"/>
    <n v="0"/>
    <n v="5000"/>
    <n v="100"/>
    <n v="100"/>
    <n v="0"/>
    <n v="0"/>
    <s v="旅游区"/>
    <s v="按照修复方案对八卦滩周边启动修复研究工作。"/>
  </r>
  <r>
    <n v="348"/>
    <s v="2020-J62"/>
    <s v="滨旅基建"/>
    <x v="2"/>
    <x v="0"/>
    <m/>
    <x v="0"/>
    <s v="渔泽路（遗鸥大道-海天道）道路排水及红线内绿化工程"/>
    <m/>
    <x v="0"/>
    <s v="道路配套"/>
    <x v="2"/>
    <x v="0"/>
    <s v="否"/>
    <d v="2020-05-31T00:00:00"/>
    <d v="2022-10-31T00:00:00"/>
    <n v="2.7"/>
    <n v="0"/>
    <n v="0"/>
    <n v="1000"/>
    <n v="8000"/>
    <n v="100"/>
    <n v="100"/>
    <n v="0"/>
    <n v="0"/>
    <s v="旅游区"/>
    <s v="新建道路红线宽度30米长约900米面积为27000平方米，随路敷设雨污水管线及新建交通工程，土方填筑约14万方"/>
  </r>
  <r>
    <n v="349"/>
    <s v="2020-J63"/>
    <s v="滨旅基建"/>
    <x v="2"/>
    <x v="0"/>
    <m/>
    <x v="0"/>
    <s v="天津古海岸湿地青坨子示范区生态修复项目"/>
    <m/>
    <x v="0"/>
    <s v="景观绿化"/>
    <x v="2"/>
    <x v="0"/>
    <s v="否"/>
    <d v="2020-06-30T00:00:00"/>
    <d v="2022-12-31T00:00:00"/>
    <m/>
    <n v="0"/>
    <n v="0"/>
    <n v="0"/>
    <n v="1500"/>
    <n v="100"/>
    <n v="100"/>
    <n v="0"/>
    <n v="0"/>
    <s v="旅游区"/>
    <s v="对青坨子示范区提升现有自然景观效果，减少人为干扰，建设对外宣传展示牌等"/>
  </r>
  <r>
    <n v="350"/>
    <s v="2020-J64"/>
    <s v="滨旅基建"/>
    <x v="2"/>
    <x v="0"/>
    <m/>
    <x v="0"/>
    <s v="航泊道（中央大道—渔泽路）、航秀道（中央大道—渔泽路）道路排水及红线内绿化工程"/>
    <m/>
    <x v="0"/>
    <s v="道路配套"/>
    <x v="2"/>
    <x v="0"/>
    <s v="否"/>
    <d v="2020-06-30T00:00:00"/>
    <d v="2022-06-30T00:00:00"/>
    <n v="4.5"/>
    <n v="0"/>
    <n v="0"/>
    <n v="1315"/>
    <n v="10000"/>
    <n v="200"/>
    <n v="200"/>
    <n v="0"/>
    <n v="0"/>
    <s v="旅游区"/>
    <s v="航泊道（中央大道—渔泽路）新建道路长约510米，红线宽度30米面积15300平方米随路敷设雨污水管线，新建交通工程，土方填筑约15万方；航秀道（中央大道—渔泽路）新建道路17340平方米随路敷设雨污水管线，新建交通工程及红线内绿化工程，土方填筑约3.5万方"/>
  </r>
  <r>
    <n v="351"/>
    <s v="2020-J65"/>
    <s v="滨旅基建"/>
    <x v="2"/>
    <x v="1"/>
    <m/>
    <x v="19"/>
    <s v="海堤（旅游区域）加固提升工程"/>
    <m/>
    <x v="0"/>
    <s v="提升改造"/>
    <x v="2"/>
    <x v="0"/>
    <s v="否"/>
    <d v="2020-01-31T00:00:00"/>
    <d v="2022-06-30T00:00:00"/>
    <m/>
    <m/>
    <m/>
    <m/>
    <n v="30000"/>
    <n v="100"/>
    <n v="100"/>
    <n v="0"/>
    <n v="0"/>
    <s v="旅游区"/>
    <s v="海博道与汉蔡路之间海堤加固及景观提升。海堤总长12km。"/>
  </r>
  <r>
    <n v="352"/>
    <s v="2018-增J121"/>
    <s v="生泰海洋"/>
    <x v="3"/>
    <x v="0"/>
    <s v="正在做可研，等待防潮体系规划"/>
    <x v="8"/>
    <s v="北堤防潮工程"/>
    <m/>
    <x v="0"/>
    <s v="生态修复工程"/>
    <x v="2"/>
    <x v="0"/>
    <s v="否"/>
    <d v="2020-10-02T00:00:00"/>
    <d v="2022-12-02T00:00:00"/>
    <s v=""/>
    <s v=""/>
    <s v=""/>
    <s v=""/>
    <n v="30000"/>
    <n v="300"/>
    <n v="5000"/>
    <n v="0"/>
    <n v="3000"/>
    <s v="旅游区"/>
    <s v="北堤防潮工程。"/>
  </r>
  <r>
    <n v="353"/>
    <s v="2020-J66"/>
    <s v="生泰海洋"/>
    <x v="3"/>
    <x v="0"/>
    <s v="未启动"/>
    <x v="0"/>
    <s v="海旭道北半幅（弘通路-东堤路）道路排水及红线内绿化工程"/>
    <m/>
    <x v="0"/>
    <s v="道路配套"/>
    <x v="2"/>
    <x v="0"/>
    <s v="否"/>
    <d v="2020-01-01T00:00:00"/>
    <d v="2020-12-01T00:00:00"/>
    <m/>
    <m/>
    <m/>
    <n v="3510"/>
    <n v="18000"/>
    <n v="100"/>
    <n v="100"/>
    <n v="0"/>
    <n v="0"/>
    <s v="旅游区"/>
    <s v="西起弘通路，东至东堤路；道路全长约3510米，道路红线宽度18.5米。道路面积约65000平方米。包括道路排水及红线内绿化及交通设施等。"/>
  </r>
  <r>
    <n v="354"/>
    <s v="2017-J20"/>
    <s v="生泰海洋"/>
    <x v="3"/>
    <x v="0"/>
    <s v="20米宽，暂缓实施"/>
    <x v="0"/>
    <s v="东堤路西侧绿化景观工程"/>
    <m/>
    <x v="0"/>
    <s v="公园绿化"/>
    <x v="2"/>
    <x v="0"/>
    <s v="否"/>
    <d v="2020-01-31T00:00:00"/>
    <d v="2021-12-01T00:00:00"/>
    <s v=""/>
    <s v=""/>
    <s v=""/>
    <n v="3300"/>
    <n v="6200"/>
    <n v="50"/>
    <n v="50"/>
    <n v="0"/>
    <n v="0"/>
    <s v="旅游区"/>
    <s v="绿化平均宽度50米，长度约3300米，建设规模约16.5万平方米，其中包括种植土、种植、铺装、给水、排盐、养护、小品及其他景观工程内容。"/>
  </r>
  <r>
    <n v="355"/>
    <s v="2016-J150"/>
    <s v="生泰海洋"/>
    <x v="3"/>
    <x v="0"/>
    <s v="尚未启动"/>
    <x v="20"/>
    <s v="海天道(景盛路-如意大街）道路排水工程"/>
    <m/>
    <x v="0"/>
    <s v="道路工程"/>
    <x v="2"/>
    <x v="0"/>
    <s v="否"/>
    <d v="2020-10-02T00:00:00"/>
    <d v="2021-12-02T00:00:00"/>
    <s v="15.75"/>
    <s v=""/>
    <s v=""/>
    <s v=""/>
    <n v="32700"/>
    <n v="50"/>
    <n v="50"/>
    <n v="0"/>
    <n v="0"/>
    <s v="旅游区"/>
    <s v="考虑共同沟，长度3.485公里，宽度47米。"/>
  </r>
  <r>
    <n v="356"/>
    <s v="2017-J18"/>
    <s v="生泰海洋"/>
    <x v="3"/>
    <x v="0"/>
    <m/>
    <x v="21"/>
    <s v="庄盛路（河滨道-海旭道）绿化工程"/>
    <m/>
    <x v="0"/>
    <s v="道路绿化"/>
    <x v="2"/>
    <x v="0"/>
    <s v="否"/>
    <d v="2020-01-31T00:00:00"/>
    <d v="2020-12-01T00:00:00"/>
    <s v="2.3"/>
    <s v=""/>
    <s v=""/>
    <s v=""/>
    <n v="1300"/>
    <n v="50"/>
    <n v="50"/>
    <n v="0"/>
    <n v="0"/>
    <s v="旅游区"/>
    <s v="两侧各1.7米行道树+1.3米非机动车道+10米外侧绿带，长度约860米，建设规模约2.3万平米。"/>
  </r>
  <r>
    <n v="357"/>
    <s v="2017-J24"/>
    <s v="生泰水业"/>
    <x v="3"/>
    <x v="0"/>
    <m/>
    <x v="0"/>
    <s v="临海新城第二源水管线工程"/>
    <m/>
    <x v="0"/>
    <s v="配套管线"/>
    <x v="2"/>
    <x v="1"/>
    <s v="否"/>
    <d v="2019-08-01T00:00:00"/>
    <d v="2021-12-01T00:00:00"/>
    <s v=""/>
    <s v=""/>
    <s v=""/>
    <s v="规模见建设内容"/>
    <n v="4000"/>
    <n v="200"/>
    <n v="200"/>
    <n v="0"/>
    <n v="0"/>
    <s v="旅游区"/>
    <s v=" 临海新城第二源水管线：自开发区黄海路与疏港公路交口至中央大道永定新河交口，其中DN1200mm球墨铸铁管1580米，DN1000mm钢管2400米"/>
  </r>
  <r>
    <n v="358"/>
    <s v="2017-J29"/>
    <s v="生泰海洋"/>
    <x v="3"/>
    <x v="0"/>
    <s v="没有海域使用证暂停"/>
    <x v="0"/>
    <s v="河畔道（庄盛路-海达路）道路及排水工程和道路红线内绿化工程"/>
    <m/>
    <x v="0"/>
    <s v="配套管线"/>
    <x v="2"/>
    <x v="0"/>
    <s v="否"/>
    <d v="2020-10-02T00:00:00"/>
    <d v="2021-12-01T00:00:00"/>
    <s v="13.84"/>
    <s v=""/>
    <s v=""/>
    <s v=""/>
    <n v="28368"/>
    <n v="0"/>
    <n v="0"/>
    <n v="0"/>
    <n v="0"/>
    <s v="旅游区"/>
    <s v="河畔道西起庄盛路，东至海旭道，道路全长4940米，道路红线宽34米，道路面积约167960平方米；红线内绿化工程。"/>
  </r>
  <r>
    <n v="359"/>
    <s v="2017-J30"/>
    <s v="生泰海洋"/>
    <x v="3"/>
    <x v="0"/>
    <s v="已完成立项，准备进行方案设计"/>
    <x v="0"/>
    <s v="景盛路跨南湾桥梁工程"/>
    <m/>
    <x v="0"/>
    <s v="桥梁工程"/>
    <x v="2"/>
    <x v="0"/>
    <s v="否"/>
    <d v="2020-01-01T00:00:00"/>
    <d v="2022-12-02T00:00:00"/>
    <s v=""/>
    <s v=""/>
    <s v=""/>
    <s v="规模见建设内容"/>
    <n v="52000"/>
    <n v="50"/>
    <n v="50"/>
    <n v="0"/>
    <n v="0"/>
    <s v="旅游区"/>
    <s v="景盛路全桥长500米，红线宽47米，桥面面积约为23500平米，含配套的管廊。"/>
  </r>
  <r>
    <n v="360"/>
    <s v="2017-J104"/>
    <s v="生泰海洋"/>
    <x v="3"/>
    <x v="0"/>
    <s v="只能干一半，一半的勘察已完成"/>
    <x v="0"/>
    <s v="碧水道（安悦东路-永盛路）道路及排水工程和道路红线内绿化工程"/>
    <m/>
    <x v="0"/>
    <s v="道路工程"/>
    <x v="2"/>
    <x v="0"/>
    <s v="否"/>
    <d v="2020-12-02T00:00:00"/>
    <d v="2022-06-02T00:00:00"/>
    <s v=""/>
    <s v=""/>
    <s v=""/>
    <s v=""/>
    <n v="8000"/>
    <n v="50"/>
    <n v="50"/>
    <n v="0"/>
    <n v="0"/>
    <s v="旅游区"/>
    <s v="碧水道（安悦东路-永盛路）道路及排水工程和道路红线内绿化工程"/>
  </r>
  <r>
    <n v="361"/>
    <s v="2018-J73"/>
    <s v="生泰海洋"/>
    <x v="3"/>
    <x v="0"/>
    <s v="李斯特内部道路，暂缓"/>
    <x v="0"/>
    <s v="海晨道（庄盛路—博通路）道路、排水及红线内绿化工程"/>
    <m/>
    <x v="0"/>
    <s v="道路绿化"/>
    <x v="2"/>
    <x v="0"/>
    <s v="否"/>
    <d v="2020-12-02T00:00:00"/>
    <d v="2021-12-02T00:00:00"/>
    <s v=""/>
    <s v=""/>
    <s v=""/>
    <n v="2334"/>
    <n v="14000"/>
    <n v="50"/>
    <n v="50"/>
    <n v="0"/>
    <n v="0"/>
    <s v="旅游区"/>
    <s v="西起庄盛路，东至海达路，道路全长2334米，红线宽34米，道路面积约为79356平方米。"/>
  </r>
  <r>
    <n v="362"/>
    <s v="2018-J74"/>
    <s v="生泰海洋"/>
    <x v="3"/>
    <x v="0"/>
    <s v="尚未确定建设模式，海旭道"/>
    <x v="0"/>
    <s v="临海新城电力排管工程二期"/>
    <m/>
    <x v="0"/>
    <s v="电力工程"/>
    <x v="2"/>
    <x v="0"/>
    <s v="否"/>
    <d v="2020-06-01T00:00:00"/>
    <d v="2021-12-01T00:00:00"/>
    <s v=""/>
    <s v=""/>
    <s v=""/>
    <s v=""/>
    <n v="20000"/>
    <n v="50"/>
    <n v="50"/>
    <n v="0"/>
    <n v="0"/>
    <s v="旅游区"/>
    <s v="临海新城电力排管及电力直埋缆项目"/>
  </r>
  <r>
    <n v="363"/>
    <s v="2018-J85"/>
    <s v="生泰海洋"/>
    <x v="3"/>
    <x v="0"/>
    <m/>
    <x v="0"/>
    <s v="弘通路（海旭道-河畔道）道路及红线内绿化工程"/>
    <m/>
    <x v="0"/>
    <s v="道路绿化"/>
    <x v="2"/>
    <x v="0"/>
    <s v="否"/>
    <d v="2020-12-02T00:00:00"/>
    <d v="2021-12-02T00:00:00"/>
    <s v=""/>
    <s v=""/>
    <n v="2.7"/>
    <n v="920"/>
    <n v="11000"/>
    <n v="50"/>
    <n v="50"/>
    <n v="0"/>
    <n v="0"/>
    <s v="旅游区"/>
    <s v="北至海旭道南起河畔道，长度约920m，道路宽30m，面积27600平方米"/>
  </r>
  <r>
    <n v="364"/>
    <s v="2018-增J127"/>
    <s v="生泰海洋"/>
    <x v="3"/>
    <x v="0"/>
    <s v="已招完设计标"/>
    <x v="0"/>
    <s v="永盛路（二号雨水临时泵站-海旭道）红线外绿化工程"/>
    <m/>
    <x v="0"/>
    <s v="道路绿化"/>
    <x v="2"/>
    <x v="0"/>
    <s v="否"/>
    <d v="2020-09-02T00:00:00"/>
    <d v="2021-06-02T00:00:00"/>
    <s v=""/>
    <s v=""/>
    <n v="1.8"/>
    <n v="900"/>
    <n v="1000"/>
    <n v="200"/>
    <n v="200"/>
    <n v="0"/>
    <n v="0"/>
    <s v="旅游区"/>
    <s v="两侧各10米绿化带,长度约900米，建设规模约18000平米。"/>
  </r>
  <r>
    <n v="365"/>
    <s v="2018-增J53"/>
    <s v="生泰海洋"/>
    <x v="3"/>
    <x v="0"/>
    <s v="桥隧放一起，只做前期"/>
    <x v="0"/>
    <s v="临海新城北部区域一号路桥工程"/>
    <m/>
    <x v="0"/>
    <s v="桥梁工程"/>
    <x v="2"/>
    <x v="0"/>
    <s v="否"/>
    <d v="2020-10-02T00:00:00"/>
    <d v="2022-12-02T00:00:00"/>
    <s v=""/>
    <s v=""/>
    <s v=""/>
    <s v=""/>
    <n v="26000"/>
    <n v="50"/>
    <n v="50"/>
    <n v="0"/>
    <n v="0"/>
    <s v="旅游区"/>
    <s v="北部区域联通一号路桥工程"/>
  </r>
  <r>
    <n v="366"/>
    <s v="2019-J15"/>
    <s v="生泰海洋"/>
    <x v="3"/>
    <x v="0"/>
    <s v="未启动"/>
    <x v="0"/>
    <s v="北部地块雨水泵站一期工程"/>
    <m/>
    <x v="0"/>
    <s v="市政场站"/>
    <x v="2"/>
    <x v="0"/>
    <s v="否"/>
    <d v="2020-12-02T00:00:00"/>
    <d v="2022-12-02T00:00:00"/>
    <s v=""/>
    <s v=""/>
    <s v=""/>
    <s v=""/>
    <n v="10000"/>
    <n v="50"/>
    <n v="50"/>
    <n v="0"/>
    <n v="0"/>
    <s v="旅游区"/>
    <s v="北部地块新建雨水泵站一座"/>
  </r>
  <r>
    <n v="367"/>
    <s v="2019-J16"/>
    <s v="生泰海洋"/>
    <x v="3"/>
    <x v="0"/>
    <s v="未启动"/>
    <x v="0"/>
    <s v="北部地块污水泵站一期工程"/>
    <m/>
    <x v="0"/>
    <s v="市政场站"/>
    <x v="2"/>
    <x v="0"/>
    <s v="否"/>
    <d v="2020-12-02T00:00:00"/>
    <d v="2022-12-02T00:00:00"/>
    <s v=""/>
    <s v=""/>
    <s v=""/>
    <s v=""/>
    <n v="7000"/>
    <n v="50"/>
    <n v="50"/>
    <n v="0"/>
    <n v="0"/>
    <s v="旅游区"/>
    <s v="北部地块新建污水泵站一座"/>
  </r>
  <r>
    <n v="368"/>
    <s v="2019-J17"/>
    <s v="生泰水业"/>
    <x v="3"/>
    <x v="0"/>
    <m/>
    <x v="0"/>
    <s v="临海新城供水加压泵站出水管线工程"/>
    <m/>
    <x v="0"/>
    <s v="配套管线"/>
    <x v="2"/>
    <x v="1"/>
    <s v="否"/>
    <d v="2019-06-01T00:00:00"/>
    <d v="2020-12-01T00:00:00"/>
    <s v=""/>
    <s v=""/>
    <s v=""/>
    <n v="1000"/>
    <n v="1500"/>
    <n v="200"/>
    <n v="200"/>
    <n v="0"/>
    <n v="0"/>
    <s v="旅游区"/>
    <s v="永盛路(海晨道-海旭道）铺设DN800mm管线1000米"/>
  </r>
  <r>
    <n v="369"/>
    <s v="2019-J18"/>
    <s v="生泰水业"/>
    <x v="3"/>
    <x v="0"/>
    <m/>
    <x v="0"/>
    <s v="临海新城供水加压泵站工程"/>
    <m/>
    <x v="0"/>
    <s v="配套管线"/>
    <x v="2"/>
    <x v="1"/>
    <s v="否"/>
    <d v="2019-10-01T00:00:00"/>
    <d v="2021-12-01T00:00:00"/>
    <s v=""/>
    <s v=""/>
    <s v=""/>
    <s v="规模见建设内容"/>
    <n v="5000"/>
    <n v="200"/>
    <n v="200"/>
    <n v="0"/>
    <n v="0"/>
    <s v="旅游区"/>
    <s v="在海晨道与永盛路交口建设供水加压泵站一座，总规模9万吨/r日，一期建设规模3万吨/日"/>
  </r>
  <r>
    <n v="370"/>
    <s v="2019-J24"/>
    <s v="生泰水业"/>
    <x v="3"/>
    <x v="0"/>
    <m/>
    <x v="0"/>
    <s v="碧水道给水管道工程"/>
    <m/>
    <x v="0"/>
    <s v="配套管线"/>
    <x v="2"/>
    <x v="1"/>
    <s v="否"/>
    <d v="2019-03-01T00:00:00"/>
    <d v="2020-12-01T00:00:00"/>
    <s v=""/>
    <s v=""/>
    <s v=""/>
    <n v="1800"/>
    <n v="400"/>
    <n v="50"/>
    <n v="50"/>
    <n v="0"/>
    <n v="0"/>
    <s v="旅游区"/>
    <s v="DN300给水管道长1800米，400万。"/>
  </r>
  <r>
    <n v="371"/>
    <s v="2019-J28"/>
    <s v="生泰海洋"/>
    <x v="3"/>
    <x v="0"/>
    <s v="未启动"/>
    <x v="0"/>
    <s v="临海新城北部区域二号路桥工程"/>
    <m/>
    <x v="0"/>
    <s v="桥梁工程"/>
    <x v="2"/>
    <x v="0"/>
    <s v="否"/>
    <d v="2020-12-02T00:00:00"/>
    <d v="2022-12-02T00:00:00"/>
    <s v=""/>
    <s v=""/>
    <s v=""/>
    <s v=""/>
    <n v="23000"/>
    <n v="50"/>
    <n v="50"/>
    <n v="0"/>
    <n v="0"/>
    <s v="旅游区"/>
    <s v="北部区域联通二号路桥工程"/>
  </r>
  <r>
    <n v="372"/>
    <s v="2019-J30"/>
    <s v="生泰海洋"/>
    <x v="3"/>
    <x v="0"/>
    <s v="未启动"/>
    <x v="0"/>
    <s v="临海新城北部区域四号路桥工程"/>
    <m/>
    <x v="0"/>
    <s v="桥梁工程"/>
    <x v="2"/>
    <x v="0"/>
    <s v="否"/>
    <d v="2020-12-02T00:00:00"/>
    <d v="2022-12-02T00:00:00"/>
    <s v=""/>
    <s v=""/>
    <s v=""/>
    <s v=""/>
    <n v="23000"/>
    <n v="50"/>
    <n v="50"/>
    <n v="0"/>
    <n v="0"/>
    <s v="旅游区"/>
    <s v="北部区域联通四号路桥工程"/>
  </r>
  <r>
    <n v="373"/>
    <s v="2019-J31"/>
    <s v="生泰海洋"/>
    <x v="3"/>
    <x v="0"/>
    <s v="未启动"/>
    <x v="0"/>
    <s v="临海新城北部区域五号路桥工程"/>
    <m/>
    <x v="0"/>
    <s v="桥梁工程"/>
    <x v="2"/>
    <x v="0"/>
    <s v="否"/>
    <d v="2020-12-02T00:00:00"/>
    <d v="2022-12-02T00:00:00"/>
    <s v=""/>
    <s v=""/>
    <s v=""/>
    <s v=""/>
    <n v="18000"/>
    <n v="50"/>
    <n v="50"/>
    <n v="0"/>
    <n v="0"/>
    <s v="旅游区"/>
    <s v="北部区域联通五号路桥工程"/>
  </r>
  <r>
    <n v="374"/>
    <s v="2019-增J1"/>
    <s v="生泰海洋"/>
    <x v="3"/>
    <x v="0"/>
    <s v="未启动，计划21年启动建设"/>
    <x v="0"/>
    <s v="北部地块3号河道岸线生态修复及景观保护工程"/>
    <m/>
    <x v="0"/>
    <s v="道路配套"/>
    <x v="2"/>
    <x v="0"/>
    <s v="否"/>
    <d v="2020-01-01T00:00:00"/>
    <d v="2023-12-01T00:00:00"/>
    <m/>
    <m/>
    <m/>
    <m/>
    <n v="53700"/>
    <n v="50"/>
    <n v="50"/>
    <n v="0"/>
    <n v="0"/>
    <s v="旅游区"/>
    <s v="临海新城北部地块堤岸建设、生态环岛绿地、道路排水工程。"/>
  </r>
  <r>
    <n v="375"/>
    <s v="2019-增J2"/>
    <s v="生泰海洋"/>
    <x v="3"/>
    <x v="0"/>
    <s v="四五六七区堤岸建设、生态环岛绿地、道路排水工程。计划21年启动建设"/>
    <x v="8"/>
    <s v="临海新城东部地块生态修复及景观保护工程"/>
    <m/>
    <x v="0"/>
    <s v="道路配套"/>
    <x v="2"/>
    <x v="0"/>
    <s v="否"/>
    <d v="2020-01-01T00:00:00"/>
    <d v="2023-12-01T00:00:00"/>
    <m/>
    <m/>
    <m/>
    <m/>
    <n v="78597"/>
    <n v="50"/>
    <n v="50"/>
    <n v="0"/>
    <n v="0"/>
    <s v="旅游区"/>
    <s v="四五六七区堤岸建设、生态环岛绿地、道路排水工程。"/>
  </r>
  <r>
    <n v="376"/>
    <s v="2019-增J3"/>
    <s v="生泰海洋"/>
    <x v="3"/>
    <x v="0"/>
    <s v="未启动，计划21年启动建设"/>
    <x v="8"/>
    <s v="临海新城鸟类保护生态观测站工程"/>
    <m/>
    <x v="0"/>
    <s v="公建项目"/>
    <x v="2"/>
    <x v="0"/>
    <s v="否"/>
    <d v="2020-01-01T00:00:00"/>
    <d v="2023-12-01T00:00:00"/>
    <m/>
    <m/>
    <m/>
    <m/>
    <n v="1100"/>
    <n v="50"/>
    <n v="50"/>
    <n v="0"/>
    <n v="0"/>
    <s v="旅游区"/>
    <s v="鸟类保护生态观测站、视频观测系统和智能识别系统"/>
  </r>
  <r>
    <n v="377"/>
    <s v="2019-增J5"/>
    <s v="生泰海洋"/>
    <x v="3"/>
    <x v="0"/>
    <s v="未启动"/>
    <x v="3"/>
    <s v="临海新城外排泵站工程"/>
    <m/>
    <x v="0"/>
    <s v="市政场站"/>
    <x v="2"/>
    <x v="0"/>
    <s v="否"/>
    <d v="2020-12-02T00:00:00"/>
    <d v="2022-05-02T00:00:00"/>
    <m/>
    <m/>
    <m/>
    <m/>
    <n v="10000"/>
    <n v="50"/>
    <n v="50"/>
    <n v="0"/>
    <n v="0"/>
    <s v="旅游区"/>
    <s v="临海新城外排泵站工程"/>
  </r>
  <r>
    <n v="378"/>
    <s v="2019-增J16"/>
    <s v="泰达滨海清洁能源"/>
    <x v="3"/>
    <x v="0"/>
    <m/>
    <x v="0"/>
    <s v="景盛路、安业东路、富盛路、新昌道、明盛路、邦盛路、海文道、河川道燃气管线"/>
    <m/>
    <x v="0"/>
    <s v="道路配套"/>
    <x v="2"/>
    <x v="1"/>
    <s v="否"/>
    <d v="2020-10-01T00:00:00"/>
    <s v="2021年12月"/>
    <s v=""/>
    <s v=""/>
    <s v=""/>
    <s v="规模见建设内容"/>
    <n v="1000"/>
    <n v="200"/>
    <n v="200"/>
    <n v="0"/>
    <n v="0"/>
    <s v="旅游区"/>
    <s v="安业东路（安明路-川博道）500m，富盛路（川博道-新昌道）200m，景盛路（川博道-海旭道）400m，景盛路（川博道-海旭道）400m，新昌道（明盛路-弘通路）850m，景盛路（海轩道-海文道）530m，丽水道 1000m，景盛路（海旭道-丽水道）800m，新昌路（景盛路-永盛路）450m。"/>
  </r>
  <r>
    <n v="379"/>
    <s v="2019-增J17"/>
    <s v="生泰海洋"/>
    <x v="3"/>
    <x v="0"/>
    <s v="未启动"/>
    <x v="0"/>
    <s v="北部地块1号河道岸线生态修复及景观保护工程"/>
    <m/>
    <x v="0"/>
    <s v="道路配套"/>
    <x v="2"/>
    <x v="0"/>
    <s v="否"/>
    <d v="2020-12-02T00:00:00"/>
    <d v="2022-06-01T00:00:00"/>
    <s v=""/>
    <s v=""/>
    <s v=""/>
    <s v=""/>
    <n v="61661"/>
    <n v="50"/>
    <n v="50"/>
    <n v="0"/>
    <n v="0"/>
    <s v="旅游区"/>
    <s v="临海新城北部地块堤岸建设、生态环岛绿地、道路排水工程。"/>
  </r>
  <r>
    <n v="380"/>
    <s v="2019-增J18"/>
    <s v="生泰海洋"/>
    <x v="3"/>
    <x v="0"/>
    <s v="未启动"/>
    <x v="0"/>
    <s v="北部地块2号河道岸线生态修复及景观保护工程"/>
    <m/>
    <x v="0"/>
    <s v="道路配套"/>
    <x v="2"/>
    <x v="0"/>
    <s v="否"/>
    <d v="2020-12-02T00:00:00"/>
    <d v="2022-06-01T00:00:00"/>
    <s v=""/>
    <s v=""/>
    <s v=""/>
    <s v=""/>
    <n v="68743"/>
    <n v="50"/>
    <n v="50"/>
    <n v="0"/>
    <n v="0"/>
    <s v="旅游区"/>
    <s v="临海新城北部地块堤岸建设、生态环岛绿地、道路排水工程。"/>
  </r>
  <r>
    <n v="381"/>
    <s v="2019-增J20"/>
    <s v="生泰海洋"/>
    <x v="3"/>
    <x v="0"/>
    <s v="项目建议书编制，明年实施"/>
    <x v="15"/>
    <s v="安明路社区公园及停车场工程"/>
    <m/>
    <x v="0"/>
    <s v="道路配套"/>
    <x v="2"/>
    <x v="0"/>
    <s v="否"/>
    <d v="2020-09-02T00:00:00"/>
    <d v="2021-12-01T00:00:00"/>
    <m/>
    <m/>
    <m/>
    <m/>
    <n v="2500"/>
    <n v="50"/>
    <n v="50"/>
    <n v="0"/>
    <n v="0"/>
    <s v="旅游区"/>
    <s v="安明路社区公园及停车场工程"/>
  </r>
  <r>
    <n v="382"/>
    <s v="2019-增J22"/>
    <s v="泰达控股"/>
    <x v="3"/>
    <x v="0"/>
    <s v="未启动"/>
    <x v="0"/>
    <s v="海博馆东侧中心岛和商务办公区围海造陆工程"/>
    <m/>
    <x v="0"/>
    <s v="土地收储及整理"/>
    <x v="2"/>
    <x v="1"/>
    <s v="否"/>
    <d v="2020-04-02T00:00:00"/>
    <d v="2021-06-01T00:00:00"/>
    <m/>
    <m/>
    <n v="28"/>
    <m/>
    <n v="90000"/>
    <n v="50"/>
    <n v="50"/>
    <n v="0"/>
    <n v="0"/>
    <s v="旅游区"/>
    <s v="吹填面积约28万平方米、围堤和软基处理"/>
  </r>
  <r>
    <n v="383"/>
    <s v="2019-增J23"/>
    <s v="生泰海洋"/>
    <x v="3"/>
    <x v="0"/>
    <s v="四号雨水初期处理"/>
    <x v="3"/>
    <s v="南湾南岸西延工程"/>
    <m/>
    <x v="0"/>
    <s v="公园绿化"/>
    <x v="2"/>
    <x v="0"/>
    <s v="否"/>
    <d v="2020-06-02T00:00:00"/>
    <d v="2021-12-02T00:00:00"/>
    <m/>
    <m/>
    <m/>
    <m/>
    <n v="13000"/>
    <n v="50"/>
    <n v="50"/>
    <n v="0"/>
    <n v="0"/>
    <s v="旅游区"/>
    <s v="处理泵站初期雨水和景观绿化工程"/>
  </r>
  <r>
    <n v="384"/>
    <s v="2020-J67"/>
    <s v="生泰水业"/>
    <x v="3"/>
    <x v="0"/>
    <s v="尚未启动"/>
    <x v="0"/>
    <s v="海旭道北半幅（弘通路-东堤路）给水管道工程"/>
    <m/>
    <x v="0"/>
    <s v="道路配套"/>
    <x v="2"/>
    <x v="1"/>
    <s v="否"/>
    <d v="2020-10-01T00:00:00"/>
    <d v="2021-05-01T00:00:00"/>
    <m/>
    <m/>
    <m/>
    <m/>
    <n v="1572"/>
    <n v="50"/>
    <n v="50"/>
    <n v="0"/>
    <n v="0"/>
    <s v="旅游区"/>
    <s v="DN800球墨铸铁给水管道（弘通路-规划次干路一）2200m，_x000a_DN300球墨铸铁给水管道（弘通路-东堤路）4100m"/>
  </r>
  <r>
    <n v="385"/>
    <s v="2020-J68"/>
    <s v="渔港公司"/>
    <x v="15"/>
    <x v="1"/>
    <m/>
    <x v="19"/>
    <s v="张家新沟出海口航道封堵工程"/>
    <m/>
    <x v="0"/>
    <s v="水利工程"/>
    <x v="2"/>
    <x v="0"/>
    <m/>
    <d v="2020-01-01T00:00:00"/>
    <d v="2022-12-01T00:00:00"/>
    <m/>
    <m/>
    <m/>
    <m/>
    <n v="184"/>
    <n v="184"/>
    <n v="184"/>
    <n v="0"/>
    <n v="0"/>
    <s v="旅游区"/>
    <s v="张家兴沟河口渔礁封堵"/>
  </r>
  <r>
    <n v="386"/>
    <s v="2018-C7"/>
    <s v="信息园公司"/>
    <x v="0"/>
    <x v="0"/>
    <s v="方案设计"/>
    <x v="0"/>
    <s v="信息园二期项目（09、10地块）"/>
    <m/>
    <x v="1"/>
    <s v="园区项目"/>
    <x v="0"/>
    <x v="1"/>
    <s v="是"/>
    <d v="2019-12-01T00:00:00"/>
    <d v="2022-12-01T00:00:00"/>
    <s v="7.2"/>
    <s v="14"/>
    <s v=""/>
    <s v=""/>
    <n v="35000"/>
    <n v="500"/>
    <n v="2500"/>
    <n v="500"/>
    <n v="2500"/>
    <s v="合作区"/>
    <s v="信息园09、10地块开发"/>
  </r>
  <r>
    <n v="387"/>
    <s v="2018-C13"/>
    <s v="滨旅建开"/>
    <x v="2"/>
    <x v="5"/>
    <m/>
    <x v="0"/>
    <s v="清华电子产业园一期提升改造项目"/>
    <m/>
    <x v="1"/>
    <s v="产业项目"/>
    <x v="0"/>
    <x v="0"/>
    <s v="否"/>
    <d v="2019-05-01T00:00:00"/>
    <d v="2020-05-01T00:00:00"/>
    <m/>
    <m/>
    <m/>
    <m/>
    <n v="16080"/>
    <n v="2520"/>
    <n v="2520"/>
    <n v="2520"/>
    <n v="2520"/>
    <s v="旅游区"/>
    <s v="项目用地面积5.5万平米，建筑面积5.4万平米，主要为9栋研厂房及研发楼的装修工程"/>
  </r>
  <r>
    <n v="388"/>
    <s v="2018-C15"/>
    <s v="滨旅建开"/>
    <x v="2"/>
    <x v="3"/>
    <s v="明年单体要完工，后面的商业要同步启动，年度投资需调整"/>
    <x v="13"/>
    <s v="滨海新区国际旅游集散中心"/>
    <m/>
    <x v="1"/>
    <s v="产业项目"/>
    <x v="0"/>
    <x v="1"/>
    <s v="是"/>
    <d v="2018-03-31T00:00:00"/>
    <d v="2022-05-31T00:00:00"/>
    <s v="3.30"/>
    <s v="4.90"/>
    <n v="0"/>
    <n v="0"/>
    <n v="70000"/>
    <n v="5540"/>
    <n v="5540"/>
    <n v="5540"/>
    <n v="5540"/>
    <s v="旅游区"/>
    <s v="游客服务中心及配套设施"/>
  </r>
  <r>
    <n v="389"/>
    <s v="2017-C11"/>
    <s v="滨旅建开"/>
    <x v="2"/>
    <x v="0"/>
    <s v="施工证已办理完成，明年应该是打完桩就不动了"/>
    <x v="0"/>
    <s v="滨汇广场商业项目（第二启动器）"/>
    <m/>
    <x v="1"/>
    <s v="商业项目"/>
    <x v="0"/>
    <x v="1"/>
    <s v="否"/>
    <d v="2019-08-31T00:00:00"/>
    <d v="2021-12-31T00:00:00"/>
    <s v="4"/>
    <s v="9"/>
    <n v="0"/>
    <n v="4"/>
    <n v="95000"/>
    <n v="779"/>
    <n v="779"/>
    <n v="779"/>
    <n v="779"/>
    <s v="旅游区"/>
    <s v="8万平米建筑面积3-4层商业"/>
  </r>
  <r>
    <n v="390"/>
    <s v="2018-增C1"/>
    <s v="滨旅建开"/>
    <x v="2"/>
    <x v="0"/>
    <s v="前期研究，施工证已完成，明年打桩必须要超过三分之一"/>
    <x v="0"/>
    <s v="第二启动器C1地块项目"/>
    <m/>
    <x v="1"/>
    <s v="商业项目"/>
    <x v="0"/>
    <x v="1"/>
    <s v="否"/>
    <d v="2020-08-31T00:00:00"/>
    <d v="2021-12-31T00:00:00"/>
    <s v="2"/>
    <s v="4"/>
    <n v="0"/>
    <n v="2"/>
    <n v="46000"/>
    <n v="100"/>
    <n v="100"/>
    <n v="100"/>
    <n v="100"/>
    <s v="旅游区"/>
    <s v="建筑面积4.1万平方米"/>
  </r>
  <r>
    <n v="391"/>
    <s v="2018-C3"/>
    <s v="滨旅建开"/>
    <x v="2"/>
    <x v="0"/>
    <s v="前期研究，施工证已完成，明年打桩必须要超过三分之一"/>
    <x v="0"/>
    <s v="第二启动器C2地块项目"/>
    <m/>
    <x v="1"/>
    <s v="商业项目"/>
    <x v="0"/>
    <x v="1"/>
    <s v="否"/>
    <d v="2020-08-31T00:00:00"/>
    <d v="2021-12-31T00:00:00"/>
    <s v="2"/>
    <s v="4"/>
    <n v="0"/>
    <n v="2"/>
    <n v="44000"/>
    <n v="100"/>
    <n v="100"/>
    <n v="100"/>
    <n v="100"/>
    <s v="旅游区"/>
    <s v="建筑面积4万平方米"/>
  </r>
  <r>
    <n v="392"/>
    <s v="2017-C1"/>
    <s v="北科泰达"/>
    <x v="16"/>
    <x v="3"/>
    <s v="主体结构完工，正在进行二次结构施工"/>
    <x v="22"/>
    <s v="中加生态示范区05-44地块"/>
    <m/>
    <x v="1"/>
    <s v="园区项目"/>
    <x v="0"/>
    <x v="1"/>
    <s v="是"/>
    <d v="2017-04-01T00:00:00"/>
    <d v="2020-10-31T00:00:00"/>
    <s v="3.69"/>
    <s v="7.31"/>
    <m/>
    <m/>
    <n v="61000"/>
    <n v="7482"/>
    <n v="7482"/>
    <n v="6500"/>
    <n v="6500"/>
    <s v="旅游区"/>
    <s v="中加中心、科技企业孵化器、现代木结构研发中心、科技企业加速器"/>
  </r>
  <r>
    <n v="393"/>
    <s v="2017-C5"/>
    <s v="北科泰达"/>
    <x v="16"/>
    <x v="3"/>
    <s v="施工图设计进行中"/>
    <x v="22"/>
    <s v="中加生态示范区02-68地块（枫情商业广场）"/>
    <m/>
    <x v="1"/>
    <s v="商业项目"/>
    <x v="0"/>
    <x v="1"/>
    <s v="是"/>
    <d v="2017-05-01T00:00:00"/>
    <d v="2021-06-30T00:00:00"/>
    <s v="0.89"/>
    <s v="1.78"/>
    <m/>
    <m/>
    <n v="18500"/>
    <n v="3988"/>
    <n v="3988"/>
    <n v="3988"/>
    <n v="3988"/>
    <s v="旅游区"/>
    <s v="底商+写字楼"/>
  </r>
  <r>
    <n v="394"/>
    <s v="2017-C2"/>
    <s v="北科泰达"/>
    <x v="16"/>
    <x v="3"/>
    <s v="结构超限资料编制中，消防超限论证中。"/>
    <x v="13"/>
    <s v="中加生态示范区02-60地块（枫情商业广场）"/>
    <m/>
    <x v="1"/>
    <s v="商业项目"/>
    <x v="0"/>
    <x v="1"/>
    <s v="是"/>
    <d v="2017-02-01T00:00:00"/>
    <d v="2022-05-30T00:00:00"/>
    <s v="3.76"/>
    <s v="4.51"/>
    <m/>
    <m/>
    <n v="60000"/>
    <n v="2000"/>
    <n v="2000"/>
    <n v="2000"/>
    <n v="2000"/>
    <s v="旅游区"/>
    <s v="地上3-8层，餐饮商业、购物、主题酒店及文化休闲"/>
  </r>
  <r>
    <n v="395"/>
    <s v="2017-C3"/>
    <s v="北科泰达"/>
    <x v="16"/>
    <x v="3"/>
    <s v="施工图设计进行中"/>
    <x v="22"/>
    <s v="中加生态示范区02-58地块（枫情商业广场）"/>
    <m/>
    <x v="1"/>
    <s v="商业项目"/>
    <x v="0"/>
    <x v="1"/>
    <s v="是"/>
    <d v="2017-05-01T00:00:00"/>
    <d v="2022-06-30T00:00:00"/>
    <s v="1.04"/>
    <s v="2.08"/>
    <m/>
    <m/>
    <n v="21000"/>
    <n v="2100"/>
    <n v="2100"/>
    <n v="2100"/>
    <n v="2100"/>
    <s v="旅游区"/>
    <s v="底商+写字楼"/>
  </r>
  <r>
    <n v="396"/>
    <s v="2017-C4"/>
    <s v="北科泰达"/>
    <x v="16"/>
    <x v="3"/>
    <s v="施工图设计进行中"/>
    <x v="22"/>
    <s v="中加生态示范区02-59地块（枫情商业广场）"/>
    <m/>
    <x v="1"/>
    <s v="商业项目"/>
    <x v="0"/>
    <x v="1"/>
    <s v="是"/>
    <d v="2017-05-01T00:00:00"/>
    <d v="2022-09-30T00:00:00"/>
    <s v="0.93"/>
    <s v="1.86"/>
    <m/>
    <m/>
    <n v="22500"/>
    <n v="2600"/>
    <n v="2600"/>
    <n v="2600"/>
    <n v="2600"/>
    <s v="旅游区"/>
    <s v="底商+写字楼"/>
  </r>
  <r>
    <n v="397"/>
    <s v="2017-C6"/>
    <s v="北科泰达"/>
    <x v="16"/>
    <x v="3"/>
    <s v="完成外檐幕墙，室内粗装修，机电安装完成80%"/>
    <x v="22"/>
    <s v="中加生态示范区02-69地块（墨香大厦）"/>
    <m/>
    <x v="1"/>
    <s v="商业项目"/>
    <x v="0"/>
    <x v="1"/>
    <s v="是"/>
    <d v="2017-12-01T00:00:00"/>
    <d v="2020-12-01T00:00:00"/>
    <s v="2.5"/>
    <s v=""/>
    <m/>
    <m/>
    <n v="20300"/>
    <n v="2000"/>
    <n v="2000"/>
    <n v="2000"/>
    <n v="2000"/>
    <s v="旅游区"/>
    <s v="建筑面积约25073平米，底商+写字楼"/>
  </r>
  <r>
    <n v="398"/>
    <s v="2018-C8"/>
    <s v="铂雅公司"/>
    <x v="17"/>
    <x v="3"/>
    <s v="明年竣工一期（两-六层的）二期（13层），明年10月开业小酒店，后年开业大酒店"/>
    <x v="13"/>
    <s v="铂涛酒店"/>
    <m/>
    <x v="1"/>
    <s v="商业项目"/>
    <x v="0"/>
    <x v="1"/>
    <s v="否"/>
    <d v="2018-11-01T00:00:00"/>
    <d v="2021-12-01T00:00:00"/>
    <s v="1.2"/>
    <n v="2.9"/>
    <m/>
    <m/>
    <n v="32000"/>
    <n v="6000"/>
    <n v="6000"/>
    <n v="6000"/>
    <n v="6000"/>
    <s v="旅游区"/>
    <s v="该酒店占地11600平米，建筑面积约29000平米"/>
  </r>
  <r>
    <n v="399"/>
    <s v="2017-C16"/>
    <s v="华峰测控公司"/>
    <x v="18"/>
    <x v="6"/>
    <s v="正在办理施工证，计划11月10日前办理完成"/>
    <x v="22"/>
    <s v="华峰测控"/>
    <m/>
    <x v="1"/>
    <s v="产业项目"/>
    <x v="0"/>
    <x v="1"/>
    <s v="否"/>
    <d v="2019-09-01T00:00:00"/>
    <d v="2020-09-01T00:00:00"/>
    <s v="3"/>
    <s v="3"/>
    <m/>
    <m/>
    <n v="32119"/>
    <n v="8000"/>
    <n v="8000"/>
    <n v="8000"/>
    <n v="8000"/>
    <s v="旅游区"/>
    <s v="占地约30000平米，建筑面积30000平米，主要建设研发组装及办公楼，共4栋。"/>
  </r>
  <r>
    <n v="400"/>
    <s v="2016-C8"/>
    <s v="华强公司"/>
    <x v="19"/>
    <x v="6"/>
    <s v="4-8主体和外装完成，9-12正在进行主体施工，明年上半年投入使用"/>
    <x v="0"/>
    <s v="华强3D影视园产业区"/>
    <m/>
    <x v="1"/>
    <s v="产业项目"/>
    <x v="0"/>
    <x v="1"/>
    <s v="否"/>
    <d v="2015-02-01T00:00:00"/>
    <d v="2020-06-01T00:00:00"/>
    <s v="8.64"/>
    <s v="11.92"/>
    <m/>
    <m/>
    <n v="60837"/>
    <n v="8000"/>
    <n v="8000"/>
    <n v="8000"/>
    <n v="8000"/>
    <s v="合作区"/>
    <s v="项目占地86385平米，建筑面积119230平米，包括研发楼，办公楼及摄影棚。"/>
  </r>
  <r>
    <n v="401"/>
    <s v="2016-C9"/>
    <s v="华强公司"/>
    <x v="19"/>
    <x v="6"/>
    <s v="外装完成95%，内装完成60%。年内施工施工基本完成，明年五一开业"/>
    <x v="13"/>
    <s v="华强3D影视园商业配套区（酒店）"/>
    <m/>
    <x v="1"/>
    <s v="产业项目"/>
    <x v="0"/>
    <x v="1"/>
    <s v="否"/>
    <d v="2016-11-01T00:00:00"/>
    <d v="2020-12-01T00:00:00"/>
    <s v="4.68"/>
    <s v="4"/>
    <m/>
    <m/>
    <n v="23016"/>
    <n v="3500"/>
    <n v="3500"/>
    <n v="3500"/>
    <n v="3500"/>
    <s v="合作区"/>
    <s v="占地46757平米，建筑面积40759平米，地上八层，地下一层，假日酒店。"/>
  </r>
  <r>
    <n v="402"/>
    <s v="2018-C11"/>
    <s v="华强公司"/>
    <x v="19"/>
    <x v="6"/>
    <s v="明年五一开业"/>
    <x v="13"/>
    <s v="方特水世界及园区升级改造"/>
    <m/>
    <x v="1"/>
    <s v="产业项目"/>
    <x v="0"/>
    <x v="1"/>
    <s v="否"/>
    <d v="2019-03-01T00:00:00"/>
    <d v="2020-05-01T00:00:00"/>
    <m/>
    <m/>
    <m/>
    <m/>
    <n v="9000"/>
    <n v="2500"/>
    <n v="2500"/>
    <n v="2500"/>
    <n v="2500"/>
    <s v="合作区"/>
    <s v="方特城堡翻新亮化工程、新建水上舞台工程、建设水世界等"/>
  </r>
  <r>
    <n v="403"/>
    <s v="2016-C15"/>
    <s v="吉宝鸿泰"/>
    <x v="20"/>
    <x v="6"/>
    <s v="基础施工完成，暂无启动计划"/>
    <x v="0"/>
    <s v="吉宝季景新城2地块"/>
    <m/>
    <x v="1"/>
    <s v="商业项目"/>
    <x v="0"/>
    <x v="1"/>
    <s v="否"/>
    <d v="2013-12-01T00:00:00"/>
    <d v="2020-06-01T00:00:00"/>
    <s v="0.53 "/>
    <s v="4.43 "/>
    <m/>
    <m/>
    <n v="10507"/>
    <n v="500"/>
    <n v="500"/>
    <n v="500"/>
    <n v="500"/>
    <s v="合作区"/>
    <s v="南部商业中心写字楼"/>
  </r>
  <r>
    <n v="404"/>
    <s v="2016-C16"/>
    <s v="吉宝鸿腾"/>
    <x v="21"/>
    <x v="6"/>
    <s v="基础施工完成，暂无启动计划"/>
    <x v="0"/>
    <s v="吉宝季景新城3地块"/>
    <m/>
    <x v="1"/>
    <s v="商业项目"/>
    <x v="0"/>
    <x v="1"/>
    <s v="否"/>
    <d v="2014-02-01T00:00:00"/>
    <d v="2020-06-01T00:00:00"/>
    <s v="0.41 "/>
    <s v="5.45 "/>
    <m/>
    <m/>
    <n v="7856"/>
    <n v="500"/>
    <n v="500"/>
    <n v="500"/>
    <n v="500"/>
    <s v="合作区"/>
    <s v="南部商业中心写字楼"/>
  </r>
  <r>
    <n v="405"/>
    <s v="2016-C14"/>
    <s v="吉宝鸿远"/>
    <x v="22"/>
    <x v="6"/>
    <s v="明年3月竣工，十一前开业"/>
    <x v="0"/>
    <s v="吉宝季景新城1地块"/>
    <m/>
    <x v="1"/>
    <s v="商业项目"/>
    <x v="0"/>
    <x v="1"/>
    <s v="否"/>
    <d v="2014-02-01T00:00:00"/>
    <d v="2020-06-01T00:00:00"/>
    <s v="3.10"/>
    <s v="15.54"/>
    <m/>
    <m/>
    <n v="146400"/>
    <n v="20000"/>
    <n v="20000"/>
    <n v="20000"/>
    <n v="20000"/>
    <s v="合作区"/>
    <s v="项目占地3.1万平米，建筑面积15.54万平米，主要定位为南部商业中心，包括商业、办公楼等。"/>
  </r>
  <r>
    <n v="406"/>
    <s v="2016-C6"/>
    <s v="杰科公司"/>
    <x v="23"/>
    <x v="6"/>
    <s v="明年6月办公楼投入使用"/>
    <x v="0"/>
    <s v="生物医药研发和生产基地"/>
    <m/>
    <x v="1"/>
    <s v="产业项目"/>
    <x v="0"/>
    <x v="1"/>
    <s v="否"/>
    <d v="2016-01-01T00:00:00"/>
    <d v="2020-06-01T00:00:00"/>
    <s v="21.7"/>
    <s v="21.9"/>
    <m/>
    <m/>
    <n v="250000"/>
    <n v="200"/>
    <n v="200"/>
    <n v="200"/>
    <n v="200"/>
    <s v="合作区"/>
    <s v="项目占地21.7万平米，建筑面积约21.89万平米，主要建设中试车间，研发车间，质量控制车间，动力厂房，办公楼，食堂，锅炉房，仓库等，建筑层数包括1层，2层，4层，5层不等。"/>
  </r>
  <r>
    <n v="407"/>
    <s v="2016-C34"/>
    <s v="龙海公司"/>
    <x v="24"/>
    <x v="5"/>
    <s v="一栋主体已完成，正在进行外檐施工。其它几栋正负零完成，地块变地性，商业服务用地"/>
    <x v="0"/>
    <s v="龙海集团天津生态城节能环保双创中心"/>
    <m/>
    <x v="1"/>
    <s v="产业项目"/>
    <x v="0"/>
    <x v="1"/>
    <s v="否"/>
    <d v="2016-12-01T00:00:00"/>
    <d v="2021-12-01T00:00:00"/>
    <s v="3.14"/>
    <s v="5.9"/>
    <m/>
    <m/>
    <n v="30000"/>
    <n v="0"/>
    <n v="0"/>
    <n v="0"/>
    <n v="0"/>
    <s v="旅游区"/>
    <s v="占地面积31400平米，建筑面积59048平米，创投中心一栋，地上10层，地下1层；研发楼三栋，地上4层/5层，地下1层；门卫，地上1层；中央车库，地下1层。"/>
  </r>
  <r>
    <n v="408"/>
    <s v="2018-增C3"/>
    <s v="美龙地产"/>
    <x v="25"/>
    <x v="6"/>
    <s v="正在进行主体施工"/>
    <x v="0"/>
    <s v="“爱琴海购物公园”商业综合体"/>
    <m/>
    <x v="1"/>
    <s v="商业项目"/>
    <x v="0"/>
    <x v="1"/>
    <s v="否"/>
    <d v="2018-12-01T00:00:00"/>
    <d v="2020-12-01T00:00:00"/>
    <s v="6.96"/>
    <s v="6.96"/>
    <m/>
    <m/>
    <n v="110141"/>
    <n v="40000"/>
    <n v="40000"/>
    <n v="40000"/>
    <n v="40000"/>
    <s v="旅游区"/>
    <s v="“爱琴海购物公园”商业综合体"/>
  </r>
  <r>
    <n v="409"/>
    <s v="2020-C1"/>
    <s v="新兴青旅"/>
    <x v="26"/>
    <x v="0"/>
    <s v="主体施工至二层，一共四层"/>
    <x v="13"/>
    <s v="欢乐城"/>
    <m/>
    <x v="1"/>
    <s v="商业项目"/>
    <x v="0"/>
    <x v="1"/>
    <s v="否"/>
    <d v="2019-05-01T00:00:00"/>
    <d v="2020-05-01T00:00:00"/>
    <s v="0.52"/>
    <n v="0.75"/>
    <m/>
    <m/>
    <n v="10000"/>
    <n v="2000"/>
    <n v="2000"/>
    <n v="2000"/>
    <n v="2000"/>
    <s v="旅游区"/>
    <s v="欢乐城"/>
  </r>
  <r>
    <n v="410"/>
    <s v="2016-C32"/>
    <s v="英莲帮公司"/>
    <x v="27"/>
    <x v="6"/>
    <m/>
    <x v="0"/>
    <s v="英莲帮总部基地项目"/>
    <m/>
    <x v="1"/>
    <s v="产业项目"/>
    <x v="0"/>
    <x v="1"/>
    <s v="否"/>
    <d v="2016-06-01T00:00:00"/>
    <d v="2020-12-01T00:00:00"/>
    <s v="2.78"/>
    <s v="5.5"/>
    <m/>
    <m/>
    <n v="30000"/>
    <n v="0"/>
    <n v="0"/>
    <n v="0"/>
    <n v="0"/>
    <s v="旅游区"/>
    <s v="办公楼一栋，科研楼二栋，建筑面积55000㎡，地下一层，地上9层/5层"/>
  </r>
  <r>
    <n v="411"/>
    <s v="2017-C10"/>
    <s v="远航投资"/>
    <x v="14"/>
    <x v="0"/>
    <s v="桩基打了一部分，明年不动"/>
    <x v="23"/>
    <s v="鼓浪·水镇2010-5-2号地块"/>
    <m/>
    <x v="1"/>
    <s v="商业项目"/>
    <x v="0"/>
    <x v="1"/>
    <s v="否"/>
    <d v="2017-03-01T00:00:00"/>
    <d v="2021-03-01T00:00:00"/>
    <s v="3.25"/>
    <s v="19.7"/>
    <m/>
    <m/>
    <n v="30089"/>
    <n v="100"/>
    <n v="100"/>
    <n v="100"/>
    <n v="100"/>
    <s v="渔港区"/>
    <s v="鼓浪·水镇2010-5-2号地块"/>
  </r>
  <r>
    <n v="412"/>
    <s v="2017-C14"/>
    <s v="滨北投资"/>
    <x v="14"/>
    <x v="0"/>
    <s v="桩基打了一部分，明年不动"/>
    <x v="23"/>
    <s v="鼓浪·水镇2010-5-5号地块"/>
    <m/>
    <x v="1"/>
    <s v="商业项目"/>
    <x v="0"/>
    <x v="1"/>
    <s v="否"/>
    <d v="2017-11-01T00:00:00"/>
    <d v="2021-03-01T00:00:00"/>
    <s v="4.88"/>
    <s v="23.1"/>
    <m/>
    <m/>
    <n v="43750"/>
    <n v="100"/>
    <n v="100"/>
    <n v="100"/>
    <n v="100"/>
    <s v="渔港区"/>
    <s v="鼓浪·水镇2010-5-5号地块"/>
  </r>
  <r>
    <n v="413"/>
    <s v="2017-C9"/>
    <s v="启航投资"/>
    <x v="14"/>
    <x v="0"/>
    <s v="桩基打了一部分，明年不动"/>
    <x v="23"/>
    <s v="鼓浪·水镇2010-5-1号地块"/>
    <m/>
    <x v="1"/>
    <s v="商业项目"/>
    <x v="0"/>
    <x v="1"/>
    <s v="否"/>
    <d v="2017-04-01T00:00:00"/>
    <d v="2021-04-01T00:00:00"/>
    <s v="1.34"/>
    <s v="7.39"/>
    <m/>
    <m/>
    <n v="21600"/>
    <n v="100"/>
    <n v="100"/>
    <n v="100"/>
    <n v="100"/>
    <s v="渔港区"/>
    <s v="鼓浪·水镇2010-5-1号地块"/>
  </r>
  <r>
    <n v="414"/>
    <s v="2016-C27"/>
    <s v="中澳成功实业"/>
    <x v="14"/>
    <x v="0"/>
    <s v="精装未做，明年有可能不动"/>
    <x v="23"/>
    <s v="5-4号地块成功游艇湾"/>
    <m/>
    <x v="1"/>
    <s v="商业项目"/>
    <x v="0"/>
    <x v="1"/>
    <s v="否"/>
    <d v="2015-06-01T00:00:00"/>
    <d v="2021-06-01T00:00:00"/>
    <s v="1.89"/>
    <s v="0.94"/>
    <m/>
    <m/>
    <n v="25000"/>
    <n v="0"/>
    <n v="0"/>
    <n v="0"/>
    <n v="0"/>
    <s v="渔港区"/>
    <s v="5-4号地块成功游艇湾"/>
  </r>
  <r>
    <n v="415"/>
    <s v="2018-增C9"/>
    <s v="中核智慧城公司"/>
    <x v="28"/>
    <x v="6"/>
    <m/>
    <x v="0"/>
    <s v="中核工业大学"/>
    <m/>
    <x v="1"/>
    <s v="产业项目"/>
    <x v="0"/>
    <x v="1"/>
    <s v="否"/>
    <d v="2019-09-01T00:00:00"/>
    <d v="2023-12-01T00:00:00"/>
    <s v=""/>
    <s v=""/>
    <m/>
    <m/>
    <n v="166000"/>
    <n v="10000"/>
    <n v="10000"/>
    <n v="10000"/>
    <n v="10000"/>
    <s v="旅游区"/>
    <s v="大学建设"/>
  </r>
  <r>
    <n v="416"/>
    <s v="2019-C6"/>
    <s v="中农批公司"/>
    <x v="29"/>
    <x v="0"/>
    <s v="土地费870万，明年年中投入使用，计划年底桩基施工"/>
    <x v="24"/>
    <s v="中农批三期"/>
    <m/>
    <x v="1"/>
    <s v="产业项目"/>
    <x v="0"/>
    <x v="1"/>
    <s v="否"/>
    <d v="2019-11-01T00:00:00"/>
    <d v="2020-05-01T00:00:00"/>
    <s v="2.0"/>
    <n v="4"/>
    <m/>
    <m/>
    <n v="8870"/>
    <n v="7000"/>
    <n v="7000"/>
    <n v="7000"/>
    <n v="7000"/>
    <s v="渔港区"/>
    <s v="两个（肉类）农产品冷库"/>
  </r>
  <r>
    <n v="417"/>
    <s v="2016-C35"/>
    <s v="中铁上海四公司"/>
    <x v="30"/>
    <x v="6"/>
    <m/>
    <x v="0"/>
    <s v="中铁总部基地"/>
    <m/>
    <x v="1"/>
    <s v="产业项目"/>
    <x v="0"/>
    <x v="1"/>
    <s v="否"/>
    <d v="2017-08-01T00:00:00"/>
    <d v="2020-12-01T00:00:00"/>
    <s v="1.21"/>
    <s v="1.31"/>
    <m/>
    <m/>
    <n v="5000"/>
    <n v="200"/>
    <n v="200"/>
    <n v="200"/>
    <n v="200"/>
    <s v="旅游区"/>
    <s v="项目占地12129平米， 建筑面积为13211平米，共六栋建筑。"/>
  </r>
  <r>
    <n v="418"/>
    <s v="2020-C2"/>
    <s v="国资公司"/>
    <x v="6"/>
    <x v="0"/>
    <m/>
    <x v="0"/>
    <s v="生态城生物医药产业园"/>
    <m/>
    <x v="1"/>
    <s v="产业项目"/>
    <x v="1"/>
    <x v="1"/>
    <s v="否"/>
    <d v="2020-03-01T00:00:00"/>
    <d v="2023-12-01T00:00:00"/>
    <m/>
    <n v="11"/>
    <m/>
    <m/>
    <n v="80000"/>
    <n v="5000"/>
    <n v="15000"/>
    <n v="5000"/>
    <n v="15000"/>
    <s v="旅游区"/>
    <s v="生态城招商产业载体"/>
  </r>
  <r>
    <n v="419"/>
    <s v="2020-C3"/>
    <s v="待定"/>
    <x v="7"/>
    <x v="0"/>
    <s v="津鑫永利冷链，计划明年3月份挂牌，分两期开发，每期投资1.5亿"/>
    <x v="25"/>
    <s v="渔港冷库项目"/>
    <m/>
    <x v="1"/>
    <s v="工业项目"/>
    <x v="1"/>
    <x v="1"/>
    <m/>
    <d v="2020-09-01T00:00:00"/>
    <d v="2023-01-01T00:00:00"/>
    <s v="8.6"/>
    <m/>
    <m/>
    <m/>
    <n v="30000"/>
    <n v="3000"/>
    <n v="2700"/>
    <n v="3000"/>
    <n v="3000"/>
    <s v="渔港区"/>
    <s v="津鑫永利冷链"/>
  </r>
  <r>
    <n v="420"/>
    <s v="2020-C4"/>
    <s v="待定"/>
    <x v="7"/>
    <x v="0"/>
    <s v="金三国际，今年年底，土地费约500万"/>
    <x v="25"/>
    <s v="渔港13-2冷库项目"/>
    <m/>
    <x v="1"/>
    <s v="工业项目"/>
    <x v="1"/>
    <x v="1"/>
    <s v="否"/>
    <d v="2020-11-01T00:00:00"/>
    <d v="2023-01-01T00:00:00"/>
    <n v="1.8"/>
    <n v="3.6"/>
    <m/>
    <m/>
    <n v="25000"/>
    <n v="500"/>
    <n v="500"/>
    <n v="500"/>
    <n v="500"/>
    <s v="渔港区"/>
    <s v="渔港13-2冷库项目"/>
  </r>
  <r>
    <n v="421"/>
    <s v="2020-C5"/>
    <s v="待定"/>
    <x v="7"/>
    <x v="0"/>
    <s v="6月份挂牌，土地费1.5亿"/>
    <x v="25"/>
    <s v="红星美凯龙家居广场"/>
    <m/>
    <x v="1"/>
    <s v="商业项目"/>
    <x v="1"/>
    <x v="1"/>
    <m/>
    <d v="2020-11-01T00:00:00"/>
    <d v="2023-06-01T00:00:00"/>
    <s v="5.5"/>
    <n v="5.5"/>
    <m/>
    <m/>
    <n v="30000"/>
    <n v="15000"/>
    <n v="15000"/>
    <n v="15000"/>
    <n v="15000"/>
    <s v="旅游区"/>
    <s v="红星美凯龙家居广场"/>
  </r>
  <r>
    <n v="422"/>
    <s v="2020-C6"/>
    <s v="鼎辉"/>
    <x v="31"/>
    <x v="0"/>
    <s v="已出让，正在办理立项"/>
    <x v="24"/>
    <s v="鼎辉商业"/>
    <m/>
    <x v="1"/>
    <s v="商业项目"/>
    <x v="1"/>
    <x v="1"/>
    <s v="否"/>
    <d v="2020-06-01T00:00:00"/>
    <d v="2021-12-01T00:00:00"/>
    <s v="1.5"/>
    <n v="1.95"/>
    <m/>
    <m/>
    <n v="25000"/>
    <n v="4400"/>
    <n v="4400"/>
    <n v="4400"/>
    <n v="4400"/>
    <s v="旅游区"/>
    <s v="三层商业单体建筑"/>
  </r>
  <r>
    <n v="423"/>
    <s v="2020-C7"/>
    <s v="丰田"/>
    <x v="32"/>
    <x v="0"/>
    <s v="20年3月开工，21年能源动力调试，21年4月土建及动力设备移交，21年12月份设备安装完成，22年6月投产，总投资78亿元"/>
    <x v="10"/>
    <s v="丰田项目一期"/>
    <m/>
    <x v="1"/>
    <s v="工业项目"/>
    <x v="1"/>
    <x v="1"/>
    <s v="否"/>
    <d v="2020-03-31T00:00:00"/>
    <d v="2022-06-01T00:00:00"/>
    <n v="98"/>
    <n v="40"/>
    <m/>
    <m/>
    <n v="780000"/>
    <n v="200000"/>
    <n v="200000"/>
    <n v="200000"/>
    <n v="200000"/>
    <s v="旅游区"/>
    <s v="丰田项目一期"/>
  </r>
  <r>
    <n v="424"/>
    <s v="2020-C8"/>
    <s v="雅居乐"/>
    <x v="5"/>
    <x v="0"/>
    <s v="明年8月开工"/>
    <x v="26"/>
    <s v="北岛69b商业"/>
    <m/>
    <x v="1"/>
    <s v="商业项目"/>
    <x v="1"/>
    <x v="1"/>
    <s v="否"/>
    <d v="2020-08-01T00:00:00"/>
    <d v="2023-08-01T00:00:00"/>
    <s v="0.42"/>
    <s v="0.42"/>
    <m/>
    <m/>
    <n v="3728"/>
    <n v="1000"/>
    <n v="1000"/>
    <n v="1000"/>
    <n v="1000"/>
    <s v="合作区"/>
    <s v="北岛69b商业"/>
  </r>
  <r>
    <n v="425"/>
    <s v="2020-C9"/>
    <s v="玉铖"/>
    <x v="33"/>
    <x v="0"/>
    <s v="已出让"/>
    <x v="27"/>
    <s v="玉铖商业"/>
    <m/>
    <x v="1"/>
    <s v="商业项目"/>
    <x v="1"/>
    <x v="1"/>
    <s v="否"/>
    <d v="2020-11-01T00:00:00"/>
    <d v="2023-11-01T00:00:00"/>
    <s v="1.1"/>
    <n v="1.21"/>
    <m/>
    <m/>
    <n v="12000"/>
    <n v="3170"/>
    <n v="3170"/>
    <n v="3170"/>
    <n v="3170"/>
    <s v="旅游区"/>
    <s v="玉铖商业"/>
  </r>
  <r>
    <n v="426"/>
    <s v="2020-C10"/>
    <s v="投资公司"/>
    <x v="0"/>
    <x v="0"/>
    <s v="土地费1.4亿"/>
    <x v="0"/>
    <s v="30#31#地块商业"/>
    <m/>
    <x v="1"/>
    <s v="商业项目"/>
    <x v="2"/>
    <x v="1"/>
    <s v="否"/>
    <d v="2020-12-01T00:00:00"/>
    <d v="2022-12-01T00:00:00"/>
    <s v="3.00"/>
    <s v="5.00"/>
    <m/>
    <m/>
    <n v="32000"/>
    <n v="50"/>
    <n v="50"/>
    <n v="0"/>
    <n v="0"/>
    <s v="合作区"/>
    <s v="30#31#地块社区中心"/>
  </r>
  <r>
    <n v="427"/>
    <s v="2020-C11"/>
    <s v="待定"/>
    <x v="7"/>
    <x v="0"/>
    <s v="2020年9月份挂牌，批供率要求，需要招商，土地费23亿"/>
    <x v="25"/>
    <s v="土桥子蔡家堡文旅项目八宗地（三块商业+五宗文娱）"/>
    <m/>
    <x v="1"/>
    <s v="商业项目"/>
    <x v="2"/>
    <x v="1"/>
    <m/>
    <d v="2020-03-01T00:00:00"/>
    <d v="2023-06-01T00:00:00"/>
    <s v="78.5"/>
    <n v="103"/>
    <m/>
    <m/>
    <n v="450000"/>
    <n v="230000"/>
    <n v="230000"/>
    <n v="0"/>
    <n v="0"/>
    <s v="旅游区"/>
    <s v="土桥子蔡家堡文旅项目八宗地（三块商业+五宗文娱）"/>
  </r>
  <r>
    <n v="428"/>
    <s v="2020-C12"/>
    <s v="待定"/>
    <x v="7"/>
    <x v="0"/>
    <s v="金瑞实业想拿，预计年底或明年年初拿地，918万土地费"/>
    <x v="25"/>
    <s v="旅游区南部工业地块"/>
    <m/>
    <x v="1"/>
    <s v="工业项目"/>
    <x v="2"/>
    <x v="1"/>
    <s v="否"/>
    <d v="2020-06-01T00:00:00"/>
    <d v="2023-01-01T00:00:00"/>
    <n v="1.8"/>
    <n v="3.6"/>
    <m/>
    <m/>
    <n v="25000"/>
    <n v="920"/>
    <n v="920"/>
    <n v="0"/>
    <n v="0"/>
    <s v="旅游区"/>
    <s v="旅游区南部工业地块"/>
  </r>
  <r>
    <n v="429"/>
    <s v="2020-C13"/>
    <s v="待定"/>
    <x v="7"/>
    <x v="0"/>
    <s v="海域督查要求，计划20年9月份挂牌"/>
    <x v="25"/>
    <s v="航母南北岛"/>
    <m/>
    <x v="1"/>
    <s v="产业项目"/>
    <x v="2"/>
    <x v="1"/>
    <s v="否"/>
    <d v="2020-09-01T00:00:00"/>
    <d v="2023-06-01T00:00:00"/>
    <n v="58.3"/>
    <n v="73"/>
    <m/>
    <m/>
    <n v="240000"/>
    <n v="106000"/>
    <n v="106000"/>
    <n v="0"/>
    <n v="0"/>
    <s v="旅游区"/>
    <s v="航母南北岛"/>
  </r>
  <r>
    <n v="430"/>
    <s v="2016-Z22"/>
    <s v="建投公司"/>
    <x v="0"/>
    <x v="0"/>
    <s v="主体施工"/>
    <x v="0"/>
    <s v="27号地块住宅"/>
    <m/>
    <x v="2"/>
    <s v="住宅项目"/>
    <x v="0"/>
    <x v="1"/>
    <s v="否"/>
    <d v="2017-09-01T00:00:00"/>
    <d v="2021-09-01T00:00:00"/>
    <s v="12.4"/>
    <s v="20.1"/>
    <s v=""/>
    <s v=""/>
    <n v="181468"/>
    <n v="20000"/>
    <n v="20000"/>
    <n v="20000"/>
    <n v="20000"/>
    <s v="合作区"/>
    <s v="44栋住宅，3-11层；4栋配建。"/>
  </r>
  <r>
    <n v="431"/>
    <s v="2016-Z19"/>
    <s v="公屋公司"/>
    <x v="0"/>
    <x v="0"/>
    <s v="基本完成，2C明年9月份启动前期"/>
    <x v="0"/>
    <s v="15地块公屋二期"/>
    <m/>
    <x v="2"/>
    <s v="住宅项目"/>
    <x v="0"/>
    <x v="1"/>
    <s v="否"/>
    <d v="2011-12-01T00:00:00"/>
    <d v="2020-05-01T00:00:00"/>
    <s v="6.63"/>
    <s v="14.2"/>
    <s v=""/>
    <s v=""/>
    <n v="88900"/>
    <n v="200"/>
    <n v="200"/>
    <n v="0"/>
    <n v="0"/>
    <s v="合作区"/>
    <s v="公屋2A、2B已竣工，计划开始2C前期设计，面积6.4万元，投资额4.1亿"/>
  </r>
  <r>
    <n v="432"/>
    <s v="2016-Z12"/>
    <s v="万新合置业"/>
    <x v="1"/>
    <x v="0"/>
    <s v="基础施工"/>
    <x v="0"/>
    <s v="8b地块住宅"/>
    <m/>
    <x v="2"/>
    <s v="住宅项目"/>
    <x v="0"/>
    <x v="1"/>
    <s v="否"/>
    <d v="2019-08-01T00:00:00"/>
    <d v="2022-08-01T00:00:00"/>
    <s v="10.26"/>
    <s v="18.46"/>
    <s v=""/>
    <s v=""/>
    <n v="134688"/>
    <n v="31328"/>
    <n v="31328"/>
    <n v="31328"/>
    <n v="31328"/>
    <s v="合作区"/>
    <s v="8～32层住宅楼29栋；地上建筑面积184600㎡，地下建筑面积64000㎡"/>
  </r>
  <r>
    <n v="433"/>
    <s v="2016-Z13"/>
    <s v="合资公司"/>
    <x v="1"/>
    <x v="0"/>
    <s v="主体施工"/>
    <x v="0"/>
    <s v="29地块住宅"/>
    <m/>
    <x v="2"/>
    <s v="住宅项目"/>
    <x v="0"/>
    <x v="1"/>
    <s v="是"/>
    <d v="2017-05-01T00:00:00"/>
    <d v="2020-12-01T00:00:00"/>
    <s v="11.03"/>
    <s v="8.46"/>
    <s v=""/>
    <s v=""/>
    <n v="85580"/>
    <n v="9577"/>
    <n v="9577"/>
    <n v="9577"/>
    <n v="9577"/>
    <s v="合作区"/>
    <s v="共150栋楼，配建2栋，总用地面积110332.20平米，地上建筑面积63812.19平米。"/>
  </r>
  <r>
    <n v="434"/>
    <s v="2016-Z24"/>
    <s v="合资公司"/>
    <x v="1"/>
    <x v="0"/>
    <s v="主体施工"/>
    <x v="0"/>
    <s v="42地块住宅项目"/>
    <m/>
    <x v="2"/>
    <s v="住宅项目"/>
    <x v="0"/>
    <x v="1"/>
    <s v="否"/>
    <d v="2017-08-01T00:00:00"/>
    <d v="2020-09-01T00:00:00"/>
    <s v="3.94"/>
    <s v="6.07"/>
    <s v=""/>
    <s v=""/>
    <n v="63510"/>
    <n v="6236"/>
    <n v="6236"/>
    <n v="6236"/>
    <n v="6236"/>
    <s v="合作区"/>
    <s v="洋房、高层。需要调整投资"/>
  </r>
  <r>
    <n v="435"/>
    <s v="2017-Z8"/>
    <s v="滨旅建开"/>
    <x v="2"/>
    <x v="0"/>
    <s v="明年主体和外檐施工"/>
    <x v="0"/>
    <s v="景熙园住宅项目（第二启动器）"/>
    <m/>
    <x v="2"/>
    <s v="住宅项目"/>
    <x v="0"/>
    <x v="1"/>
    <s v="否"/>
    <d v="2018-11-30T00:00:00"/>
    <d v="2021-04-30T00:00:00"/>
    <s v="5"/>
    <s v="7"/>
    <n v="0"/>
    <n v="5"/>
    <n v="75000"/>
    <n v="11493"/>
    <n v="11493"/>
    <n v="11493"/>
    <n v="11493"/>
    <s v="旅游区"/>
    <s v="5层7层洋房及9层11层小高"/>
  </r>
  <r>
    <n v="436"/>
    <s v="2017-Z23"/>
    <s v="北科泰达"/>
    <x v="16"/>
    <x v="0"/>
    <s v="洋房交房，别墅明年年中交房"/>
    <x v="0"/>
    <s v="中加生态示范区05-21地块（枫书园）"/>
    <m/>
    <x v="2"/>
    <s v="住宅项目"/>
    <x v="0"/>
    <x v="1"/>
    <s v="否"/>
    <d v="2017-07-01T00:00:00"/>
    <d v="2020-07-01T00:00:00"/>
    <s v="4.71"/>
    <n v="8.56"/>
    <m/>
    <m/>
    <n v="189315"/>
    <n v="36715"/>
    <n v="36715"/>
    <n v="36715"/>
    <n v="36715"/>
    <s v="旅游区"/>
    <s v="中加生态示范区05-21地块（枫书园）"/>
  </r>
  <r>
    <n v="437"/>
    <s v="2017-Z27-1"/>
    <s v="北科泰达"/>
    <x v="16"/>
    <x v="0"/>
    <s v="中加二期，桩基施工"/>
    <x v="0"/>
    <s v="中加生态示范区临海新城08-02-39地块一期（枫玲园）"/>
    <m/>
    <x v="2"/>
    <s v="住宅项目"/>
    <x v="0"/>
    <x v="1"/>
    <s v="否"/>
    <d v="2019-07-01T00:00:00"/>
    <d v="2021-12-01T00:00:00"/>
    <s v=""/>
    <s v="36.76"/>
    <m/>
    <m/>
    <n v="63083"/>
    <n v="13686"/>
    <n v="13686"/>
    <n v="13686"/>
    <n v="13686"/>
    <s v="合作区"/>
    <s v="中加生态示范区临海新城08-02-39地块一期（枫玲园）"/>
  </r>
  <r>
    <n v="438"/>
    <s v="2017-Z27-2"/>
    <s v="北科泰达"/>
    <x v="16"/>
    <x v="0"/>
    <s v="中加住宅二期项目，桩基施工"/>
    <x v="0"/>
    <s v="中加生态示范区临海新城08-02-36地块（枫瑜园）"/>
    <m/>
    <x v="2"/>
    <s v="住宅项目"/>
    <x v="0"/>
    <x v="1"/>
    <s v="否"/>
    <d v="2019-08-01T00:00:00"/>
    <d v="2021-12-01T00:00:00"/>
    <n v="2.81"/>
    <n v="5.0599999999999996"/>
    <m/>
    <m/>
    <n v="60391"/>
    <n v="13103"/>
    <n v="13103"/>
    <n v="13103"/>
    <n v="13103"/>
    <s v="旅游区"/>
    <s v="中加生态示范区临海新城08-02-36地块（枫瑜园）"/>
  </r>
  <r>
    <n v="439"/>
    <s v="2017-Z27-3"/>
    <s v="北科泰达"/>
    <x v="16"/>
    <x v="0"/>
    <s v="中加住宅二期项目，桩基施工"/>
    <x v="0"/>
    <s v="中加生态示范区临海新城08-02-35地块（枫璟园）"/>
    <m/>
    <x v="2"/>
    <s v="住宅项目"/>
    <x v="0"/>
    <x v="1"/>
    <s v="否"/>
    <d v="2019-08-01T00:00:00"/>
    <d v="2021-12-01T00:00:00"/>
    <n v="2.11"/>
    <n v="3.8"/>
    <m/>
    <m/>
    <n v="43972"/>
    <n v="9708"/>
    <n v="9708"/>
    <n v="9708"/>
    <n v="9708"/>
    <s v="旅游区"/>
    <s v="中加生态示范区临海新城08-02-35地块（枫璟园）"/>
  </r>
  <r>
    <n v="440"/>
    <s v="2017-Z27-4"/>
    <s v="北科泰达"/>
    <x v="16"/>
    <x v="0"/>
    <s v="中加住宅二期项目，桩基施工"/>
    <x v="0"/>
    <s v="中加生态示范区临海新城08-02-43地块一期（枫珑园）"/>
    <m/>
    <x v="2"/>
    <s v="住宅项目"/>
    <x v="0"/>
    <x v="1"/>
    <s v="否"/>
    <d v="2019-08-01T00:00:00"/>
    <d v="2021-12-01T00:00:00"/>
    <n v="1.66"/>
    <n v="2.66"/>
    <m/>
    <m/>
    <n v="33958"/>
    <n v="7724"/>
    <n v="7724"/>
    <n v="7724"/>
    <n v="7724"/>
    <s v="旅游区"/>
    <s v="中加生态示范区临海新城08-02-43地块一期（枫珑园）"/>
  </r>
  <r>
    <n v="441"/>
    <s v="2017-Z19"/>
    <s v="北科泰达"/>
    <x v="16"/>
    <x v="3"/>
    <s v="主体施工"/>
    <x v="0"/>
    <s v="中加枫博园（02-61地块）"/>
    <m/>
    <x v="2"/>
    <s v="住宅项目"/>
    <x v="0"/>
    <x v="1"/>
    <m/>
    <d v="2017-05-01T00:00:00"/>
    <d v="2020-05-01T00:00:00"/>
    <n v="4.29"/>
    <n v="6.78"/>
    <m/>
    <m/>
    <n v="66000"/>
    <n v="8000"/>
    <n v="8000"/>
    <n v="8000"/>
    <n v="8000"/>
    <s v="旅游区"/>
    <s v="住宅26栋，配建4栋，总建面67890平方米，地上建面43370平方米。"/>
  </r>
  <r>
    <n v="442"/>
    <s v="2016-Z16"/>
    <s v="华新置业"/>
    <x v="34"/>
    <x v="0"/>
    <s v="正在进行主体施工"/>
    <x v="0"/>
    <s v="中部片区41#地块住宅项目（翠谷园）"/>
    <m/>
    <x v="2"/>
    <s v="住宅项目"/>
    <x v="0"/>
    <x v="1"/>
    <s v="是"/>
    <d v="2017-01-01T00:00:00"/>
    <d v="2020-12-01T00:00:00"/>
    <s v="8.52"/>
    <s v="15.34"/>
    <m/>
    <m/>
    <n v="294200"/>
    <n v="98814"/>
    <n v="98814"/>
    <n v="98814"/>
    <n v="98814"/>
    <s v="合作区"/>
    <s v="天津生态城中部片区41#地块住宅项目（翠谷园）"/>
  </r>
  <r>
    <n v="443"/>
    <s v="2016-Z23"/>
    <s v="华新置业"/>
    <x v="34"/>
    <x v="0"/>
    <s v="正在进行主体施工"/>
    <x v="0"/>
    <s v="中部片区32#地块住宅项目（博仕苑）"/>
    <m/>
    <x v="2"/>
    <s v="住宅项目"/>
    <x v="0"/>
    <x v="1"/>
    <s v="否"/>
    <d v="2016-12-01T00:00:00"/>
    <d v="2020-12-01T00:00:00"/>
    <s v="3.7"/>
    <s v="4.6"/>
    <m/>
    <m/>
    <n v="94300"/>
    <n v="34157"/>
    <n v="34157"/>
    <n v="34157"/>
    <n v="34157"/>
    <s v="合作区"/>
    <s v="天津生态城中部片区32#地块住宅项目（博仕苑）"/>
  </r>
  <r>
    <n v="444"/>
    <s v="2019-Z2"/>
    <s v="吉宝公司"/>
    <x v="35"/>
    <x v="0"/>
    <s v="主体施工"/>
    <x v="0"/>
    <s v="生态城20B住宅项目"/>
    <m/>
    <x v="2"/>
    <s v="住宅项目"/>
    <x v="0"/>
    <x v="1"/>
    <s v="是"/>
    <d v="2019-03-01T00:00:00"/>
    <d v="2021-12-01T00:00:00"/>
    <s v="10.97"/>
    <s v="8.78"/>
    <m/>
    <m/>
    <n v="135000"/>
    <n v="28738"/>
    <n v="28738"/>
    <n v="28738"/>
    <n v="28738"/>
    <s v="合作区"/>
    <s v="生态城20B住宅项目"/>
  </r>
  <r>
    <n v="445"/>
    <s v="2016-Z6"/>
    <s v="吉宝公司"/>
    <x v="35"/>
    <x v="0"/>
    <s v="一期12月初交房，正在验收；二期明年年底后年初交房，主体主体施工"/>
    <x v="0"/>
    <s v="吉宝14B住宅项目"/>
    <m/>
    <x v="2"/>
    <s v="住宅项目"/>
    <x v="0"/>
    <x v="1"/>
    <s v="否"/>
    <d v="2016-07-01T00:00:00"/>
    <d v="2020-12-01T00:00:00"/>
    <s v="5.32"/>
    <s v="13.82"/>
    <m/>
    <m/>
    <n v="105063"/>
    <n v="11250"/>
    <n v="11250"/>
    <n v="11250"/>
    <n v="11250"/>
    <s v="合作区"/>
    <s v="吉宝14B住宅项目"/>
  </r>
  <r>
    <n v="446"/>
    <s v="2016-Z15"/>
    <s v="吉宝公司"/>
    <x v="35"/>
    <x v="0"/>
    <s v="一二三期已交房，四期内装外檐，明年五月份交房"/>
    <x v="0"/>
    <s v="13b地块住宅"/>
    <m/>
    <x v="2"/>
    <s v="住宅项目"/>
    <x v="0"/>
    <x v="1"/>
    <s v="否"/>
    <d v="2011-03-01T00:00:00"/>
    <d v="2020-12-01T00:00:00"/>
    <s v="12.5"/>
    <s v="20"/>
    <m/>
    <m/>
    <n v="134820"/>
    <n v="10111.5"/>
    <n v="10111.5"/>
    <n v="10111.5"/>
    <n v="10111.5"/>
    <s v="合作区"/>
    <s v="13b地块住宅二期（兰景园）"/>
  </r>
  <r>
    <n v="447"/>
    <s v="2016-Z7"/>
    <s v="吉宝公司"/>
    <x v="35"/>
    <x v="0"/>
    <s v="外檐施工，明年2月份交房"/>
    <x v="0"/>
    <s v="吉宝3b住宅项目"/>
    <m/>
    <x v="2"/>
    <s v="住宅项目"/>
    <x v="0"/>
    <x v="1"/>
    <s v="否"/>
    <d v="2016-07-01T00:00:00"/>
    <d v="2020-12-01T00:00:00"/>
    <s v="2.81"/>
    <s v="6.32"/>
    <m/>
    <m/>
    <n v="49669.37"/>
    <n v="7743"/>
    <n v="7743"/>
    <n v="7743"/>
    <n v="7743"/>
    <s v="合作区"/>
    <s v="吉宝3b住宅项目"/>
  </r>
  <r>
    <n v="448"/>
    <s v="2017-Z9"/>
    <s v="景隆置业"/>
    <x v="36"/>
    <x v="0"/>
    <s v="正在进行主体施工"/>
    <x v="0"/>
    <s v="天成海富园住宅项目"/>
    <m/>
    <x v="2"/>
    <s v="住宅项目"/>
    <x v="0"/>
    <x v="1"/>
    <s v="否"/>
    <d v="2013-03-01T00:00:00"/>
    <d v="2020-12-01T00:00:00"/>
    <s v="2.03"/>
    <s v="4.97"/>
    <m/>
    <m/>
    <n v="65250"/>
    <n v="12936"/>
    <n v="12936"/>
    <n v="12936"/>
    <n v="12936"/>
    <s v="旅游区"/>
    <s v="天成海富园住宅项目"/>
  </r>
  <r>
    <n v="449"/>
    <s v="2017-Z24"/>
    <s v="力高地产"/>
    <x v="37"/>
    <x v="0"/>
    <s v="部分楼宇已封顶"/>
    <x v="0"/>
    <s v="力高阳光海岸三期"/>
    <m/>
    <x v="2"/>
    <s v="住宅项目"/>
    <x v="0"/>
    <x v="1"/>
    <s v="否"/>
    <d v="2018-04-01T00:00:00"/>
    <d v="2021-03-01T00:00:00"/>
    <s v="8.16"/>
    <s v="40"/>
    <m/>
    <m/>
    <n v="241000"/>
    <n v="68359.02"/>
    <n v="68359.02"/>
    <n v="68359.02"/>
    <n v="68359.02"/>
    <s v="旅游区"/>
    <s v="力高阳光海岸三期"/>
  </r>
  <r>
    <n v="450"/>
    <s v="2016-Z11"/>
    <s v="联发"/>
    <x v="38"/>
    <x v="0"/>
    <s v="主体施工"/>
    <x v="0"/>
    <s v="生态岛片区57c住宅地块项目"/>
    <m/>
    <x v="2"/>
    <s v="住宅项目"/>
    <x v="0"/>
    <x v="1"/>
    <s v="否"/>
    <d v="2017-01-01T00:00:00"/>
    <d v="2020-01-01T00:00:00"/>
    <s v="11.63"/>
    <s v="18.45"/>
    <m/>
    <m/>
    <n v="382246"/>
    <n v="28000"/>
    <n v="28000"/>
    <n v="28000"/>
    <n v="28000"/>
    <s v="合作区"/>
    <s v="生态岛片区57c住宅地块项目"/>
  </r>
  <r>
    <n v="451"/>
    <s v="2018-增Z3"/>
    <s v="美龙地产"/>
    <x v="25"/>
    <x v="0"/>
    <s v="正在进行主体施工"/>
    <x v="0"/>
    <s v="红星天铂花园五区"/>
    <m/>
    <x v="2"/>
    <s v="住宅项目"/>
    <x v="0"/>
    <x v="1"/>
    <s v="否"/>
    <d v="2019-04-01T00:00:00"/>
    <d v="2021-09-01T00:00:00"/>
    <s v="7.4"/>
    <s v="8.85"/>
    <m/>
    <m/>
    <n v="144809"/>
    <n v="26000"/>
    <n v="26000"/>
    <n v="26000"/>
    <n v="26000"/>
    <s v="旅游区"/>
    <s v="红星天铂花园五区"/>
  </r>
  <r>
    <n v="452"/>
    <s v="2018-增Z7"/>
    <s v="美龙地产"/>
    <x v="25"/>
    <x v="0"/>
    <s v="主体封顶，正在进行二次结构施工"/>
    <x v="0"/>
    <s v="红星天铂花园一区"/>
    <m/>
    <x v="2"/>
    <s v="住宅项目"/>
    <x v="0"/>
    <x v="1"/>
    <s v="否"/>
    <d v="2018-11-01T00:00:00"/>
    <d v="2021-09-01T00:00:00"/>
    <s v="3.3"/>
    <s v="3.9"/>
    <m/>
    <m/>
    <n v="74849"/>
    <n v="13500"/>
    <n v="13500"/>
    <n v="13500"/>
    <n v="13500"/>
    <s v="旅游区"/>
    <s v="红星天铂花园一区"/>
  </r>
  <r>
    <n v="453"/>
    <s v="2018-增Z6"/>
    <s v="美龙地产"/>
    <x v="25"/>
    <x v="0"/>
    <s v="主体封顶，正在进行二次结构施工"/>
    <x v="0"/>
    <s v="红星天铂花园二区"/>
    <m/>
    <x v="2"/>
    <s v="住宅项目"/>
    <x v="0"/>
    <x v="1"/>
    <s v="否"/>
    <d v="2018-11-01T00:00:00"/>
    <d v="2021-09-01T00:00:00"/>
    <s v="3.1"/>
    <s v="3.7"/>
    <m/>
    <m/>
    <n v="65362"/>
    <n v="13500"/>
    <n v="13500"/>
    <n v="13500"/>
    <n v="13500"/>
    <s v="旅游区"/>
    <s v="红星天铂花园二区"/>
  </r>
  <r>
    <n v="454"/>
    <s v="2018-增Z5"/>
    <s v="美龙地产"/>
    <x v="25"/>
    <x v="0"/>
    <s v="主体封顶，正在进行二次结构施工"/>
    <x v="0"/>
    <s v="红星天铂花园三区"/>
    <m/>
    <x v="2"/>
    <s v="住宅项目"/>
    <x v="0"/>
    <x v="1"/>
    <s v="否"/>
    <d v="2018-11-01T00:00:00"/>
    <d v="2021-09-01T00:00:00"/>
    <s v="2.9"/>
    <s v="3.5"/>
    <m/>
    <m/>
    <n v="68034"/>
    <n v="13500"/>
    <n v="13500"/>
    <n v="13500"/>
    <n v="13500"/>
    <s v="旅游区"/>
    <s v="红星天铂花园三区"/>
  </r>
  <r>
    <n v="455"/>
    <s v="2018-增Z4"/>
    <s v="美龙地产"/>
    <x v="25"/>
    <x v="0"/>
    <s v="主体封顶，正在进行二次结构施工"/>
    <x v="0"/>
    <s v="红星天铂花园四区"/>
    <m/>
    <x v="2"/>
    <s v="住宅项目"/>
    <x v="0"/>
    <x v="1"/>
    <s v="否"/>
    <d v="2018-11-01T00:00:00"/>
    <d v="2021-09-01T00:00:00"/>
    <s v="2.7"/>
    <s v="2.7"/>
    <m/>
    <m/>
    <n v="64654"/>
    <n v="13500"/>
    <n v="13500"/>
    <n v="13500"/>
    <n v="13500"/>
    <s v="旅游区"/>
    <s v="红星天铂花园四区"/>
  </r>
  <r>
    <n v="456"/>
    <s v="2018-增Z8"/>
    <s v="世茂生态城公司"/>
    <x v="39"/>
    <x v="0"/>
    <s v="正在进行主体施工，基本上到四五层"/>
    <x v="0"/>
    <s v="26地块住宅项目"/>
    <m/>
    <x v="2"/>
    <s v="住宅项目"/>
    <x v="0"/>
    <x v="1"/>
    <s v="是"/>
    <d v="2018-10-01T00:00:00"/>
    <d v="2021-12-01T00:00:00"/>
    <s v="8"/>
    <s v="8"/>
    <m/>
    <m/>
    <n v="160000"/>
    <n v="33368"/>
    <n v="33368"/>
    <n v="33368"/>
    <n v="33368"/>
    <s v="合作区"/>
    <s v="26地块住宅项目"/>
  </r>
  <r>
    <n v="457"/>
    <s v="2019-增Z3"/>
    <s v="泰达建设"/>
    <x v="40"/>
    <x v="0"/>
    <s v="桩基公告11月1日已发公告，下周二进工规证的件，21日开标，24日中标通知书。月底规证、图审全部完成，12月9日前完成施工证。"/>
    <x v="28"/>
    <s v="09地块住宅项目"/>
    <m/>
    <x v="2"/>
    <s v="住宅项目"/>
    <x v="0"/>
    <x v="1"/>
    <s v="否"/>
    <d v="2019-12-01T00:00:00"/>
    <d v="2022-12-01T00:00:00"/>
    <s v="7.1"/>
    <n v="7.8"/>
    <m/>
    <m/>
    <n v="167000"/>
    <n v="109800"/>
    <n v="27800"/>
    <n v="109800"/>
    <n v="27800"/>
    <s v="合作区"/>
    <s v="09地块住宅项目"/>
  </r>
  <r>
    <n v="458"/>
    <s v="2016-Z18"/>
    <s v="天保福源"/>
    <x v="41"/>
    <x v="0"/>
    <s v="主体施工"/>
    <x v="0"/>
    <s v="临海新城05-01-07地块项目"/>
    <m/>
    <x v="2"/>
    <s v="住宅项目"/>
    <x v="0"/>
    <x v="1"/>
    <s v="否"/>
    <d v="2018-05-01T00:00:00"/>
    <d v="2020-12-01T00:00:00"/>
    <s v="6.35"/>
    <s v="12.7"/>
    <m/>
    <m/>
    <n v="337000"/>
    <n v="10141"/>
    <n v="10141"/>
    <n v="10141"/>
    <n v="10141"/>
    <s v="旅游区"/>
    <s v="天津生态城临海新城05-01-07地块项目"/>
  </r>
  <r>
    <n v="459"/>
    <s v="2016-Z10"/>
    <s v="新城"/>
    <x v="42"/>
    <x v="0"/>
    <s v="主体施工"/>
    <x v="0"/>
    <s v="57b地块住宅项目（樾湖花园）"/>
    <m/>
    <x v="2"/>
    <s v="住宅项目"/>
    <x v="0"/>
    <x v="1"/>
    <s v="否"/>
    <d v="2017-07-01T00:00:00"/>
    <d v="2020-12-01T00:00:00"/>
    <s v="8.73"/>
    <s v="15.6"/>
    <m/>
    <m/>
    <n v="244705"/>
    <n v="34463.050000000003"/>
    <n v="34463.050000000003"/>
    <n v="34463.050000000003"/>
    <n v="34463.050000000003"/>
    <s v="合作区"/>
    <s v="57b地块住宅项目（樾湖花园）"/>
  </r>
  <r>
    <n v="460"/>
    <s v="2019-增Z2"/>
    <s v="天津市天富公司"/>
    <x v="5"/>
    <x v="0"/>
    <s v="正在进行桩基施工"/>
    <x v="0"/>
    <s v="64地块住宅项目"/>
    <m/>
    <x v="2"/>
    <s v="住宅项目"/>
    <x v="0"/>
    <x v="1"/>
    <s v="否"/>
    <d v="2019-10-01T00:00:00"/>
    <d v="2022-10-01T00:00:00"/>
    <s v="8.55"/>
    <n v="11.97"/>
    <m/>
    <m/>
    <n v="151000"/>
    <n v="50000"/>
    <n v="50000"/>
    <n v="50000"/>
    <n v="50000"/>
    <s v="合作区"/>
    <s v="64地块住宅项目"/>
  </r>
  <r>
    <n v="461"/>
    <s v="2018-增Z9"/>
    <s v="贻成地产"/>
    <x v="43"/>
    <x v="0"/>
    <s v="主体施工"/>
    <x v="0"/>
    <s v="31地块住宅"/>
    <m/>
    <x v="2"/>
    <s v="住宅项目"/>
    <x v="0"/>
    <x v="1"/>
    <s v="是"/>
    <d v="2019-05-01T00:00:00"/>
    <d v="2021-05-01T00:00:00"/>
    <n v="8.76"/>
    <n v="21.9"/>
    <m/>
    <m/>
    <n v="317695"/>
    <n v="44751"/>
    <n v="44751"/>
    <n v="44751"/>
    <n v="44751"/>
    <s v="合作区"/>
    <s v="31地块住宅"/>
  </r>
  <r>
    <n v="462"/>
    <s v="2019-Z1"/>
    <s v="贻成地产"/>
    <x v="43"/>
    <x v="0"/>
    <s v="年底开工"/>
    <x v="0"/>
    <s v="34#地块住宅"/>
    <m/>
    <x v="2"/>
    <s v="住宅项目"/>
    <x v="0"/>
    <x v="1"/>
    <s v="否"/>
    <d v="2019-12-01T00:00:00"/>
    <d v="2022-12-01T00:00:00"/>
    <s v="9.2"/>
    <n v="14.72"/>
    <m/>
    <m/>
    <n v="218859"/>
    <n v="136950"/>
    <n v="35285"/>
    <n v="136950"/>
    <n v="35285"/>
    <s v="合作区"/>
    <s v="34号地块"/>
  </r>
  <r>
    <n v="463"/>
    <s v="2017-Z18"/>
    <s v="海滨投资"/>
    <x v="14"/>
    <x v="0"/>
    <s v="正在主体施工，正在售楼"/>
    <x v="0"/>
    <s v="月沙湾项目4-2地块"/>
    <m/>
    <x v="2"/>
    <s v="住宅项目"/>
    <x v="0"/>
    <x v="1"/>
    <s v="是"/>
    <d v="2016-03-01T00:00:00"/>
    <d v="2020-03-01T00:00:00"/>
    <s v="13.9"/>
    <s v="77.82"/>
    <m/>
    <m/>
    <n v="510000"/>
    <n v="40000"/>
    <n v="40000"/>
    <n v="40000"/>
    <n v="40000"/>
    <s v="渔港区"/>
    <s v="月沙湾项目4-2地块"/>
  </r>
  <r>
    <n v="464"/>
    <s v="2017-Z16"/>
    <s v="启航投资"/>
    <x v="14"/>
    <x v="0"/>
    <s v="正在主体施工，正在售楼"/>
    <x v="0"/>
    <s v="鼓浪湾项目6、7地块"/>
    <m/>
    <x v="2"/>
    <s v="住宅项目"/>
    <x v="0"/>
    <x v="1"/>
    <s v="是"/>
    <d v="2016-01-01T00:00:00"/>
    <d v="2020-03-01T00:00:00"/>
    <s v="32.5"/>
    <s v="44.86"/>
    <m/>
    <m/>
    <n v="364646"/>
    <n v="10000"/>
    <n v="10000"/>
    <n v="10000"/>
    <n v="10000"/>
    <s v="渔港区"/>
    <s v="鼓浪湾项目6、7地块"/>
  </r>
  <r>
    <n v="465"/>
    <s v="2018-增Z1"/>
    <s v="海滨投资"/>
    <x v="14"/>
    <x v="0"/>
    <s v="正在基础施工，明年年初销许"/>
    <x v="0"/>
    <s v="中澳8号地块"/>
    <m/>
    <x v="2"/>
    <s v="住宅项目"/>
    <x v="0"/>
    <x v="1"/>
    <s v="否"/>
    <d v="2018-12-01T00:00:00"/>
    <d v="2022-12-01T00:00:00"/>
    <s v="12.67"/>
    <s v="17.29"/>
    <m/>
    <m/>
    <n v="40980"/>
    <n v="10000"/>
    <n v="10000"/>
    <n v="10000"/>
    <n v="10000"/>
    <s v="渔港区"/>
    <s v="中澳8号地块"/>
  </r>
  <r>
    <n v="466"/>
    <s v="2017-Z17"/>
    <s v="远航投资"/>
    <x v="14"/>
    <x v="0"/>
    <s v="桩基施工，目前暂停"/>
    <x v="23"/>
    <s v="中澳游艇城2010-5-3号地块"/>
    <m/>
    <x v="2"/>
    <s v="住宅项目"/>
    <x v="0"/>
    <x v="1"/>
    <s v="否"/>
    <d v="2016-10-01T00:00:00"/>
    <d v="2021-12-01T00:00:00"/>
    <s v="5.8"/>
    <s v="31.93"/>
    <m/>
    <m/>
    <n v="42093"/>
    <n v="100"/>
    <n v="100"/>
    <n v="100"/>
    <n v="100"/>
    <s v="渔港区"/>
    <s v="中澳游艇城2010-5-3号地块"/>
  </r>
  <r>
    <n v="467"/>
    <s v="2018-增Z2"/>
    <s v="滨北投资"/>
    <x v="14"/>
    <x v="0"/>
    <s v="桩基施工，目前暂停"/>
    <x v="23"/>
    <s v="9-1、9-2号地块"/>
    <m/>
    <x v="2"/>
    <s v="住宅项目"/>
    <x v="0"/>
    <x v="1"/>
    <s v="否"/>
    <d v="2018-12-01T00:00:00"/>
    <d v="2022-12-01T00:00:00"/>
    <s v="18.05"/>
    <s v="24.04"/>
    <m/>
    <m/>
    <n v="318977"/>
    <n v="100"/>
    <n v="100"/>
    <n v="100"/>
    <n v="100"/>
    <s v="渔港区"/>
    <s v="9-1、9-2号地块"/>
  </r>
  <r>
    <n v="468"/>
    <s v="2017-Z7"/>
    <s v="中福颐养"/>
    <x v="44"/>
    <x v="0"/>
    <s v="泰禾，停工状态，换总包21年年底"/>
    <x v="0"/>
    <s v="临海新城08-05-47地块项目"/>
    <m/>
    <x v="2"/>
    <s v="住宅项目"/>
    <x v="0"/>
    <x v="1"/>
    <s v="否"/>
    <d v="2017-05-01T00:00:00"/>
    <d v="2021-12-01T00:00:00"/>
    <s v="5.47"/>
    <s v="7.5"/>
    <m/>
    <m/>
    <n v="120000"/>
    <n v="20000"/>
    <n v="20000"/>
    <n v="20000"/>
    <n v="20000"/>
    <s v="旅游区"/>
    <s v="临海新城08-05-47地块项目"/>
  </r>
  <r>
    <n v="469"/>
    <s v="2017-Z5"/>
    <s v="中福颐养"/>
    <x v="44"/>
    <x v="0"/>
    <s v="正在进行精装修，明年上半年交房"/>
    <x v="0"/>
    <s v="临海新城08-05-24地块项目"/>
    <m/>
    <x v="2"/>
    <s v="住宅项目"/>
    <x v="0"/>
    <x v="1"/>
    <s v="否"/>
    <d v="2017-03-01T00:00:00"/>
    <d v="2020-06-01T00:00:00"/>
    <s v="4.6"/>
    <s v="6.5"/>
    <m/>
    <m/>
    <n v="71000"/>
    <n v="14345"/>
    <n v="14345"/>
    <n v="14345"/>
    <n v="14345"/>
    <s v="旅游区"/>
    <s v="临海新城08-05-24地块项目"/>
  </r>
  <r>
    <n v="470"/>
    <s v="2017-Z3"/>
    <s v="中福颐乐"/>
    <x v="44"/>
    <x v="0"/>
    <s v="06-10地块，主体部分封顶，22年上半年交房"/>
    <x v="0"/>
    <s v="中福朗诗活力健康港启动区二期项目"/>
    <m/>
    <x v="2"/>
    <s v="住宅项目"/>
    <x v="0"/>
    <x v="1"/>
    <s v="否"/>
    <d v="2018-01-01T00:00:00"/>
    <d v="2022-12-01T00:00:00"/>
    <s v="3.27"/>
    <s v="5"/>
    <m/>
    <m/>
    <n v="50000"/>
    <n v="7267"/>
    <n v="7267"/>
    <n v="7267"/>
    <n v="7267"/>
    <s v="旅游区"/>
    <s v="中福朗诗活力健康港启动区二期项目"/>
  </r>
  <r>
    <n v="471"/>
    <s v="2017-Z6"/>
    <s v="中福颐养"/>
    <x v="44"/>
    <x v="0"/>
    <s v="主体封顶，正在进行外檐、室外、市内精装，21年年初交房"/>
    <x v="0"/>
    <s v="临海新城08-05-28地块项目"/>
    <m/>
    <x v="2"/>
    <s v="住宅项目"/>
    <x v="0"/>
    <x v="1"/>
    <s v="否"/>
    <d v="2017-05-01T00:00:00"/>
    <d v="2022-12-01T00:00:00"/>
    <s v="4.47"/>
    <s v="6.5"/>
    <m/>
    <m/>
    <n v="83000"/>
    <n v="7215"/>
    <n v="7215"/>
    <n v="7215"/>
    <n v="7215"/>
    <s v="旅游区"/>
    <s v="临海新城08-05-28地块项目"/>
  </r>
  <r>
    <n v="472"/>
    <s v="2017-Z2"/>
    <s v="中福乐龄"/>
    <x v="44"/>
    <x v="0"/>
    <s v="06-06地块，正在进行精装修，明年上半年交房"/>
    <x v="0"/>
    <s v="活力健康港启动区一期项目"/>
    <m/>
    <x v="2"/>
    <s v="住宅项目"/>
    <x v="0"/>
    <x v="1"/>
    <s v="否"/>
    <d v="2017-03-01T00:00:00"/>
    <d v="2020-06-01T00:00:00"/>
    <s v="4.2"/>
    <s v="6.6"/>
    <m/>
    <m/>
    <n v="48728"/>
    <n v="6150"/>
    <n v="6150"/>
    <n v="6150"/>
    <n v="6150"/>
    <s v="旅游区"/>
    <s v="活力健康港启动区一期项目"/>
  </r>
  <r>
    <n v="473"/>
    <s v="2017-Z4"/>
    <s v="中福颐乐"/>
    <x v="44"/>
    <x v="0"/>
    <s v="06-09地块，目前主体施工，部分封顶，22年上半年交房"/>
    <x v="0"/>
    <s v="中福朗诗活力健康港启动区三期项目"/>
    <m/>
    <x v="2"/>
    <s v="住宅项目"/>
    <x v="0"/>
    <x v="1"/>
    <s v="否"/>
    <d v="2018-01-01T00:00:00"/>
    <d v="2022-12-01T00:00:00"/>
    <s v="3.47"/>
    <s v="5"/>
    <m/>
    <m/>
    <n v="50000"/>
    <n v="5000"/>
    <n v="5000"/>
    <n v="5000"/>
    <n v="5000"/>
    <s v="旅游区"/>
    <s v="中福朗诗活力健康港启动区三期项目"/>
  </r>
  <r>
    <n v="474"/>
    <s v="2019-Z7"/>
    <s v="中核智慧城公司"/>
    <x v="28"/>
    <x v="0"/>
    <s v="桩基施工"/>
    <x v="0"/>
    <s v="中核工业大学住宅项目"/>
    <m/>
    <x v="2"/>
    <s v="住宅项目"/>
    <x v="0"/>
    <x v="1"/>
    <s v="否"/>
    <d v="2019-09-01T00:00:00"/>
    <d v="2023-12-01T00:00:00"/>
    <n v="17.399999999999999"/>
    <n v="27.84"/>
    <m/>
    <m/>
    <n v="279265"/>
    <n v="43260"/>
    <n v="43260"/>
    <n v="43260"/>
    <n v="43260"/>
    <s v="旅游区"/>
    <s v="中核工业大学住宅项目"/>
  </r>
  <r>
    <n v="475"/>
    <s v="2017-Z1"/>
    <s v="中建致远"/>
    <x v="45"/>
    <x v="0"/>
    <s v="主体施工"/>
    <x v="0"/>
    <s v="生态岛片区03-05-02-01（57c）"/>
    <m/>
    <x v="2"/>
    <s v="住宅项目"/>
    <x v="0"/>
    <x v="1"/>
    <s v="否"/>
    <d v="2017-08-01T00:00:00"/>
    <d v="2021-07-01T00:00:00"/>
    <s v="12.4"/>
    <s v="24.81"/>
    <m/>
    <m/>
    <n v="342854"/>
    <n v="21000"/>
    <n v="21000"/>
    <n v="21000"/>
    <n v="21000"/>
    <s v="合作区"/>
    <s v="生态岛片区03-05-02-01（57c）"/>
  </r>
  <r>
    <n v="476"/>
    <s v="2019-增Z5"/>
    <s v="公屋公司"/>
    <x v="0"/>
    <x v="0"/>
    <s v="未启动"/>
    <x v="0"/>
    <s v="美林园外檐修缮"/>
    <m/>
    <x v="2"/>
    <s v="住宅项目"/>
    <x v="1"/>
    <x v="0"/>
    <s v="否"/>
    <d v="2020-02-01T00:00:00"/>
    <d v="2021-12-01T00:00:00"/>
    <s v=""/>
    <s v=""/>
    <s v=""/>
    <s v=""/>
    <n v="2300"/>
    <n v="300"/>
    <n v="300"/>
    <n v="0"/>
    <n v="0"/>
    <s v="合作区"/>
    <s v="美林园外檐维修"/>
  </r>
  <r>
    <n v="477"/>
    <s v="2020-Z1"/>
    <s v="合资公司"/>
    <x v="1"/>
    <x v="0"/>
    <s v="涉及土地闲置，明年必须开工"/>
    <x v="25"/>
    <s v="59b地块住宅"/>
    <m/>
    <x v="2"/>
    <s v="住宅项目"/>
    <x v="1"/>
    <x v="1"/>
    <s v="否"/>
    <d v="2020-01-01T00:00:00"/>
    <d v="2024-06-01T00:00:00"/>
    <s v="12.73"/>
    <n v="14"/>
    <s v=""/>
    <m/>
    <n v="128900"/>
    <n v="5904"/>
    <n v="5904"/>
    <n v="5904"/>
    <n v="5904"/>
    <s v="合作区"/>
    <s v="59b地块开发"/>
  </r>
  <r>
    <n v="478"/>
    <s v="2020-Z2"/>
    <s v="合资公司"/>
    <x v="1"/>
    <x v="0"/>
    <s v="涉及土地闲置，明年必须开工"/>
    <x v="25"/>
    <s v="59a地块住宅"/>
    <m/>
    <x v="2"/>
    <s v="住宅项目"/>
    <x v="1"/>
    <x v="1"/>
    <s v="否"/>
    <d v="2020-01-01T00:00:00"/>
    <d v="2024-06-01T00:00:00"/>
    <s v="3.88"/>
    <n v="4.26"/>
    <m/>
    <m/>
    <n v="34080"/>
    <n v="1500"/>
    <n v="1500"/>
    <n v="1500"/>
    <n v="1500"/>
    <s v="合作区"/>
    <s v="59a地块住宅"/>
  </r>
  <r>
    <n v="479"/>
    <s v="2020-Z3"/>
    <s v="待定"/>
    <x v="7"/>
    <x v="0"/>
    <s v="已过土管会，12月挂牌准备出让，土地费12亿"/>
    <x v="25"/>
    <s v="临海新城五宗地"/>
    <m/>
    <x v="2"/>
    <s v="住宅项目"/>
    <x v="1"/>
    <x v="1"/>
    <s v="否"/>
    <d v="2020-05-01T00:00:00"/>
    <d v="2024-03-01T00:00:00"/>
    <s v="15.4"/>
    <n v="18.48"/>
    <m/>
    <m/>
    <n v="210000"/>
    <n v="120000"/>
    <n v="120000"/>
    <n v="120000"/>
    <n v="120000"/>
    <s v="旅游区"/>
    <s v="临海新城五宗地"/>
  </r>
  <r>
    <n v="480"/>
    <s v="2020-Z4"/>
    <s v="待定"/>
    <x v="7"/>
    <x v="0"/>
    <s v="年底摘牌，明年7月开工"/>
    <x v="25"/>
    <s v="36地块住宅"/>
    <m/>
    <x v="2"/>
    <s v="住宅项目"/>
    <x v="1"/>
    <x v="1"/>
    <s v="否"/>
    <d v="2020-07-01T00:00:00"/>
    <d v="2023-06-01T00:00:00"/>
    <n v="10.87"/>
    <n v="17.36"/>
    <m/>
    <m/>
    <n v="210000"/>
    <n v="118048"/>
    <n v="118048"/>
    <n v="118048"/>
    <n v="118048"/>
    <s v="合作区"/>
    <s v="36地块住宅"/>
  </r>
  <r>
    <n v="481"/>
    <s v="2020-Z5"/>
    <s v="待定"/>
    <x v="7"/>
    <x v="0"/>
    <s v="明年6月份挂牌，土地费3.1亿"/>
    <x v="25"/>
    <s v="18b地块住宅"/>
    <m/>
    <x v="2"/>
    <s v="住宅项目"/>
    <x v="1"/>
    <x v="1"/>
    <s v="否"/>
    <d v="2020-10-01T00:00:00"/>
    <d v="2023-12-01T00:00:00"/>
    <n v="13.28"/>
    <n v="17.260000000000002"/>
    <m/>
    <m/>
    <n v="80000"/>
    <n v="31000"/>
    <n v="31000"/>
    <n v="31000"/>
    <n v="31000"/>
    <s v="合作区"/>
    <s v="18b地块住宅"/>
  </r>
  <r>
    <n v="482"/>
    <s v="2020-Z6"/>
    <s v="待定"/>
    <x v="7"/>
    <x v="0"/>
    <s v="明年3月份挂牌，土地费3.8亿"/>
    <x v="25"/>
    <s v="46地块住宅"/>
    <m/>
    <x v="2"/>
    <s v="住宅项目"/>
    <x v="1"/>
    <x v="1"/>
    <s v="否"/>
    <d v="2020-09-01T00:00:00"/>
    <d v="2023-12-01T00:00:00"/>
    <n v="5.78"/>
    <n v="8.67"/>
    <m/>
    <m/>
    <n v="69360"/>
    <n v="38000"/>
    <n v="38000"/>
    <n v="38000"/>
    <n v="38000"/>
    <s v="合作区"/>
    <s v="46地块住宅"/>
  </r>
  <r>
    <n v="483"/>
    <s v="2020-Z7"/>
    <s v="待定"/>
    <x v="7"/>
    <x v="0"/>
    <s v="12月挂牌，土地费3.8亿"/>
    <x v="25"/>
    <s v="动漫06地块住宅"/>
    <m/>
    <x v="2"/>
    <s v="住宅项目"/>
    <x v="1"/>
    <x v="1"/>
    <s v="否"/>
    <d v="2020-07-01T00:00:00"/>
    <d v="2024-03-01T00:00:00"/>
    <s v="4.2"/>
    <n v="4.62"/>
    <m/>
    <m/>
    <n v="65000"/>
    <n v="38000"/>
    <n v="38000"/>
    <n v="38000"/>
    <n v="38000"/>
    <s v="合作区"/>
    <s v="动漫06地块住宅"/>
  </r>
  <r>
    <n v="484"/>
    <s v="2020-Z17"/>
    <s v="待定"/>
    <x v="7"/>
    <x v="0"/>
    <s v="明年3月份出让,6块商业两块住宅"/>
    <x v="25"/>
    <s v="南湾南侧商住混合项目"/>
    <m/>
    <x v="2"/>
    <s v="住宅项目"/>
    <x v="1"/>
    <x v="1"/>
    <s v="否"/>
    <d v="2020-09-01T00:00:00"/>
    <d v="2023-12-01T00:00:00"/>
    <n v="24.5"/>
    <n v="38.659999999999997"/>
    <m/>
    <m/>
    <n v="279000"/>
    <n v="147000"/>
    <n v="147000"/>
    <n v="30000"/>
    <n v="42500"/>
    <s v="旅游区"/>
    <s v="南湾住宅南"/>
  </r>
  <r>
    <n v="485"/>
    <s v="2020-Z8"/>
    <s v="吉宝公司"/>
    <x v="35"/>
    <x v="0"/>
    <s v="明年十月开工"/>
    <x v="26"/>
    <s v="吉宝75b住宅"/>
    <m/>
    <x v="2"/>
    <s v="住宅项目"/>
    <x v="1"/>
    <x v="1"/>
    <s v="否"/>
    <d v="2020-10-02T00:00:00"/>
    <d v="2024-12-03T00:00:00"/>
    <n v="7.85"/>
    <n v="12.56"/>
    <m/>
    <m/>
    <n v="87920"/>
    <n v="7500"/>
    <n v="7500"/>
    <n v="5000"/>
    <n v="5000"/>
    <s v="合作区"/>
    <s v="吉宝75b住宅"/>
  </r>
  <r>
    <n v="486"/>
    <s v="2020-Z9"/>
    <s v="吉宝公司"/>
    <x v="35"/>
    <x v="0"/>
    <s v="明年十月开工"/>
    <x v="26"/>
    <s v="吉宝74住宅"/>
    <m/>
    <x v="2"/>
    <s v="住宅项目"/>
    <x v="1"/>
    <x v="1"/>
    <s v="否"/>
    <d v="2020-10-01T00:00:00"/>
    <d v="2024-10-01T00:00:00"/>
    <s v="6.83"/>
    <n v="8.8800000000000008"/>
    <m/>
    <m/>
    <n v="71040"/>
    <n v="2000"/>
    <n v="2000"/>
    <n v="2000"/>
    <n v="2000"/>
    <s v="合作区"/>
    <s v="吉宝74住宅"/>
  </r>
  <r>
    <n v="487"/>
    <s v="2019-增Z1"/>
    <s v="力高地产"/>
    <x v="37"/>
    <x v="0"/>
    <s v="四期北一标开工 二标准备开工 三标准备打桩"/>
    <x v="0"/>
    <s v="力高阳光海岸四期北岛"/>
    <m/>
    <x v="2"/>
    <s v="住宅项目"/>
    <x v="1"/>
    <x v="1"/>
    <s v="否"/>
    <d v="2019-07-01T00:00:00"/>
    <d v="2021-11-01T00:00:00"/>
    <s v="8.63"/>
    <n v="37.72"/>
    <m/>
    <m/>
    <n v="228000"/>
    <n v="60331.63"/>
    <n v="60331.63"/>
    <n v="60331.63"/>
    <n v="60331.63"/>
    <s v="旅游区"/>
    <s v="力高阳光海岸四期北岛"/>
  </r>
  <r>
    <n v="488"/>
    <s v="2019-增Z4"/>
    <s v="双威"/>
    <x v="46"/>
    <x v="0"/>
    <s v="4.6亿土地费，力争年底拿到施工证"/>
    <x v="22"/>
    <s v="30c住宅项目"/>
    <m/>
    <x v="2"/>
    <s v="住宅项目"/>
    <x v="1"/>
    <x v="1"/>
    <s v="否"/>
    <d v="2020-05-02T00:00:00"/>
    <d v="2022-12-01T00:00:00"/>
    <s v="2.8"/>
    <n v="8.56"/>
    <m/>
    <m/>
    <n v="100000"/>
    <n v="48000"/>
    <n v="48000"/>
    <n v="48000"/>
    <n v="48000"/>
    <s v="合作区"/>
    <s v="30c住宅项目"/>
  </r>
  <r>
    <n v="489"/>
    <s v="2020-Z10"/>
    <s v="雅居乐"/>
    <x v="5"/>
    <x v="0"/>
    <s v="20年5月桩基"/>
    <x v="26"/>
    <s v="北岛69c地块住宅"/>
    <m/>
    <x v="2"/>
    <s v="住宅项目"/>
    <x v="1"/>
    <x v="1"/>
    <s v="否"/>
    <d v="2020-05-03T00:00:00"/>
    <d v="2022-07-04T00:00:00"/>
    <n v="6.67"/>
    <n v="9.3000000000000007"/>
    <m/>
    <m/>
    <n v="83964"/>
    <n v="20000"/>
    <n v="20000"/>
    <n v="20000"/>
    <n v="20000"/>
    <s v="合作区"/>
    <s v="北岛69c地块住宅"/>
  </r>
  <r>
    <n v="490"/>
    <s v="2020-Z11"/>
    <s v="雅居乐"/>
    <x v="5"/>
    <x v="0"/>
    <s v="明年7月份桩基"/>
    <x v="26"/>
    <s v="北岛60b地块住宅"/>
    <m/>
    <x v="2"/>
    <s v="住宅项目"/>
    <x v="1"/>
    <x v="1"/>
    <s v="否"/>
    <d v="2020-07-02T00:00:00"/>
    <d v="2022-07-04T00:00:00"/>
    <n v="3"/>
    <n v="3"/>
    <m/>
    <m/>
    <n v="42863"/>
    <n v="10000"/>
    <n v="10000"/>
    <n v="5000"/>
    <n v="5000"/>
    <s v="合作区"/>
    <s v="北岛60b地块住宅"/>
  </r>
  <r>
    <n v="491"/>
    <s v="2020-Z12"/>
    <s v="雅居乐"/>
    <x v="5"/>
    <x v="0"/>
    <s v="明年8月开工"/>
    <x v="26"/>
    <s v="北岛70a住宅"/>
    <m/>
    <x v="2"/>
    <s v="住宅项目"/>
    <x v="1"/>
    <x v="1"/>
    <s v="否"/>
    <d v="2020-08-01T00:00:00"/>
    <d v="2023-08-01T00:00:00"/>
    <n v="2.1800000000000002"/>
    <n v="5.45"/>
    <m/>
    <m/>
    <n v="62361"/>
    <n v="3000"/>
    <n v="3000"/>
    <n v="3000"/>
    <n v="3000"/>
    <s v="合作区"/>
    <s v="北岛70a住宅"/>
  </r>
  <r>
    <n v="492"/>
    <s v="2020-Z13"/>
    <s v="公屋公司"/>
    <x v="0"/>
    <x v="0"/>
    <s v="自主开发"/>
    <x v="25"/>
    <s v="中新天津生态城中部片区50#地块住宅项目"/>
    <m/>
    <x v="2"/>
    <s v="住宅项目"/>
    <x v="2"/>
    <x v="1"/>
    <s v="否"/>
    <d v="2020-09-01T00:00:00"/>
    <d v="2024-10-01T00:00:00"/>
    <s v="5.2462"/>
    <s v="11.6836"/>
    <m/>
    <m/>
    <n v="68000"/>
    <n v="15200"/>
    <n v="15200"/>
    <n v="0"/>
    <n v="0"/>
    <s v="合作区"/>
    <s v="50#地块住宅项目建设面积11.6836万平米，地上面积7.6338万平米"/>
  </r>
  <r>
    <n v="493"/>
    <s v="2020-Z14"/>
    <s v="待定"/>
    <x v="7"/>
    <x v="0"/>
    <s v="海域督查要求，计划5月份挂牌"/>
    <x v="25"/>
    <s v="畅海蓝湾"/>
    <s v="畅海蓝湾商住混合项目"/>
    <x v="2"/>
    <s v="住宅项目"/>
    <x v="2"/>
    <x v="1"/>
    <s v="否"/>
    <d v="2020-11-01T00:00:00"/>
    <d v="2022-11-01T00:00:00"/>
    <n v="25"/>
    <n v="27.8"/>
    <m/>
    <m/>
    <n v="206009"/>
    <n v="94609"/>
    <n v="94809"/>
    <n v="0"/>
    <n v="0"/>
    <s v="旅游区"/>
    <s v="蓝湾（住宅）畅海（商业）"/>
  </r>
  <r>
    <n v="494"/>
    <s v="2020-Z15"/>
    <s v="待定"/>
    <x v="7"/>
    <x v="0"/>
    <s v="20年5月份挂牌"/>
    <x v="25"/>
    <s v="澜清溪北侧3宗地住宅"/>
    <m/>
    <x v="2"/>
    <s v="住宅项目"/>
    <x v="2"/>
    <x v="1"/>
    <m/>
    <d v="2020-05-01T00:00:00"/>
    <d v="2023-12-01T00:00:00"/>
    <n v="19.3"/>
    <n v="29"/>
    <m/>
    <m/>
    <n v="261000"/>
    <n v="119000"/>
    <n v="119000"/>
    <n v="0"/>
    <n v="40000"/>
    <s v="旅游区"/>
    <s v="澜清溪北侧3宗地住宅"/>
  </r>
  <r>
    <n v="495"/>
    <s v="2020-Z16"/>
    <s v="待定"/>
    <x v="7"/>
    <x v="0"/>
    <s v="20年6月份挂牌"/>
    <x v="25"/>
    <s v="澜清溪北侧2宗地住宅"/>
    <m/>
    <x v="2"/>
    <s v="住宅项目"/>
    <x v="2"/>
    <x v="1"/>
    <m/>
    <d v="2020-06-01T00:00:00"/>
    <d v="2023-12-01T00:00:00"/>
    <n v="15.6"/>
    <n v="26"/>
    <m/>
    <m/>
    <n v="234000"/>
    <n v="96000"/>
    <n v="96000"/>
    <n v="0"/>
    <n v="40000"/>
    <s v="旅游区"/>
    <s v="澜清溪北侧2宗地住宅"/>
  </r>
  <r>
    <n v="496"/>
    <s v="2020-Z18"/>
    <s v="待定"/>
    <x v="7"/>
    <x v="0"/>
    <s v="计划明年7月份挂牌"/>
    <x v="25"/>
    <s v="2.89七宗住宅地"/>
    <m/>
    <x v="2"/>
    <s v="住宅项目"/>
    <x v="2"/>
    <x v="1"/>
    <m/>
    <d v="2020-07-01T00:00:00"/>
    <d v="2023-06-01T00:00:00"/>
    <s v="22.8"/>
    <n v="32.1"/>
    <m/>
    <m/>
    <n v="256800"/>
    <n v="140000"/>
    <n v="140000"/>
    <n v="0"/>
    <n v="0"/>
    <s v="旅游区"/>
    <s v="2.89七宗住宅地"/>
  </r>
  <r>
    <n v="497"/>
    <s v="2017-M4"/>
    <s v="联合置地"/>
    <x v="3"/>
    <x v="4"/>
    <s v="方案设计完成，正在进行施工图设计"/>
    <x v="29"/>
    <s v="中加周边社区中心"/>
    <m/>
    <x v="3"/>
    <s v="公建项目"/>
    <x v="0"/>
    <x v="1"/>
    <s v="是"/>
    <d v="2019-12-02T00:00:00"/>
    <d v="2021-12-02T00:00:00"/>
    <s v="1.34"/>
    <s v="2.68"/>
    <s v=""/>
    <s v=""/>
    <n v="34000"/>
    <n v="8000"/>
    <n v="8000"/>
    <n v="8000"/>
    <n v="8000"/>
    <s v="旅游区"/>
    <s v="临海新城第二社区中心位于川博道和永盛路交口附件，占地面积1.34公顷，总建筑面积约2.4万平方米，地上约1.6万平方米，地下约0.8万平方米。"/>
  </r>
  <r>
    <n v="498"/>
    <s v="2016-M8"/>
    <s v="国资公司"/>
    <x v="6"/>
    <x v="7"/>
    <s v="桩基施工"/>
    <x v="29"/>
    <s v="滨旅北部十二年制学校"/>
    <m/>
    <x v="3"/>
    <s v="教育项目"/>
    <x v="0"/>
    <x v="0"/>
    <s v="否"/>
    <d v="2019-06-01T00:00:00"/>
    <d v="2022-06-01T00:00:00"/>
    <s v="6.2"/>
    <n v="7.5"/>
    <m/>
    <m/>
    <n v="72000"/>
    <n v="12000"/>
    <n v="12000"/>
    <n v="12000"/>
    <n v="12000"/>
    <s v="旅游区"/>
    <s v="滨旅北部十二年制学校"/>
  </r>
  <r>
    <n v="499"/>
    <s v="2017-M6"/>
    <s v="国资公司"/>
    <x v="6"/>
    <x v="7"/>
    <s v="主体施工"/>
    <x v="29"/>
    <s v="中福、中加地块小学、幼儿园"/>
    <m/>
    <x v="3"/>
    <s v="教育项目"/>
    <x v="0"/>
    <x v="0"/>
    <s v="是"/>
    <d v="2018-11-01T00:00:00"/>
    <d v="2020-12-01T00:00:00"/>
    <s v="3.55"/>
    <s v="4"/>
    <m/>
    <m/>
    <n v="36000"/>
    <n v="15000"/>
    <n v="15000"/>
    <n v="15000"/>
    <n v="15000"/>
    <s v="旅游区"/>
    <s v="联络管线、桩基工程、土建结构、设备安装及调试、装修工程、室外工程等。"/>
  </r>
  <r>
    <n v="500"/>
    <s v="2018-增M1"/>
    <s v="国资公司"/>
    <x v="6"/>
    <x v="4"/>
    <s v="12月10日办理施工证"/>
    <x v="29"/>
    <s v="天津市滨海新区妇女儿童医院生态城院区工程"/>
    <m/>
    <x v="3"/>
    <s v="公建项目"/>
    <x v="0"/>
    <x v="0"/>
    <s v="否"/>
    <d v="2019-12-01T00:00:00"/>
    <d v="2022-09-01T00:00:00"/>
    <s v="3.5562"/>
    <n v="6.3"/>
    <m/>
    <m/>
    <n v="80000"/>
    <n v="9000"/>
    <n v="20000"/>
    <n v="9000"/>
    <n v="20000"/>
    <s v="旅游区"/>
    <s v="新建一所三级妇产专科医院妇产科标准、三级综合医院儿科标准的妇女儿童医院，总建筑面积55000平方米（其中地下建筑面积15000平方米），建设床位500张。新建医院包括门急诊部、医技部、住院部、保健中心、科研信息中心、后勤中心及配套设施等。"/>
  </r>
  <r>
    <n v="501"/>
    <s v="2017-M11"/>
    <s v="国资公司"/>
    <x v="6"/>
    <x v="7"/>
    <s v="基础施工"/>
    <x v="29"/>
    <s v="30#地块幼儿园"/>
    <m/>
    <x v="3"/>
    <s v="教育项目"/>
    <x v="0"/>
    <x v="0"/>
    <s v="否"/>
    <d v="2019-06-01T00:00:00"/>
    <d v="2020-12-01T00:00:00"/>
    <s v="0.6"/>
    <s v="0.8"/>
    <m/>
    <m/>
    <n v="7500"/>
    <n v="3000"/>
    <n v="3000"/>
    <n v="3000"/>
    <n v="3000"/>
    <s v="合作区"/>
    <s v="30#地块幼儿园"/>
  </r>
  <r>
    <n v="502"/>
    <s v="2017-M12"/>
    <s v="国资公司"/>
    <x v="6"/>
    <x v="7"/>
    <s v="总包招标完成，正在办理施工证"/>
    <x v="29"/>
    <s v="中福中加地块第二幼儿园"/>
    <m/>
    <x v="3"/>
    <s v="教育项目"/>
    <x v="0"/>
    <x v="0"/>
    <s v="否"/>
    <d v="2019-12-01T00:00:00"/>
    <d v="2021-06-01T00:00:00"/>
    <s v="0.6"/>
    <s v="0.8"/>
    <m/>
    <m/>
    <n v="7500"/>
    <n v="3000"/>
    <n v="3000"/>
    <n v="3000"/>
    <n v="3000"/>
    <s v="旅游区"/>
    <s v="中福中加地块第二幼儿园"/>
  </r>
  <r>
    <n v="503"/>
    <s v="2016-M14"/>
    <s v="国资公司"/>
    <x v="6"/>
    <x v="7"/>
    <m/>
    <x v="29"/>
    <s v="34#地块小学"/>
    <m/>
    <x v="3"/>
    <s v="教育项目"/>
    <x v="0"/>
    <x v="0"/>
    <s v="是"/>
    <d v="2018-05-01T00:00:00"/>
    <d v="2020-06-01T00:00:00"/>
    <s v="1.5"/>
    <s v="2.8"/>
    <m/>
    <m/>
    <n v="25200"/>
    <n v="500"/>
    <n v="500"/>
    <n v="500"/>
    <n v="500"/>
    <s v="合作区"/>
    <s v="占地15000平方米，建筑面积约28000平方米，地上四层，地下一层。"/>
  </r>
  <r>
    <n v="504"/>
    <s v="2016-M5"/>
    <s v="不动产中心"/>
    <x v="6"/>
    <x v="8"/>
    <s v="正在四五层装修"/>
    <x v="29"/>
    <s v="图书档案馆"/>
    <m/>
    <x v="3"/>
    <s v="公建项目"/>
    <x v="0"/>
    <x v="0"/>
    <s v="否"/>
    <d v="2016-03-01T00:00:00"/>
    <d v="2020-04-01T00:00:00"/>
    <s v="3.5"/>
    <s v="6.7"/>
    <m/>
    <m/>
    <n v="82000"/>
    <n v="500"/>
    <n v="500"/>
    <n v="500"/>
    <n v="500"/>
    <s v="合作区"/>
    <s v="占地345000平方米，建筑面积约67000平方米，地上五层。"/>
  </r>
  <r>
    <n v="505"/>
    <s v="2019-M5"/>
    <s v="国资公司"/>
    <x v="6"/>
    <x v="7"/>
    <s v="正在进行招标"/>
    <x v="1"/>
    <s v="生态城中小学校及幼儿园安防提升工程二期"/>
    <m/>
    <x v="3"/>
    <s v="教育项目"/>
    <x v="0"/>
    <x v="0"/>
    <s v="否"/>
    <d v="2019-12-01T00:00:00"/>
    <d v="2020-09-01T00:00:00"/>
    <s v=""/>
    <s v=""/>
    <m/>
    <m/>
    <n v="2500"/>
    <n v="300"/>
    <n v="300"/>
    <n v="99"/>
    <n v="99"/>
    <s v="合作区"/>
    <s v="生态城中小学校及幼儿园安防提升工程二期"/>
  </r>
  <r>
    <n v="506"/>
    <s v="2019-M9"/>
    <s v="国资公司"/>
    <x v="6"/>
    <x v="0"/>
    <s v="正在施工，基本完成"/>
    <x v="1"/>
    <s v="海绵城市精品片区公建项目改造"/>
    <m/>
    <x v="3"/>
    <s v="公建项目"/>
    <x v="0"/>
    <x v="0"/>
    <s v="否"/>
    <d v="2019-01-01T00:00:00"/>
    <d v="2020-12-01T00:00:00"/>
    <s v=""/>
    <s v=""/>
    <m/>
    <m/>
    <n v="600"/>
    <n v="50"/>
    <n v="50"/>
    <n v="0"/>
    <n v="0"/>
    <s v="合作区"/>
    <s v="海绵城市精品片区公建项目改造"/>
  </r>
  <r>
    <n v="507"/>
    <s v="2019-M6"/>
    <s v="大连枫叶集团"/>
    <x v="47"/>
    <x v="7"/>
    <m/>
    <x v="29"/>
    <s v="枫叶学校"/>
    <m/>
    <x v="3"/>
    <s v="教育项目"/>
    <x v="0"/>
    <x v="1"/>
    <s v="是"/>
    <d v="2019-12-01T00:00:00"/>
    <d v="2020-09-01T00:00:00"/>
    <s v="0.39"/>
    <n v="4.2"/>
    <s v=""/>
    <s v=""/>
    <n v="15000"/>
    <n v="5000"/>
    <n v="5000"/>
    <n v="5000"/>
    <n v="5000"/>
    <s v="旅游区"/>
    <s v="枫叶学校"/>
  </r>
  <r>
    <n v="508"/>
    <s v="2016-M1"/>
    <s v="投资公司"/>
    <x v="0"/>
    <x v="4"/>
    <m/>
    <x v="29"/>
    <s v="29地块社区中心"/>
    <m/>
    <x v="3"/>
    <s v="公建项目"/>
    <x v="1"/>
    <x v="1"/>
    <s v="否"/>
    <d v="2020-12-01T00:00:00"/>
    <d v="2022-12-01T00:00:00"/>
    <s v="1.5"/>
    <n v="3.75"/>
    <s v=""/>
    <s v=""/>
    <n v="18000"/>
    <n v="1000"/>
    <n v="1000"/>
    <n v="1000"/>
    <n v="1000"/>
    <s v="合作区"/>
    <s v="29地块社区中心"/>
  </r>
  <r>
    <n v="509"/>
    <s v="2020-M1"/>
    <s v="公屋公司"/>
    <x v="0"/>
    <x v="0"/>
    <m/>
    <x v="0"/>
    <s v="2020年住宅小区修缮"/>
    <m/>
    <x v="3"/>
    <s v="住宅项目"/>
    <x v="1"/>
    <x v="0"/>
    <s v="否"/>
    <d v="2020-04-01T00:00:00"/>
    <d v="2021-12-01T00:00:00"/>
    <s v=""/>
    <s v=""/>
    <m/>
    <m/>
    <n v="1000"/>
    <n v="400"/>
    <n v="400"/>
    <n v="0"/>
    <n v="0"/>
    <s v="合作区"/>
    <s v="生态城住宅小区修缮"/>
  </r>
  <r>
    <n v="510"/>
    <s v="2017-M10"/>
    <s v="国资公司"/>
    <x v="6"/>
    <x v="7"/>
    <s v="12月总包招标"/>
    <x v="29"/>
    <s v="50#地块中学"/>
    <m/>
    <x v="3"/>
    <s v="教育项目"/>
    <x v="1"/>
    <x v="0"/>
    <s v="否"/>
    <d v="2020-01-01T00:00:00"/>
    <d v="2022-06-01T00:00:00"/>
    <s v="4.54"/>
    <s v="6"/>
    <m/>
    <m/>
    <n v="55000"/>
    <n v="7000"/>
    <n v="15000"/>
    <n v="7000"/>
    <n v="15000"/>
    <s v="合作区"/>
    <s v="50#地块中学"/>
  </r>
  <r>
    <n v="511"/>
    <s v="2018-M4"/>
    <s v="国资公司"/>
    <x v="6"/>
    <x v="7"/>
    <s v="12月总包招标"/>
    <x v="29"/>
    <s v="33#地块小学"/>
    <m/>
    <x v="3"/>
    <s v="教育项目"/>
    <x v="1"/>
    <x v="0"/>
    <s v="是"/>
    <d v="2020-01-01T00:00:00"/>
    <d v="2022-06-01T00:00:00"/>
    <s v="7"/>
    <s v="5.5"/>
    <m/>
    <m/>
    <n v="60000"/>
    <n v="7000"/>
    <n v="20000"/>
    <n v="7000"/>
    <n v="20000"/>
    <s v="合作区"/>
    <s v="建筑面积约28000平方米。"/>
  </r>
  <r>
    <n v="512"/>
    <s v="2018-M2"/>
    <s v="国资公司"/>
    <x v="6"/>
    <x v="7"/>
    <s v="epc总包招标，计划12月招标"/>
    <x v="29"/>
    <s v="57#地块幼儿园"/>
    <m/>
    <x v="3"/>
    <s v="教育项目"/>
    <x v="1"/>
    <x v="0"/>
    <s v="是"/>
    <d v="2020-01-01T00:00:00"/>
    <d v="2021-06-01T00:00:00"/>
    <s v="0.6"/>
    <s v="0.8"/>
    <m/>
    <m/>
    <n v="7500"/>
    <n v="2000"/>
    <n v="4000"/>
    <n v="2000"/>
    <n v="4000"/>
    <s v="合作区"/>
    <s v="占地6000平方米，建筑面积约8000平方米。"/>
  </r>
  <r>
    <n v="513"/>
    <s v="2017-M8"/>
    <s v="国资公司"/>
    <x v="6"/>
    <x v="7"/>
    <s v="正在编制初设"/>
    <x v="29"/>
    <s v="碧桂园地块小学"/>
    <m/>
    <x v="3"/>
    <s v="教育项目"/>
    <x v="1"/>
    <x v="0"/>
    <s v="是"/>
    <d v="2020-11-01T00:00:00"/>
    <d v="2022-06-01T00:00:00"/>
    <s v="2.23"/>
    <s v="3.1"/>
    <m/>
    <m/>
    <n v="32000"/>
    <n v="500"/>
    <n v="500"/>
    <n v="500"/>
    <n v="500"/>
    <s v="旅游区"/>
    <s v="碧桂园地块小学"/>
  </r>
  <r>
    <n v="514"/>
    <s v="2018-增M2"/>
    <s v="国资公司"/>
    <x v="6"/>
    <x v="0"/>
    <s v="正在做初设"/>
    <x v="0"/>
    <s v="海博道消防站"/>
    <m/>
    <x v="3"/>
    <s v="公建项目"/>
    <x v="1"/>
    <x v="0"/>
    <s v="否"/>
    <d v="2020-07-01T00:00:00"/>
    <d v="2021-12-01T00:00:00"/>
    <s v="0.5068"/>
    <s v="0.8"/>
    <m/>
    <m/>
    <n v="8500"/>
    <n v="500"/>
    <n v="500"/>
    <n v="500"/>
    <n v="500"/>
    <s v="旅游区"/>
    <s v="海博道消防站"/>
  </r>
  <r>
    <n v="515"/>
    <s v="2019-M2"/>
    <s v="国资公司"/>
    <x v="6"/>
    <x v="7"/>
    <s v="初设审核"/>
    <x v="29"/>
    <s v="枫叶幼儿园"/>
    <m/>
    <x v="3"/>
    <s v="教育项目"/>
    <x v="1"/>
    <x v="0"/>
    <s v="否"/>
    <d v="2020-06-01T00:00:00"/>
    <d v="2021-12-01T00:00:00"/>
    <s v="0.6"/>
    <s v="0.8"/>
    <m/>
    <m/>
    <n v="8000"/>
    <n v="200"/>
    <n v="200"/>
    <n v="200"/>
    <n v="200"/>
    <s v="旅游区"/>
    <s v="枫叶幼儿园"/>
  </r>
  <r>
    <n v="516"/>
    <s v="2019-M1"/>
    <s v="国资公司"/>
    <x v="6"/>
    <x v="7"/>
    <s v="可研审核"/>
    <x v="29"/>
    <s v="滨旅北部幼儿园"/>
    <m/>
    <x v="3"/>
    <s v="教育项目"/>
    <x v="1"/>
    <x v="0"/>
    <s v="否"/>
    <d v="2020-07-01T00:00:00"/>
    <d v="2021-12-01T00:00:00"/>
    <s v="0.6"/>
    <s v="0.8"/>
    <m/>
    <m/>
    <n v="8000"/>
    <n v="1000"/>
    <n v="1000"/>
    <n v="1000"/>
    <n v="1000"/>
    <s v="旅游区"/>
    <s v="清华幼儿园"/>
  </r>
  <r>
    <n v="517"/>
    <s v="2019-增M1"/>
    <s v="国资公司"/>
    <x v="6"/>
    <x v="3"/>
    <s v="前期研究"/>
    <x v="13"/>
    <s v="妈祖文化园展厅建设及园区安防消防整体提升工程"/>
    <m/>
    <x v="3"/>
    <s v="公建项目"/>
    <x v="1"/>
    <x v="0"/>
    <s v="否"/>
    <d v="2020-10-01T00:00:00"/>
    <d v="2021-09-01T00:00:00"/>
    <s v=""/>
    <s v=""/>
    <s v=""/>
    <s v=""/>
    <n v="750"/>
    <n v="300"/>
    <n v="300"/>
    <n v="300"/>
    <n v="300"/>
    <s v="旅游区"/>
    <s v="妈祖文化园展厅建设及园区安防消防整体提升工程"/>
  </r>
  <r>
    <n v="518"/>
    <s v="2017-M9"/>
    <s v="国资公司"/>
    <x v="6"/>
    <x v="4"/>
    <s v="方案设计"/>
    <x v="29"/>
    <s v="32#地块社区中心公益用房装修工程"/>
    <m/>
    <x v="3"/>
    <s v="公建项目"/>
    <x v="1"/>
    <x v="0"/>
    <s v="否"/>
    <d v="2020-07-01T00:00:00"/>
    <d v="2020-12-01T00:00:00"/>
    <s v=""/>
    <s v="0.5"/>
    <m/>
    <m/>
    <n v="1600"/>
    <n v="50"/>
    <n v="1600"/>
    <n v="0"/>
    <n v="500"/>
    <s v="合作区"/>
    <s v="32#地块社区中心公益用房装修工程"/>
  </r>
  <r>
    <n v="519"/>
    <s v="2019-M8"/>
    <s v="国资公司"/>
    <x v="6"/>
    <x v="7"/>
    <s v="宝龙、碧桂园、力高、艾毅、海利达"/>
    <x v="1"/>
    <s v="幼儿园消防改造工程"/>
    <m/>
    <x v="3"/>
    <s v="教育项目"/>
    <x v="1"/>
    <x v="0"/>
    <s v="否"/>
    <d v="2020-06-01T00:00:00"/>
    <d v="2021-12-01T00:00:00"/>
    <s v=""/>
    <s v=""/>
    <m/>
    <m/>
    <n v="2500"/>
    <n v="50"/>
    <n v="50"/>
    <n v="0"/>
    <n v="0"/>
    <s v="合作区"/>
    <s v="幼儿园消防改造工程"/>
  </r>
  <r>
    <n v="520"/>
    <s v="2020-M2"/>
    <s v="国资公司"/>
    <x v="6"/>
    <x v="7"/>
    <m/>
    <x v="19"/>
    <s v="学校和幼儿园修缮及提升改造项目"/>
    <m/>
    <x v="3"/>
    <s v="教育项目"/>
    <x v="1"/>
    <x v="0"/>
    <s v="否"/>
    <d v="2020-03-01T00:00:00"/>
    <d v="2020-12-02T00:00:00"/>
    <m/>
    <m/>
    <m/>
    <m/>
    <n v="1200"/>
    <n v="400"/>
    <n v="400"/>
    <n v="400"/>
    <n v="400"/>
    <s v="合作区"/>
    <s v="1.校舍修缮_x000a_2.设施设备（非教学）维修、更换_x000a_3.室外操场跑道草皮维修、更换_x000a_4.安全隐患整改_x000a_5.项目提升改造_x000a_6.紧急维修事项"/>
  </r>
  <r>
    <n v="521"/>
    <s v="2019-增M6"/>
    <s v="力高地产"/>
    <x v="37"/>
    <x v="0"/>
    <m/>
    <x v="0"/>
    <s v="力高邻里中心"/>
    <m/>
    <x v="3"/>
    <s v="民生项目"/>
    <x v="1"/>
    <x v="1"/>
    <s v="否"/>
    <d v="2020-06-02T00:00:00"/>
    <d v="2021-09-02T00:00:00"/>
    <s v="0.52"/>
    <n v="0.99"/>
    <m/>
    <m/>
    <n v="14850"/>
    <n v="1671.5"/>
    <n v="1671.5"/>
    <n v="1671.5"/>
    <n v="1671.5"/>
    <s v="旅游区"/>
    <s v="邻里中心"/>
  </r>
  <r>
    <n v="522"/>
    <s v="2020-M3"/>
    <s v="力高地产"/>
    <x v="37"/>
    <x v="7"/>
    <m/>
    <x v="0"/>
    <s v="力高小学及第二幼儿园"/>
    <m/>
    <x v="3"/>
    <s v="民生项目"/>
    <x v="1"/>
    <x v="1"/>
    <m/>
    <d v="2020-08-01T00:00:00"/>
    <d v="2022-08-02T00:00:00"/>
    <m/>
    <n v="4"/>
    <m/>
    <m/>
    <n v="8500"/>
    <n v="1500"/>
    <n v="1500"/>
    <n v="1500"/>
    <n v="1500"/>
    <s v="旅游区"/>
    <s v="力高小学及第二幼儿园"/>
  </r>
  <r>
    <n v="523"/>
    <s v="2019-增M5"/>
    <s v="天津市天富公司"/>
    <x v="5"/>
    <x v="4"/>
    <m/>
    <x v="26"/>
    <s v="64地块社区中心"/>
    <m/>
    <x v="3"/>
    <s v="民生项目"/>
    <x v="1"/>
    <x v="1"/>
    <s v="否"/>
    <d v="2020-03-01T00:00:00"/>
    <d v="2022-08-01T00:00:00"/>
    <s v="1.5"/>
    <n v="3"/>
    <m/>
    <m/>
    <n v="25000"/>
    <n v="8000"/>
    <n v="8000"/>
    <n v="8000"/>
    <n v="8000"/>
    <s v="合作区"/>
    <s v="64地块社区中心"/>
  </r>
  <r>
    <n v="524"/>
    <s v="2020-M4"/>
    <s v="雅居乐"/>
    <x v="5"/>
    <x v="0"/>
    <s v="明年3月份开工"/>
    <x v="26"/>
    <s v="北岛第一幼儿园"/>
    <m/>
    <x v="3"/>
    <s v="教育项目"/>
    <x v="1"/>
    <x v="1"/>
    <s v="否"/>
    <d v="2020-03-01T00:00:00"/>
    <d v="2021-06-01T00:00:00"/>
    <n v="0.65"/>
    <n v="0.65"/>
    <m/>
    <m/>
    <n v="4000"/>
    <n v="2000"/>
    <n v="2000"/>
    <n v="1000"/>
    <n v="1000"/>
    <s v="合作区"/>
    <s v="雅居乐幼儿园"/>
  </r>
  <r>
    <n v="525"/>
    <s v="2020-M5"/>
    <s v="海滨投资"/>
    <x v="48"/>
    <x v="7"/>
    <m/>
    <x v="0"/>
    <s v="鼓浪水镇小学"/>
    <m/>
    <x v="3"/>
    <s v="民生项目"/>
    <x v="1"/>
    <x v="1"/>
    <m/>
    <d v="2020-08-01T00:00:00"/>
    <d v="2022-12-01T00:00:00"/>
    <s v="1.8"/>
    <n v="1.5"/>
    <m/>
    <m/>
    <n v="6050"/>
    <n v="500"/>
    <n v="500"/>
    <n v="500"/>
    <n v="500"/>
    <s v="渔港区"/>
    <s v="鼓浪水镇小学"/>
  </r>
  <r>
    <n v="526"/>
    <s v="2020-M6"/>
    <s v="海滨投资"/>
    <x v="48"/>
    <x v="7"/>
    <m/>
    <x v="0"/>
    <s v="鼓浪水镇幼儿园"/>
    <m/>
    <x v="3"/>
    <s v="民生项目"/>
    <x v="1"/>
    <x v="1"/>
    <m/>
    <d v="2020-08-01T00:00:00"/>
    <d v="2022-12-01T00:00:00"/>
    <s v="0.5"/>
    <n v="0.25"/>
    <m/>
    <m/>
    <n v="2500"/>
    <n v="500"/>
    <n v="500"/>
    <n v="500"/>
    <n v="500"/>
    <s v="渔港区"/>
    <s v="鼓浪水镇幼儿园"/>
  </r>
  <r>
    <n v="527"/>
    <s v="2016-M9"/>
    <s v="投资公司"/>
    <x v="0"/>
    <x v="0"/>
    <m/>
    <x v="29"/>
    <s v="42地块生活中心"/>
    <m/>
    <x v="3"/>
    <s v="公建项目"/>
    <x v="2"/>
    <x v="1"/>
    <s v="否"/>
    <d v="2020-01-01T00:00:00"/>
    <d v="2021-12-01T00:00:00"/>
    <s v="1.5"/>
    <n v="2.5"/>
    <s v=""/>
    <s v=""/>
    <n v="16000"/>
    <n v="50"/>
    <n v="50"/>
    <n v="0"/>
    <n v="0"/>
    <s v="合作区"/>
    <s v="42地块生活中心"/>
  </r>
  <r>
    <n v="528"/>
    <s v="2016-M11"/>
    <s v="投资公司"/>
    <x v="0"/>
    <x v="0"/>
    <m/>
    <x v="29"/>
    <s v="57号地块生活中心"/>
    <m/>
    <x v="3"/>
    <s v="公建项目"/>
    <x v="2"/>
    <x v="1"/>
    <s v="否"/>
    <d v="2020-01-01T00:00:00"/>
    <d v="2021-12-01T00:00:00"/>
    <s v="1.5"/>
    <n v="2.5"/>
    <s v=""/>
    <s v=""/>
    <n v="16000"/>
    <n v="50"/>
    <n v="50"/>
    <n v="0"/>
    <n v="0"/>
    <s v="合作区"/>
    <s v="57号地块生活中心，项目占地面积约8000平米，容积率0.8,建筑面积约6400平米"/>
  </r>
  <r>
    <n v="529"/>
    <s v="2019-增M3"/>
    <s v="国资公司"/>
    <x v="6"/>
    <x v="7"/>
    <s v="方案设计"/>
    <x v="29"/>
    <s v="临海新城中学"/>
    <m/>
    <x v="3"/>
    <s v="教育项目"/>
    <x v="2"/>
    <x v="0"/>
    <s v="否"/>
    <d v="2020-01-01T00:00:00"/>
    <d v="2023-06-01T00:00:00"/>
    <m/>
    <n v="5.5"/>
    <m/>
    <m/>
    <n v="55000"/>
    <n v="300"/>
    <n v="300"/>
    <n v="0"/>
    <n v="0"/>
    <s v="旅游区"/>
    <s v="临海新城中学"/>
  </r>
  <r>
    <n v="530"/>
    <s v="2019-增M5"/>
    <s v="国资公司"/>
    <x v="6"/>
    <x v="7"/>
    <s v="方案设计"/>
    <x v="29"/>
    <s v="动漫园小学、幼儿园"/>
    <m/>
    <x v="3"/>
    <s v="教育项目"/>
    <x v="2"/>
    <x v="0"/>
    <s v="否"/>
    <d v="2020-01-01T00:00:00"/>
    <d v="2023-06-01T00:00:00"/>
    <s v="2.6"/>
    <n v="4"/>
    <m/>
    <m/>
    <n v="40000"/>
    <n v="500"/>
    <n v="500"/>
    <n v="0"/>
    <n v="0"/>
    <s v="合作区"/>
    <s v="动漫园小学、幼儿园"/>
  </r>
  <r>
    <n v="531"/>
    <s v="2019-增M4"/>
    <s v="国资公司"/>
    <x v="6"/>
    <x v="4"/>
    <s v="方案设计"/>
    <x v="29"/>
    <s v="宝龙社区中心"/>
    <m/>
    <x v="3"/>
    <s v="公建项目"/>
    <x v="2"/>
    <x v="0"/>
    <s v="否"/>
    <d v="2020-01-01T00:00:00"/>
    <d v="2021-12-01T00:00:00"/>
    <s v="1.51"/>
    <n v="0.8"/>
    <m/>
    <m/>
    <n v="8000"/>
    <n v="200"/>
    <n v="3000"/>
    <n v="0"/>
    <n v="3000"/>
    <s v="旅游区"/>
    <s v="宝龙社区中心"/>
  </r>
  <r>
    <n v="532"/>
    <s v="2020-M7"/>
    <s v="国资公司"/>
    <x v="6"/>
    <x v="7"/>
    <s v="方案设计"/>
    <x v="29"/>
    <s v="宝龙第二幼儿园"/>
    <m/>
    <x v="3"/>
    <s v="教育项目"/>
    <x v="2"/>
    <x v="0"/>
    <s v="否"/>
    <d v="2020-01-01T00:00:00"/>
    <d v="2023-06-01T00:00:00"/>
    <n v="0.6"/>
    <n v="0.8"/>
    <m/>
    <m/>
    <n v="8000"/>
    <n v="100"/>
    <n v="100"/>
    <n v="0"/>
    <n v="0"/>
    <s v="旅游区"/>
    <s v="宝龙第二幼儿园"/>
  </r>
  <r>
    <n v="533"/>
    <s v="2019-增M8"/>
    <s v="国资公司"/>
    <x v="6"/>
    <x v="4"/>
    <s v="方案设计"/>
    <x v="29"/>
    <s v="生态城医院二期工程"/>
    <m/>
    <x v="3"/>
    <s v="公建项目"/>
    <x v="2"/>
    <x v="0"/>
    <s v="否"/>
    <d v="2020-01-01T00:00:00"/>
    <d v="2023-06-01T00:00:00"/>
    <m/>
    <n v="1"/>
    <m/>
    <m/>
    <n v="12500"/>
    <n v="500"/>
    <n v="500"/>
    <n v="0"/>
    <n v="0"/>
    <s v="合作区"/>
    <s v="生态城医院二期工程"/>
  </r>
  <r>
    <n v="534"/>
    <s v="2020-M8"/>
    <s v="房管中心或国资公司"/>
    <x v="7"/>
    <x v="4"/>
    <s v="请社会局商文旅局，结合文旅局的活，合并"/>
    <x v="29"/>
    <s v="中加周边社区中心公益部分室内装修工程"/>
    <m/>
    <x v="3"/>
    <s v="公建项目"/>
    <x v="2"/>
    <x v="0"/>
    <s v="否"/>
    <d v="2020-05-01T00:00:00"/>
    <d v="2022-05-01T00:00:00"/>
    <m/>
    <n v="0.52"/>
    <m/>
    <m/>
    <n v="2000"/>
    <n v="500"/>
    <n v="500"/>
    <n v="0"/>
    <n v="0"/>
    <s v="旅游区"/>
    <s v="临海新城第二社区中心公益部分室内装修工程"/>
  </r>
  <r>
    <n v="535"/>
    <s v="2019-增M2"/>
    <s v="待定"/>
    <x v="7"/>
    <x v="4"/>
    <m/>
    <x v="29"/>
    <s v="健康中心"/>
    <m/>
    <x v="3"/>
    <s v="公建项目"/>
    <x v="2"/>
    <x v="0"/>
    <s v="否"/>
    <d v="2020-01-01T00:00:00"/>
    <d v="2022-12-01T00:00:00"/>
    <s v="0.6"/>
    <n v="2"/>
    <m/>
    <m/>
    <n v="40000"/>
    <n v="50"/>
    <n v="50"/>
    <n v="0"/>
    <n v="0"/>
    <s v="合作区"/>
    <s v="健康中心"/>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location ref="A4:F9" firstHeaderRow="0" firstDataRow="1" firstDataCol="1"/>
  <pivotFields count="27">
    <pivotField showAll="0"/>
    <pivotField showAll="0"/>
    <pivotField showAll="0"/>
    <pivotField showAll="0"/>
    <pivotField showAll="0"/>
    <pivotField showAll="0"/>
    <pivotField showAll="0"/>
    <pivotField dataField="1" showAll="0"/>
    <pivotField showAll="0" defaultSubtotal="0"/>
    <pivotField axis="axisRow" showAll="0">
      <items count="5">
        <item x="0"/>
        <item x="2"/>
        <item x="1"/>
        <item x="3"/>
        <item t="default"/>
      </items>
    </pivotField>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dataField="1" showAll="0" defaultSubtotal="0"/>
    <pivotField dataField="1" showAll="0" defaultSubtotal="0"/>
    <pivotField dataField="1" showAll="0"/>
    <pivotField dataField="1" showAll="0" defaultSubtotal="0"/>
    <pivotField showAll="0"/>
    <pivotField showAll="0"/>
  </pivotFields>
  <rowFields count="1">
    <field x="9"/>
  </rowFields>
  <rowItems count="5">
    <i>
      <x/>
    </i>
    <i>
      <x v="1"/>
    </i>
    <i>
      <x v="2"/>
    </i>
    <i>
      <x v="3"/>
    </i>
    <i t="grand">
      <x/>
    </i>
  </rowItems>
  <colFields count="1">
    <field x="-2"/>
  </colFields>
  <colItems count="5">
    <i>
      <x/>
    </i>
    <i i="1">
      <x v="1"/>
    </i>
    <i i="2">
      <x v="2"/>
    </i>
    <i i="3">
      <x v="3"/>
    </i>
    <i i="4">
      <x v="4"/>
    </i>
  </colItems>
  <dataFields count="5">
    <dataField name="计数项:项目名称" fld="7" subtotal="count" baseField="0" baseItem="0"/>
    <dataField name="求和项:年度投资" fld="21" baseField="0" baseItem="0" numFmtId="177"/>
    <dataField name="求和项:年度固投建议" fld="23" baseField="8" baseItem="0" numFmtId="179"/>
    <dataField name="求和项:年度投资调整" fld="22" baseField="9" baseItem="1" numFmtId="177"/>
    <dataField name="求和项:年度固投调整" fld="24" baseField="9" baseItem="1" numFmtId="177"/>
  </dataFields>
  <formats count="36">
    <format dxfId="253">
      <pivotArea outline="0" collapsedLevelsAreSubtotals="1" fieldPosition="0">
        <references count="1">
          <reference field="4294967294" count="1" selected="0">
            <x v="2"/>
          </reference>
        </references>
      </pivotArea>
    </format>
    <format dxfId="252">
      <pivotArea dataOnly="0" labelOnly="1" outline="0" fieldPosition="0">
        <references count="1">
          <reference field="4294967294" count="1">
            <x v="2"/>
          </reference>
        </references>
      </pivotArea>
    </format>
    <format dxfId="251">
      <pivotArea type="all" dataOnly="0" outline="0" fieldPosition="0"/>
    </format>
    <format dxfId="250">
      <pivotArea outline="0" collapsedLevelsAreSubtotals="1" fieldPosition="0"/>
    </format>
    <format dxfId="249">
      <pivotArea field="9" type="button" dataOnly="0" labelOnly="1" outline="0" axis="axisRow" fieldPosition="0"/>
    </format>
    <format dxfId="248">
      <pivotArea dataOnly="0" labelOnly="1" grandRow="1" outline="0" fieldPosition="0"/>
    </format>
    <format dxfId="247">
      <pivotArea dataOnly="0" labelOnly="1" outline="0" fieldPosition="0">
        <references count="1">
          <reference field="4294967294" count="2">
            <x v="0"/>
            <x v="2"/>
          </reference>
        </references>
      </pivotArea>
    </format>
    <format dxfId="246">
      <pivotArea type="all" dataOnly="0" outline="0" fieldPosition="0"/>
    </format>
    <format dxfId="245">
      <pivotArea outline="0" collapsedLevelsAreSubtotals="1" fieldPosition="0"/>
    </format>
    <format dxfId="244">
      <pivotArea field="9" type="button" dataOnly="0" labelOnly="1" outline="0" axis="axisRow" fieldPosition="0"/>
    </format>
    <format dxfId="243">
      <pivotArea dataOnly="0" labelOnly="1" grandRow="1" outline="0" fieldPosition="0"/>
    </format>
    <format dxfId="242">
      <pivotArea dataOnly="0" labelOnly="1" outline="0" fieldPosition="0">
        <references count="1">
          <reference field="4294967294" count="2">
            <x v="0"/>
            <x v="2"/>
          </reference>
        </references>
      </pivotArea>
    </format>
    <format dxfId="241">
      <pivotArea type="all" dataOnly="0" outline="0" fieldPosition="0"/>
    </format>
    <format dxfId="240">
      <pivotArea outline="0" collapsedLevelsAreSubtotals="1" fieldPosition="0"/>
    </format>
    <format dxfId="239">
      <pivotArea field="9" type="button" dataOnly="0" labelOnly="1" outline="0" axis="axisRow" fieldPosition="0"/>
    </format>
    <format dxfId="238">
      <pivotArea dataOnly="0" labelOnly="1" grandRow="1" outline="0" fieldPosition="0"/>
    </format>
    <format dxfId="237">
      <pivotArea dataOnly="0" labelOnly="1" outline="0" fieldPosition="0">
        <references count="1">
          <reference field="4294967294" count="2">
            <x v="0"/>
            <x v="2"/>
          </reference>
        </references>
      </pivotArea>
    </format>
    <format dxfId="236">
      <pivotArea type="all" dataOnly="0" outline="0" fieldPosition="0"/>
    </format>
    <format dxfId="235">
      <pivotArea outline="0" collapsedLevelsAreSubtotals="1" fieldPosition="0"/>
    </format>
    <format dxfId="234">
      <pivotArea field="9" type="button" dataOnly="0" labelOnly="1" outline="0" axis="axisRow" fieldPosition="0"/>
    </format>
    <format dxfId="233">
      <pivotArea dataOnly="0" labelOnly="1" grandRow="1" outline="0" fieldPosition="0"/>
    </format>
    <format dxfId="232">
      <pivotArea dataOnly="0" labelOnly="1" outline="0" fieldPosition="0">
        <references count="1">
          <reference field="4294967294" count="2">
            <x v="0"/>
            <x v="2"/>
          </reference>
        </references>
      </pivotArea>
    </format>
    <format dxfId="231">
      <pivotArea outline="0" collapsedLevelsAreSubtotals="1" fieldPosition="0"/>
    </format>
    <format dxfId="230">
      <pivotArea dataOnly="0" labelOnly="1" fieldPosition="0">
        <references count="1">
          <reference field="9" count="0"/>
        </references>
      </pivotArea>
    </format>
    <format dxfId="229">
      <pivotArea dataOnly="0" labelOnly="1" fieldPosition="0">
        <references count="1">
          <reference field="9" count="0"/>
        </references>
      </pivotArea>
    </format>
    <format dxfId="228">
      <pivotArea dataOnly="0" labelOnly="1" fieldPosition="0">
        <references count="1">
          <reference field="9" count="0"/>
        </references>
      </pivotArea>
    </format>
    <format dxfId="227">
      <pivotArea dataOnly="0" labelOnly="1" fieldPosition="0">
        <references count="1">
          <reference field="9" count="0"/>
        </references>
      </pivotArea>
    </format>
    <format dxfId="226">
      <pivotArea dataOnly="0" labelOnly="1" fieldPosition="0">
        <references count="1">
          <reference field="9" count="0"/>
        </references>
      </pivotArea>
    </format>
    <format dxfId="225">
      <pivotArea outline="0" collapsedLevelsAreSubtotals="1" fieldPosition="0">
        <references count="1">
          <reference field="4294967294" count="1" selected="0">
            <x v="1"/>
          </reference>
        </references>
      </pivotArea>
    </format>
    <format dxfId="224">
      <pivotArea dataOnly="0" labelOnly="1" outline="0" fieldPosition="0">
        <references count="1">
          <reference field="4294967294" count="1">
            <x v="1"/>
          </reference>
        </references>
      </pivotArea>
    </format>
    <format dxfId="223">
      <pivotArea outline="0" collapsedLevelsAreSubtotals="1" fieldPosition="0">
        <references count="1">
          <reference field="4294967294" count="2" selected="0">
            <x v="3"/>
            <x v="4"/>
          </reference>
        </references>
      </pivotArea>
    </format>
    <format dxfId="222">
      <pivotArea dataOnly="0" labelOnly="1" outline="0" fieldPosition="0">
        <references count="1">
          <reference field="4294967294" count="2">
            <x v="3"/>
            <x v="4"/>
          </reference>
        </references>
      </pivotArea>
    </format>
    <format dxfId="221">
      <pivotArea outline="0" collapsedLevelsAreSubtotals="1" fieldPosition="0">
        <references count="1">
          <reference field="4294967294" count="2" selected="0">
            <x v="3"/>
            <x v="4"/>
          </reference>
        </references>
      </pivotArea>
    </format>
    <format dxfId="220">
      <pivotArea dataOnly="0" labelOnly="1" outline="0" fieldPosition="0">
        <references count="1">
          <reference field="4294967294" count="2">
            <x v="3"/>
            <x v="4"/>
          </reference>
        </references>
      </pivotArea>
    </format>
    <format dxfId="219">
      <pivotArea outline="0" collapsedLevelsAreSubtotals="1" fieldPosition="0">
        <references count="1">
          <reference field="4294967294" count="2" selected="0">
            <x v="3"/>
            <x v="4"/>
          </reference>
        </references>
      </pivotArea>
    </format>
    <format dxfId="218">
      <pivotArea dataOnly="0" labelOnly="1" outline="0" fieldPosition="0">
        <references count="1">
          <reference field="4294967294" count="2">
            <x v="3"/>
            <x v="4"/>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3" cacheId="0"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location ref="A5:D9" firstHeaderRow="0" firstDataRow="1" firstDataCol="1"/>
  <pivotFields count="27">
    <pivotField showAll="0"/>
    <pivotField showAll="0"/>
    <pivotField showAll="0"/>
    <pivotField showAll="0"/>
    <pivotField showAll="0"/>
    <pivotField showAll="0"/>
    <pivotField showAll="0"/>
    <pivotField dataField="1" showAll="0"/>
    <pivotField showAll="0" defaultSubtotal="0"/>
    <pivotField showAll="0"/>
    <pivotField showAll="0"/>
    <pivotField axis="axisRow" showAll="0">
      <items count="4">
        <item x="0"/>
        <item x="1"/>
        <item x="2"/>
        <item t="default"/>
      </items>
    </pivotField>
    <pivotField showAll="0"/>
    <pivotField showAll="0"/>
    <pivotField showAll="0" defaultSubtotal="0"/>
    <pivotField showAll="0" defaultSubtotal="0"/>
    <pivotField showAll="0"/>
    <pivotField showAll="0"/>
    <pivotField showAll="0"/>
    <pivotField showAll="0"/>
    <pivotField showAll="0" defaultSubtotal="0"/>
    <pivotField dataField="1" showAll="0" defaultSubtotal="0"/>
    <pivotField showAll="0" defaultSubtotal="0"/>
    <pivotField dataField="1" showAll="0"/>
    <pivotField showAll="0" defaultSubtotal="0"/>
    <pivotField showAll="0"/>
    <pivotField showAll="0"/>
  </pivotFields>
  <rowFields count="1">
    <field x="11"/>
  </rowFields>
  <rowItems count="4">
    <i>
      <x/>
    </i>
    <i>
      <x v="1"/>
    </i>
    <i>
      <x v="2"/>
    </i>
    <i t="grand">
      <x/>
    </i>
  </rowItems>
  <colFields count="1">
    <field x="-2"/>
  </colFields>
  <colItems count="3">
    <i>
      <x/>
    </i>
    <i i="1">
      <x v="1"/>
    </i>
    <i i="2">
      <x v="2"/>
    </i>
  </colItems>
  <dataFields count="3">
    <dataField name="计数项:项目名称" fld="7" subtotal="count" baseField="0" baseItem="0"/>
    <dataField name="求和项:年度投资" fld="21" baseField="0" baseItem="0" numFmtId="177"/>
    <dataField name="求和项:年度固投建议" fld="23" baseField="0" baseItem="0" numFmtId="177"/>
  </dataFields>
  <formats count="38">
    <format dxfId="217">
      <pivotArea type="all" dataOnly="0" outline="0" fieldPosition="0"/>
    </format>
    <format dxfId="216">
      <pivotArea outline="0" collapsedLevelsAreSubtotals="1" fieldPosition="0"/>
    </format>
    <format dxfId="215">
      <pivotArea field="11" type="button" dataOnly="0" labelOnly="1" outline="0" axis="axisRow" fieldPosition="0"/>
    </format>
    <format dxfId="214">
      <pivotArea dataOnly="0" labelOnly="1" fieldPosition="0">
        <references count="1">
          <reference field="11" count="0"/>
        </references>
      </pivotArea>
    </format>
    <format dxfId="213">
      <pivotArea dataOnly="0" labelOnly="1" grandRow="1" outline="0" fieldPosition="0"/>
    </format>
    <format dxfId="212">
      <pivotArea dataOnly="0" labelOnly="1" outline="0" fieldPosition="0">
        <references count="1">
          <reference field="4294967294" count="2">
            <x v="0"/>
            <x v="2"/>
          </reference>
        </references>
      </pivotArea>
    </format>
    <format dxfId="211">
      <pivotArea type="all" dataOnly="0" outline="0" fieldPosition="0"/>
    </format>
    <format dxfId="210">
      <pivotArea outline="0" collapsedLevelsAreSubtotals="1" fieldPosition="0"/>
    </format>
    <format dxfId="209">
      <pivotArea field="11" type="button" dataOnly="0" labelOnly="1" outline="0" axis="axisRow" fieldPosition="0"/>
    </format>
    <format dxfId="208">
      <pivotArea dataOnly="0" labelOnly="1" fieldPosition="0">
        <references count="1">
          <reference field="11" count="0"/>
        </references>
      </pivotArea>
    </format>
    <format dxfId="207">
      <pivotArea dataOnly="0" labelOnly="1" grandRow="1" outline="0" fieldPosition="0"/>
    </format>
    <format dxfId="206">
      <pivotArea dataOnly="0" labelOnly="1" outline="0" fieldPosition="0">
        <references count="1">
          <reference field="4294967294" count="2">
            <x v="0"/>
            <x v="2"/>
          </reference>
        </references>
      </pivotArea>
    </format>
    <format dxfId="205">
      <pivotArea type="all" dataOnly="0" outline="0" fieldPosition="0"/>
    </format>
    <format dxfId="204">
      <pivotArea outline="0" collapsedLevelsAreSubtotals="1" fieldPosition="0"/>
    </format>
    <format dxfId="203">
      <pivotArea field="11" type="button" dataOnly="0" labelOnly="1" outline="0" axis="axisRow" fieldPosition="0"/>
    </format>
    <format dxfId="202">
      <pivotArea dataOnly="0" labelOnly="1" fieldPosition="0">
        <references count="1">
          <reference field="11" count="0"/>
        </references>
      </pivotArea>
    </format>
    <format dxfId="201">
      <pivotArea dataOnly="0" labelOnly="1" grandRow="1" outline="0" fieldPosition="0"/>
    </format>
    <format dxfId="200">
      <pivotArea dataOnly="0" labelOnly="1" outline="0" fieldPosition="0">
        <references count="1">
          <reference field="4294967294" count="2">
            <x v="0"/>
            <x v="2"/>
          </reference>
        </references>
      </pivotArea>
    </format>
    <format dxfId="199">
      <pivotArea outline="0" collapsedLevelsAreSubtotals="1" fieldPosition="0">
        <references count="1">
          <reference field="4294967294" count="1" selected="0">
            <x v="2"/>
          </reference>
        </references>
      </pivotArea>
    </format>
    <format dxfId="198">
      <pivotArea dataOnly="0" labelOnly="1" outline="0" fieldPosition="0">
        <references count="1">
          <reference field="4294967294" count="1">
            <x v="2"/>
          </reference>
        </references>
      </pivotArea>
    </format>
    <format dxfId="197">
      <pivotArea type="all" dataOnly="0" outline="0" fieldPosition="0"/>
    </format>
    <format dxfId="196">
      <pivotArea outline="0" collapsedLevelsAreSubtotals="1" fieldPosition="0"/>
    </format>
    <format dxfId="195">
      <pivotArea field="11" type="button" dataOnly="0" labelOnly="1" outline="0" axis="axisRow" fieldPosition="0"/>
    </format>
    <format dxfId="194">
      <pivotArea dataOnly="0" labelOnly="1" fieldPosition="0">
        <references count="1">
          <reference field="11" count="0"/>
        </references>
      </pivotArea>
    </format>
    <format dxfId="193">
      <pivotArea dataOnly="0" labelOnly="1" grandRow="1" outline="0" fieldPosition="0"/>
    </format>
    <format dxfId="192">
      <pivotArea dataOnly="0" labelOnly="1" outline="0" fieldPosition="0">
        <references count="1">
          <reference field="4294967294" count="2">
            <x v="0"/>
            <x v="2"/>
          </reference>
        </references>
      </pivotArea>
    </format>
    <format dxfId="191">
      <pivotArea grandRow="1" outline="0" collapsedLevelsAreSubtotals="1" fieldPosition="0"/>
    </format>
    <format dxfId="190">
      <pivotArea dataOnly="0" labelOnly="1" grandRow="1" outline="0" fieldPosition="0"/>
    </format>
    <format dxfId="189">
      <pivotArea collapsedLevelsAreSubtotals="1" fieldPosition="0">
        <references count="1">
          <reference field="11" count="0"/>
        </references>
      </pivotArea>
    </format>
    <format dxfId="188">
      <pivotArea dataOnly="0" labelOnly="1" fieldPosition="0">
        <references count="1">
          <reference field="11" count="0"/>
        </references>
      </pivotArea>
    </format>
    <format dxfId="187">
      <pivotArea outline="0" collapsedLevelsAreSubtotals="1" fieldPosition="0">
        <references count="1">
          <reference field="4294967294" count="1" selected="0">
            <x v="1"/>
          </reference>
        </references>
      </pivotArea>
    </format>
    <format dxfId="186">
      <pivotArea dataOnly="0" labelOnly="1" outline="0" fieldPosition="0">
        <references count="1">
          <reference field="4294967294" count="1">
            <x v="1"/>
          </reference>
        </references>
      </pivotArea>
    </format>
    <format dxfId="185">
      <pivotArea type="all" dataOnly="0" outline="0" fieldPosition="0"/>
    </format>
    <format dxfId="184">
      <pivotArea outline="0" collapsedLevelsAreSubtotals="1" fieldPosition="0"/>
    </format>
    <format dxfId="183">
      <pivotArea field="11" type="button" dataOnly="0" labelOnly="1" outline="0" axis="axisRow" fieldPosition="0"/>
    </format>
    <format dxfId="182">
      <pivotArea dataOnly="0" labelOnly="1" fieldPosition="0">
        <references count="1">
          <reference field="11" count="0"/>
        </references>
      </pivotArea>
    </format>
    <format dxfId="181">
      <pivotArea dataOnly="0" labelOnly="1" grandRow="1" outline="0" fieldPosition="0"/>
    </format>
    <format dxfId="180">
      <pivotArea dataOnly="0" labelOnly="1" outline="0" fieldPosition="0">
        <references count="1">
          <reference field="4294967294" count="3">
            <x v="0"/>
            <x v="1"/>
            <x v="2"/>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数据透视表1" cacheId="0"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location ref="A4:D21" firstHeaderRow="0" firstDataRow="1" firstDataCol="1"/>
  <pivotFields count="27">
    <pivotField showAll="0"/>
    <pivotField showAll="0"/>
    <pivotField showAll="0"/>
    <pivotField showAll="0"/>
    <pivotField showAll="0"/>
    <pivotField showAll="0"/>
    <pivotField showAll="0"/>
    <pivotField dataField="1" showAll="0"/>
    <pivotField showAll="0" defaultSubtotal="0"/>
    <pivotField axis="axisRow" showAll="0">
      <items count="5">
        <item x="0"/>
        <item x="1"/>
        <item x="2"/>
        <item x="3"/>
        <item t="default"/>
      </items>
    </pivotField>
    <pivotField showAll="0"/>
    <pivotField axis="axisRow" showAll="0">
      <items count="4">
        <item x="0"/>
        <item x="1"/>
        <item x="2"/>
        <item t="default"/>
      </items>
    </pivotField>
    <pivotField showAll="0"/>
    <pivotField showAll="0"/>
    <pivotField showAll="0" defaultSubtotal="0"/>
    <pivotField showAll="0" defaultSubtotal="0"/>
    <pivotField showAll="0"/>
    <pivotField showAll="0"/>
    <pivotField showAll="0"/>
    <pivotField showAll="0"/>
    <pivotField showAll="0" defaultSubtotal="0"/>
    <pivotField dataField="1" showAll="0" defaultSubtotal="0"/>
    <pivotField showAll="0" defaultSubtotal="0"/>
    <pivotField dataField="1" showAll="0"/>
    <pivotField showAll="0" defaultSubtotal="0"/>
    <pivotField showAll="0"/>
    <pivotField showAll="0"/>
  </pivotFields>
  <rowFields count="2">
    <field x="9"/>
    <field x="11"/>
  </rowFields>
  <rowItems count="17">
    <i>
      <x/>
    </i>
    <i r="1">
      <x/>
    </i>
    <i r="1">
      <x v="1"/>
    </i>
    <i r="1">
      <x v="2"/>
    </i>
    <i>
      <x v="1"/>
    </i>
    <i r="1">
      <x/>
    </i>
    <i r="1">
      <x v="1"/>
    </i>
    <i r="1">
      <x v="2"/>
    </i>
    <i>
      <x v="2"/>
    </i>
    <i r="1">
      <x/>
    </i>
    <i r="1">
      <x v="1"/>
    </i>
    <i r="1">
      <x v="2"/>
    </i>
    <i>
      <x v="3"/>
    </i>
    <i r="1">
      <x/>
    </i>
    <i r="1">
      <x v="1"/>
    </i>
    <i r="1">
      <x v="2"/>
    </i>
    <i t="grand">
      <x/>
    </i>
  </rowItems>
  <colFields count="1">
    <field x="-2"/>
  </colFields>
  <colItems count="3">
    <i>
      <x/>
    </i>
    <i i="1">
      <x v="1"/>
    </i>
    <i i="2">
      <x v="2"/>
    </i>
  </colItems>
  <dataFields count="3">
    <dataField name="计数项:项目名称" fld="7" subtotal="count" baseField="0" baseItem="0"/>
    <dataField name="求和项:年度投资" fld="21" baseField="0" baseItem="0" numFmtId="177"/>
    <dataField name="求和项:年度固投建议" fld="23" baseField="0" baseItem="0" numFmtId="179"/>
  </dataFields>
  <formats count="32">
    <format dxfId="179">
      <pivotArea outline="0" collapsedLevelsAreSubtotals="1" fieldPosition="0">
        <references count="1">
          <reference field="4294967294" count="1" selected="0">
            <x v="2"/>
          </reference>
        </references>
      </pivotArea>
    </format>
    <format dxfId="178">
      <pivotArea dataOnly="0" labelOnly="1" outline="0" fieldPosition="0">
        <references count="1">
          <reference field="4294967294" count="1">
            <x v="2"/>
          </reference>
        </references>
      </pivotArea>
    </format>
    <format dxfId="177">
      <pivotArea type="all" dataOnly="0" outline="0" fieldPosition="0"/>
    </format>
    <format dxfId="176">
      <pivotArea outline="0" collapsedLevelsAreSubtotals="1" fieldPosition="0"/>
    </format>
    <format dxfId="175">
      <pivotArea field="9" type="button" dataOnly="0" labelOnly="1" outline="0" axis="axisRow" fieldPosition="0"/>
    </format>
    <format dxfId="174">
      <pivotArea dataOnly="0" labelOnly="1" fieldPosition="0">
        <references count="1">
          <reference field="9" count="0"/>
        </references>
      </pivotArea>
    </format>
    <format dxfId="173">
      <pivotArea dataOnly="0" labelOnly="1" grandRow="1" outline="0" fieldPosition="0"/>
    </format>
    <format dxfId="172">
      <pivotArea dataOnly="0" labelOnly="1" fieldPosition="0">
        <references count="2">
          <reference field="9" count="1" selected="0">
            <x v="0"/>
          </reference>
          <reference field="11" count="0"/>
        </references>
      </pivotArea>
    </format>
    <format dxfId="171">
      <pivotArea dataOnly="0" labelOnly="1" outline="0" fieldPosition="0">
        <references count="1">
          <reference field="4294967294" count="2">
            <x v="0"/>
            <x v="2"/>
          </reference>
        </references>
      </pivotArea>
    </format>
    <format dxfId="170">
      <pivotArea type="all" dataOnly="0" outline="0" fieldPosition="0"/>
    </format>
    <format dxfId="169">
      <pivotArea outline="0" collapsedLevelsAreSubtotals="1" fieldPosition="0"/>
    </format>
    <format dxfId="168">
      <pivotArea field="9" type="button" dataOnly="0" labelOnly="1" outline="0" axis="axisRow" fieldPosition="0"/>
    </format>
    <format dxfId="167">
      <pivotArea dataOnly="0" labelOnly="1" fieldPosition="0">
        <references count="1">
          <reference field="9" count="0"/>
        </references>
      </pivotArea>
    </format>
    <format dxfId="166">
      <pivotArea dataOnly="0" labelOnly="1" grandRow="1" outline="0" fieldPosition="0"/>
    </format>
    <format dxfId="165">
      <pivotArea dataOnly="0" labelOnly="1" fieldPosition="0">
        <references count="2">
          <reference field="9" count="1" selected="0">
            <x v="0"/>
          </reference>
          <reference field="11" count="0"/>
        </references>
      </pivotArea>
    </format>
    <format dxfId="164">
      <pivotArea dataOnly="0" labelOnly="1" outline="0" fieldPosition="0">
        <references count="1">
          <reference field="4294967294" count="2">
            <x v="0"/>
            <x v="2"/>
          </reference>
        </references>
      </pivotArea>
    </format>
    <format dxfId="163">
      <pivotArea type="all" dataOnly="0" outline="0" fieldPosition="0"/>
    </format>
    <format dxfId="162">
      <pivotArea outline="0" collapsedLevelsAreSubtotals="1" fieldPosition="0"/>
    </format>
    <format dxfId="161">
      <pivotArea field="9" type="button" dataOnly="0" labelOnly="1" outline="0" axis="axisRow" fieldPosition="0"/>
    </format>
    <format dxfId="160">
      <pivotArea dataOnly="0" labelOnly="1" fieldPosition="0">
        <references count="1">
          <reference field="9" count="0"/>
        </references>
      </pivotArea>
    </format>
    <format dxfId="159">
      <pivotArea dataOnly="0" labelOnly="1" grandRow="1" outline="0" fieldPosition="0"/>
    </format>
    <format dxfId="158">
      <pivotArea dataOnly="0" labelOnly="1" fieldPosition="0">
        <references count="2">
          <reference field="9" count="1" selected="0">
            <x v="0"/>
          </reference>
          <reference field="11" count="0"/>
        </references>
      </pivotArea>
    </format>
    <format dxfId="157">
      <pivotArea dataOnly="0" labelOnly="1" outline="0" fieldPosition="0">
        <references count="1">
          <reference field="4294967294" count="2">
            <x v="0"/>
            <x v="2"/>
          </reference>
        </references>
      </pivotArea>
    </format>
    <format dxfId="156">
      <pivotArea type="all" dataOnly="0" outline="0" fieldPosition="0"/>
    </format>
    <format dxfId="155">
      <pivotArea outline="0" collapsedLevelsAreSubtotals="1" fieldPosition="0"/>
    </format>
    <format dxfId="154">
      <pivotArea field="9" type="button" dataOnly="0" labelOnly="1" outline="0" axis="axisRow" fieldPosition="0"/>
    </format>
    <format dxfId="153">
      <pivotArea dataOnly="0" labelOnly="1" fieldPosition="0">
        <references count="1">
          <reference field="9" count="0"/>
        </references>
      </pivotArea>
    </format>
    <format dxfId="152">
      <pivotArea dataOnly="0" labelOnly="1" grandRow="1" outline="0" fieldPosition="0"/>
    </format>
    <format dxfId="151">
      <pivotArea dataOnly="0" labelOnly="1" fieldPosition="0">
        <references count="2">
          <reference field="9" count="1" selected="0">
            <x v="0"/>
          </reference>
          <reference field="11" count="0"/>
        </references>
      </pivotArea>
    </format>
    <format dxfId="150">
      <pivotArea dataOnly="0" labelOnly="1" outline="0" fieldPosition="0">
        <references count="1">
          <reference field="4294967294" count="2">
            <x v="0"/>
            <x v="2"/>
          </reference>
        </references>
      </pivotArea>
    </format>
    <format dxfId="149">
      <pivotArea outline="0" collapsedLevelsAreSubtotals="1" fieldPosition="0">
        <references count="1">
          <reference field="4294967294" count="1" selected="0">
            <x v="1"/>
          </reference>
        </references>
      </pivotArea>
    </format>
    <format dxfId="148">
      <pivotArea dataOnly="0" labelOnly="1" outline="0" fieldPosition="0">
        <references count="1">
          <reference field="4294967294" count="1">
            <x v="1"/>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数据透视表1" cacheId="0"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location ref="A4:D14" firstHeaderRow="0" firstDataRow="1" firstDataCol="1"/>
  <pivotFields count="27">
    <pivotField showAll="0"/>
    <pivotField showAll="0"/>
    <pivotField showAll="0"/>
    <pivotField showAll="0"/>
    <pivotField axis="axisRow" showAll="0">
      <items count="10">
        <item x="1"/>
        <item x="0"/>
        <item x="7"/>
        <item x="6"/>
        <item x="4"/>
        <item x="3"/>
        <item x="2"/>
        <item x="5"/>
        <item x="8"/>
        <item t="default"/>
      </items>
    </pivotField>
    <pivotField showAll="0"/>
    <pivotField showAll="0"/>
    <pivotField dataField="1" showAll="0"/>
    <pivotField showAll="0" defaultSubtota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dataField="1" showAll="0" defaultSubtotal="0"/>
    <pivotField showAll="0" defaultSubtotal="0"/>
    <pivotField dataField="1" showAll="0"/>
    <pivotField showAll="0" defaultSubtotal="0"/>
    <pivotField showAll="0"/>
    <pivotField showAll="0"/>
  </pivotFields>
  <rowFields count="1">
    <field x="4"/>
  </rowFields>
  <rowItems count="10">
    <i>
      <x/>
    </i>
    <i>
      <x v="1"/>
    </i>
    <i>
      <x v="2"/>
    </i>
    <i>
      <x v="3"/>
    </i>
    <i>
      <x v="4"/>
    </i>
    <i>
      <x v="5"/>
    </i>
    <i>
      <x v="6"/>
    </i>
    <i>
      <x v="7"/>
    </i>
    <i>
      <x v="8"/>
    </i>
    <i t="grand">
      <x/>
    </i>
  </rowItems>
  <colFields count="1">
    <field x="-2"/>
  </colFields>
  <colItems count="3">
    <i>
      <x/>
    </i>
    <i i="1">
      <x v="1"/>
    </i>
    <i i="2">
      <x v="2"/>
    </i>
  </colItems>
  <dataFields count="3">
    <dataField name="计数项:项目名称" fld="7" subtotal="count" baseField="0" baseItem="0"/>
    <dataField name="求和项:年度投资" fld="21" baseField="0" baseItem="0" numFmtId="177"/>
    <dataField name="求和项:年度固投建议" fld="23" baseField="4" baseItem="0" numFmtId="179"/>
  </dataFields>
  <formats count="35">
    <format dxfId="147">
      <pivotArea outline="0" collapsedLevelsAreSubtotals="1" fieldPosition="0">
        <references count="1">
          <reference field="4294967294" count="1" selected="0">
            <x v="2"/>
          </reference>
        </references>
      </pivotArea>
    </format>
    <format dxfId="146">
      <pivotArea dataOnly="0" labelOnly="1" outline="0" fieldPosition="0">
        <references count="1">
          <reference field="4294967294" count="1">
            <x v="2"/>
          </reference>
        </references>
      </pivotArea>
    </format>
    <format dxfId="145">
      <pivotArea type="all" dataOnly="0" outline="0" fieldPosition="0"/>
    </format>
    <format dxfId="144">
      <pivotArea outline="0" collapsedLevelsAreSubtotals="1" fieldPosition="0"/>
    </format>
    <format dxfId="143">
      <pivotArea field="4" type="button" dataOnly="0" labelOnly="1" outline="0" axis="axisRow" fieldPosition="0"/>
    </format>
    <format dxfId="142">
      <pivotArea dataOnly="0" labelOnly="1" fieldPosition="0">
        <references count="1">
          <reference field="4" count="0"/>
        </references>
      </pivotArea>
    </format>
    <format dxfId="141">
      <pivotArea dataOnly="0" labelOnly="1" grandRow="1" outline="0" fieldPosition="0"/>
    </format>
    <format dxfId="140">
      <pivotArea dataOnly="0" labelOnly="1" outline="0" fieldPosition="0">
        <references count="1">
          <reference field="4294967294" count="2">
            <x v="0"/>
            <x v="2"/>
          </reference>
        </references>
      </pivotArea>
    </format>
    <format dxfId="139">
      <pivotArea type="all" dataOnly="0" outline="0" fieldPosition="0"/>
    </format>
    <format dxfId="138">
      <pivotArea outline="0" collapsedLevelsAreSubtotals="1" fieldPosition="0"/>
    </format>
    <format dxfId="137">
      <pivotArea field="4" type="button" dataOnly="0" labelOnly="1" outline="0" axis="axisRow" fieldPosition="0"/>
    </format>
    <format dxfId="136">
      <pivotArea dataOnly="0" labelOnly="1" fieldPosition="0">
        <references count="1">
          <reference field="4" count="0"/>
        </references>
      </pivotArea>
    </format>
    <format dxfId="135">
      <pivotArea dataOnly="0" labelOnly="1" grandRow="1" outline="0" fieldPosition="0"/>
    </format>
    <format dxfId="134">
      <pivotArea dataOnly="0" labelOnly="1" outline="0" fieldPosition="0">
        <references count="1">
          <reference field="4294967294" count="2">
            <x v="0"/>
            <x v="2"/>
          </reference>
        </references>
      </pivotArea>
    </format>
    <format dxfId="133">
      <pivotArea type="all" dataOnly="0" outline="0" fieldPosition="0"/>
    </format>
    <format dxfId="132">
      <pivotArea outline="0" collapsedLevelsAreSubtotals="1" fieldPosition="0"/>
    </format>
    <format dxfId="131">
      <pivotArea field="4" type="button" dataOnly="0" labelOnly="1" outline="0" axis="axisRow" fieldPosition="0"/>
    </format>
    <format dxfId="130">
      <pivotArea dataOnly="0" labelOnly="1" fieldPosition="0">
        <references count="1">
          <reference field="4" count="0"/>
        </references>
      </pivotArea>
    </format>
    <format dxfId="129">
      <pivotArea dataOnly="0" labelOnly="1" grandRow="1" outline="0" fieldPosition="0"/>
    </format>
    <format dxfId="128">
      <pivotArea dataOnly="0" labelOnly="1" outline="0" fieldPosition="0">
        <references count="1">
          <reference field="4294967294" count="2">
            <x v="0"/>
            <x v="2"/>
          </reference>
        </references>
      </pivotArea>
    </format>
    <format dxfId="127">
      <pivotArea type="all" dataOnly="0" outline="0" fieldPosition="0"/>
    </format>
    <format dxfId="126">
      <pivotArea outline="0" collapsedLevelsAreSubtotals="1" fieldPosition="0"/>
    </format>
    <format dxfId="125">
      <pivotArea field="4" type="button" dataOnly="0" labelOnly="1" outline="0" axis="axisRow" fieldPosition="0"/>
    </format>
    <format dxfId="124">
      <pivotArea dataOnly="0" labelOnly="1" fieldPosition="0">
        <references count="1">
          <reference field="4" count="0"/>
        </references>
      </pivotArea>
    </format>
    <format dxfId="123">
      <pivotArea dataOnly="0" labelOnly="1" grandRow="1" outline="0" fieldPosition="0"/>
    </format>
    <format dxfId="122">
      <pivotArea dataOnly="0" labelOnly="1" outline="0" fieldPosition="0">
        <references count="1">
          <reference field="4294967294" count="2">
            <x v="0"/>
            <x v="2"/>
          </reference>
        </references>
      </pivotArea>
    </format>
    <format dxfId="121">
      <pivotArea type="all" dataOnly="0" outline="0" fieldPosition="0"/>
    </format>
    <format dxfId="120">
      <pivotArea outline="0" collapsedLevelsAreSubtotals="1" fieldPosition="0"/>
    </format>
    <format dxfId="119">
      <pivotArea field="4" type="button" dataOnly="0" labelOnly="1" outline="0" axis="axisRow" fieldPosition="0"/>
    </format>
    <format dxfId="118">
      <pivotArea dataOnly="0" labelOnly="1" fieldPosition="0">
        <references count="1">
          <reference field="4" count="0"/>
        </references>
      </pivotArea>
    </format>
    <format dxfId="117">
      <pivotArea dataOnly="0" labelOnly="1" grandRow="1" outline="0" fieldPosition="0"/>
    </format>
    <format dxfId="116">
      <pivotArea dataOnly="0" labelOnly="1" outline="0" fieldPosition="0">
        <references count="1">
          <reference field="4294967294" count="2">
            <x v="0"/>
            <x v="2"/>
          </reference>
        </references>
      </pivotArea>
    </format>
    <format dxfId="115">
      <pivotArea dataOnly="0" grandRow="1" axis="axisRow" fieldPosition="0"/>
    </format>
    <format dxfId="114">
      <pivotArea outline="0" collapsedLevelsAreSubtotals="1" fieldPosition="0">
        <references count="1">
          <reference field="4294967294" count="1" selected="0">
            <x v="1"/>
          </reference>
        </references>
      </pivotArea>
    </format>
    <format dxfId="113">
      <pivotArea dataOnly="0" labelOnly="1" outline="0" fieldPosition="0">
        <references count="1">
          <reference field="4294967294" count="1">
            <x v="1"/>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数据透视表1" cacheId="0"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location ref="A4:D9" firstHeaderRow="0" firstDataRow="1" firstDataCol="1"/>
  <pivotFields count="27">
    <pivotField showAll="0"/>
    <pivotField showAll="0"/>
    <pivotField showAll="0"/>
    <pivotField showAll="0"/>
    <pivotField showAll="0"/>
    <pivotField showAll="0"/>
    <pivotField showAll="0"/>
    <pivotField dataField="1" showAll="0"/>
    <pivotField showAll="0" defaultSubtotal="0"/>
    <pivotField showAll="0"/>
    <pivotField showAll="0"/>
    <pivotField showAll="0"/>
    <pivotField axis="axisRow" showAll="0">
      <items count="5">
        <item x="2"/>
        <item x="3"/>
        <item x="1"/>
        <item x="0"/>
        <item t="default"/>
      </items>
    </pivotField>
    <pivotField showAll="0"/>
    <pivotField showAll="0" defaultSubtotal="0"/>
    <pivotField showAll="0" defaultSubtotal="0"/>
    <pivotField showAll="0"/>
    <pivotField showAll="0"/>
    <pivotField showAll="0"/>
    <pivotField showAll="0"/>
    <pivotField showAll="0" defaultSubtotal="0"/>
    <pivotField dataField="1" showAll="0" defaultSubtotal="0"/>
    <pivotField showAll="0" defaultSubtotal="0"/>
    <pivotField dataField="1" showAll="0"/>
    <pivotField showAll="0" defaultSubtotal="0"/>
    <pivotField showAll="0"/>
    <pivotField showAll="0"/>
  </pivotFields>
  <rowFields count="1">
    <field x="12"/>
  </rowFields>
  <rowItems count="5">
    <i>
      <x/>
    </i>
    <i>
      <x v="1"/>
    </i>
    <i>
      <x v="2"/>
    </i>
    <i>
      <x v="3"/>
    </i>
    <i t="grand">
      <x/>
    </i>
  </rowItems>
  <colFields count="1">
    <field x="-2"/>
  </colFields>
  <colItems count="3">
    <i>
      <x/>
    </i>
    <i i="1">
      <x v="1"/>
    </i>
    <i i="2">
      <x v="2"/>
    </i>
  </colItems>
  <dataFields count="3">
    <dataField name="计数项:项目名称" fld="7" subtotal="count" baseField="0" baseItem="0"/>
    <dataField name="求和项:年度投资" fld="21" baseField="0" baseItem="0"/>
    <dataField name="求和项:年度固投建议" fld="23" baseField="0" baseItem="0"/>
  </dataFields>
  <formats count="28">
    <format dxfId="112">
      <pivotArea outline="0" collapsedLevelsAreSubtotals="1" fieldPosition="0"/>
    </format>
    <format dxfId="111">
      <pivotArea dataOnly="0" labelOnly="1" outline="0" fieldPosition="0">
        <references count="1">
          <reference field="4294967294" count="1">
            <x v="2"/>
          </reference>
        </references>
      </pivotArea>
    </format>
    <format dxfId="110">
      <pivotArea type="all" dataOnly="0" outline="0" fieldPosition="0"/>
    </format>
    <format dxfId="109">
      <pivotArea outline="0" collapsedLevelsAreSubtotals="1" fieldPosition="0"/>
    </format>
    <format dxfId="108">
      <pivotArea field="12" type="button" dataOnly="0" labelOnly="1" outline="0" axis="axisRow" fieldPosition="0"/>
    </format>
    <format dxfId="107">
      <pivotArea dataOnly="0" labelOnly="1" fieldPosition="0">
        <references count="1">
          <reference field="12" count="0"/>
        </references>
      </pivotArea>
    </format>
    <format dxfId="106">
      <pivotArea dataOnly="0" labelOnly="1" grandRow="1" outline="0" fieldPosition="0"/>
    </format>
    <format dxfId="105">
      <pivotArea dataOnly="0" labelOnly="1" outline="0" fieldPosition="0">
        <references count="1">
          <reference field="4294967294" count="1">
            <x v="2"/>
          </reference>
        </references>
      </pivotArea>
    </format>
    <format dxfId="104">
      <pivotArea type="all" dataOnly="0" outline="0" fieldPosition="0"/>
    </format>
    <format dxfId="103">
      <pivotArea outline="0" collapsedLevelsAreSubtotals="1" fieldPosition="0"/>
    </format>
    <format dxfId="102">
      <pivotArea field="12" type="button" dataOnly="0" labelOnly="1" outline="0" axis="axisRow" fieldPosition="0"/>
    </format>
    <format dxfId="101">
      <pivotArea dataOnly="0" labelOnly="1" fieldPosition="0">
        <references count="1">
          <reference field="12" count="0"/>
        </references>
      </pivotArea>
    </format>
    <format dxfId="100">
      <pivotArea dataOnly="0" labelOnly="1" grandRow="1" outline="0" fieldPosition="0"/>
    </format>
    <format dxfId="99">
      <pivotArea dataOnly="0" labelOnly="1" outline="0" fieldPosition="0">
        <references count="1">
          <reference field="4294967294" count="1">
            <x v="2"/>
          </reference>
        </references>
      </pivotArea>
    </format>
    <format dxfId="98">
      <pivotArea type="all" dataOnly="0" outline="0" fieldPosition="0"/>
    </format>
    <format dxfId="97">
      <pivotArea outline="0" collapsedLevelsAreSubtotals="1" fieldPosition="0"/>
    </format>
    <format dxfId="96">
      <pivotArea field="12" type="button" dataOnly="0" labelOnly="1" outline="0" axis="axisRow" fieldPosition="0"/>
    </format>
    <format dxfId="95">
      <pivotArea dataOnly="0" labelOnly="1" fieldPosition="0">
        <references count="1">
          <reference field="12" count="0"/>
        </references>
      </pivotArea>
    </format>
    <format dxfId="94">
      <pivotArea dataOnly="0" labelOnly="1" grandRow="1" outline="0" fieldPosition="0"/>
    </format>
    <format dxfId="93">
      <pivotArea dataOnly="0" labelOnly="1" outline="0" fieldPosition="0">
        <references count="1">
          <reference field="4294967294" count="1">
            <x v="2"/>
          </reference>
        </references>
      </pivotArea>
    </format>
    <format dxfId="92">
      <pivotArea type="all" dataOnly="0" outline="0" fieldPosition="0"/>
    </format>
    <format dxfId="91">
      <pivotArea outline="0" collapsedLevelsAreSubtotals="1" fieldPosition="0"/>
    </format>
    <format dxfId="90">
      <pivotArea field="12" type="button" dataOnly="0" labelOnly="1" outline="0" axis="axisRow" fieldPosition="0"/>
    </format>
    <format dxfId="89">
      <pivotArea dataOnly="0" labelOnly="1" fieldPosition="0">
        <references count="1">
          <reference field="12" count="0"/>
        </references>
      </pivotArea>
    </format>
    <format dxfId="88">
      <pivotArea dataOnly="0" labelOnly="1" grandRow="1" outline="0" fieldPosition="0"/>
    </format>
    <format dxfId="87">
      <pivotArea dataOnly="0" labelOnly="1" outline="0" fieldPosition="0">
        <references count="1">
          <reference field="4294967294" count="1">
            <x v="2"/>
          </reference>
        </references>
      </pivotArea>
    </format>
    <format dxfId="86">
      <pivotArea grandRow="1" outline="0" collapsedLevelsAreSubtotals="1" fieldPosition="0"/>
    </format>
    <format dxfId="85">
      <pivotArea dataOnly="0" labelOnly="1" grandRow="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数据透视表1" cacheId="0"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location ref="A5:D11" firstHeaderRow="0" firstDataRow="1" firstDataCol="1"/>
  <pivotFields count="27">
    <pivotField showAll="0"/>
    <pivotField showAll="0"/>
    <pivotField showAll="0"/>
    <pivotField showAll="0"/>
    <pivotField showAll="0"/>
    <pivotField showAll="0"/>
    <pivotField axis="axisRow" showAll="0">
      <items count="32">
        <item x="10"/>
        <item x="14"/>
        <item x="8"/>
        <item x="4"/>
        <item x="3"/>
        <item h="1" x="17"/>
        <item h="1" x="16"/>
        <item h="1" x="12"/>
        <item h="1" x="11"/>
        <item h="1" x="2"/>
        <item h="1" x="18"/>
        <item h="1" x="1"/>
        <item h="1" x="25"/>
        <item h="1" x="28"/>
        <item h="1" x="27"/>
        <item h="1" x="24"/>
        <item h="1" x="22"/>
        <item h="1" x="21"/>
        <item h="1" x="23"/>
        <item h="1" x="7"/>
        <item h="1" x="9"/>
        <item h="1" x="6"/>
        <item h="1" x="0"/>
        <item h="1" x="20"/>
        <item h="1" x="15"/>
        <item h="1" x="5"/>
        <item h="1" x="13"/>
        <item h="1" x="29"/>
        <item h="1" x="19"/>
        <item h="1" m="1" x="30"/>
        <item h="1" x="26"/>
        <item t="default"/>
      </items>
    </pivotField>
    <pivotField dataField="1" showAll="0"/>
    <pivotField showAll="0" defaultSubtota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dataField="1" showAll="0" defaultSubtotal="0"/>
    <pivotField showAll="0" defaultSubtotal="0"/>
    <pivotField dataField="1" showAll="0"/>
    <pivotField showAll="0" defaultSubtotal="0"/>
    <pivotField showAll="0"/>
    <pivotField showAll="0"/>
  </pivotFields>
  <rowFields count="1">
    <field x="6"/>
  </rowFields>
  <rowItems count="6">
    <i>
      <x/>
    </i>
    <i>
      <x v="1"/>
    </i>
    <i>
      <x v="2"/>
    </i>
    <i>
      <x v="3"/>
    </i>
    <i>
      <x v="4"/>
    </i>
    <i t="grand">
      <x/>
    </i>
  </rowItems>
  <colFields count="1">
    <field x="-2"/>
  </colFields>
  <colItems count="3">
    <i>
      <x/>
    </i>
    <i i="1">
      <x v="1"/>
    </i>
    <i i="2">
      <x v="2"/>
    </i>
  </colItems>
  <dataFields count="3">
    <dataField name="计数项:项目名称" fld="7" subtotal="count" baseField="0" baseItem="0"/>
    <dataField name="求和项:年度投资" fld="21" baseField="0" baseItem="0"/>
    <dataField name="求和项:年度固投建议" fld="23" baseField="0" baseItem="0"/>
  </dataFields>
  <formats count="27">
    <format dxfId="84">
      <pivotArea outline="0" collapsedLevelsAreSubtotals="1" fieldPosition="0"/>
    </format>
    <format dxfId="83">
      <pivotArea dataOnly="0" labelOnly="1" outline="0" fieldPosition="0">
        <references count="1">
          <reference field="4294967294" count="1">
            <x v="2"/>
          </reference>
        </references>
      </pivotArea>
    </format>
    <format dxfId="82">
      <pivotArea type="all" dataOnly="0" outline="0" fieldPosition="0"/>
    </format>
    <format dxfId="81">
      <pivotArea outline="0" collapsedLevelsAreSubtotals="1" fieldPosition="0"/>
    </format>
    <format dxfId="80">
      <pivotArea field="6" type="button" dataOnly="0" labelOnly="1" outline="0" axis="axisRow" fieldPosition="0"/>
    </format>
    <format dxfId="79">
      <pivotArea dataOnly="0" labelOnly="1" fieldPosition="0">
        <references count="1">
          <reference field="6" count="0"/>
        </references>
      </pivotArea>
    </format>
    <format dxfId="78">
      <pivotArea dataOnly="0" labelOnly="1" grandRow="1" outline="0" fieldPosition="0"/>
    </format>
    <format dxfId="77">
      <pivotArea dataOnly="0" labelOnly="1" outline="0" fieldPosition="0">
        <references count="1">
          <reference field="4294967294" count="1">
            <x v="2"/>
          </reference>
        </references>
      </pivotArea>
    </format>
    <format dxfId="76">
      <pivotArea type="all" dataOnly="0" outline="0" fieldPosition="0"/>
    </format>
    <format dxfId="75">
      <pivotArea outline="0" collapsedLevelsAreSubtotals="1" fieldPosition="0"/>
    </format>
    <format dxfId="74">
      <pivotArea field="6" type="button" dataOnly="0" labelOnly="1" outline="0" axis="axisRow" fieldPosition="0"/>
    </format>
    <format dxfId="73">
      <pivotArea dataOnly="0" labelOnly="1" fieldPosition="0">
        <references count="1">
          <reference field="6" count="0"/>
        </references>
      </pivotArea>
    </format>
    <format dxfId="72">
      <pivotArea dataOnly="0" labelOnly="1" grandRow="1" outline="0" fieldPosition="0"/>
    </format>
    <format dxfId="71">
      <pivotArea dataOnly="0" labelOnly="1" outline="0" fieldPosition="0">
        <references count="1">
          <reference field="4294967294" count="1">
            <x v="2"/>
          </reference>
        </references>
      </pivotArea>
    </format>
    <format dxfId="70">
      <pivotArea type="all" dataOnly="0" outline="0" fieldPosition="0"/>
    </format>
    <format dxfId="69">
      <pivotArea outline="0" collapsedLevelsAreSubtotals="1" fieldPosition="0"/>
    </format>
    <format dxfId="68">
      <pivotArea field="6" type="button" dataOnly="0" labelOnly="1" outline="0" axis="axisRow" fieldPosition="0"/>
    </format>
    <format dxfId="67">
      <pivotArea dataOnly="0" labelOnly="1" fieldPosition="0">
        <references count="1">
          <reference field="6" count="0"/>
        </references>
      </pivotArea>
    </format>
    <format dxfId="66">
      <pivotArea dataOnly="0" labelOnly="1" grandRow="1" outline="0" fieldPosition="0"/>
    </format>
    <format dxfId="65">
      <pivotArea dataOnly="0" labelOnly="1" outline="0" fieldPosition="0">
        <references count="1">
          <reference field="4294967294" count="1">
            <x v="2"/>
          </reference>
        </references>
      </pivotArea>
    </format>
    <format dxfId="64">
      <pivotArea type="all" dataOnly="0" outline="0" fieldPosition="0"/>
    </format>
    <format dxfId="63">
      <pivotArea outline="0" collapsedLevelsAreSubtotals="1" fieldPosition="0"/>
    </format>
    <format dxfId="62">
      <pivotArea field="6" type="button" dataOnly="0" labelOnly="1" outline="0" axis="axisRow" fieldPosition="0"/>
    </format>
    <format dxfId="61">
      <pivotArea dataOnly="0" labelOnly="1" fieldPosition="0">
        <references count="1">
          <reference field="6" count="0"/>
        </references>
      </pivotArea>
    </format>
    <format dxfId="60">
      <pivotArea dataOnly="0" labelOnly="1" grandRow="1" outline="0" fieldPosition="0"/>
    </format>
    <format dxfId="59">
      <pivotArea dataOnly="0" labelOnly="1" outline="0" fieldPosition="0">
        <references count="1">
          <reference field="4294967294" count="1">
            <x v="2"/>
          </reference>
        </references>
      </pivotArea>
    </format>
    <format dxfId="58">
      <pivotArea dataOnly="0" grandRow="1" axis="axisRow"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数据透视表2" cacheId="0"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location ref="A4:D6" firstHeaderRow="0" firstDataRow="1" firstDataCol="1"/>
  <pivotFields count="27">
    <pivotField showAll="0"/>
    <pivotField showAll="0"/>
    <pivotField showAll="0"/>
    <pivotField showAll="0"/>
    <pivotField showAll="0"/>
    <pivotField showAll="0"/>
    <pivotField axis="axisRow" showAll="0">
      <items count="32">
        <item h="1" x="10"/>
        <item h="1" x="14"/>
        <item h="1" x="8"/>
        <item h="1" x="4"/>
        <item h="1" x="3"/>
        <item h="1" x="17"/>
        <item h="1" x="16"/>
        <item h="1" x="12"/>
        <item h="1" x="11"/>
        <item h="1" x="2"/>
        <item h="1" x="18"/>
        <item h="1" x="1"/>
        <item x="25"/>
        <item h="1" x="28"/>
        <item h="1" x="27"/>
        <item h="1" x="24"/>
        <item h="1" x="22"/>
        <item h="1" x="21"/>
        <item h="1" x="23"/>
        <item h="1" x="7"/>
        <item h="1" x="9"/>
        <item h="1" x="6"/>
        <item h="1" x="0"/>
        <item h="1" x="20"/>
        <item h="1" x="15"/>
        <item h="1" x="5"/>
        <item h="1" x="13"/>
        <item h="1" x="29"/>
        <item h="1" x="19"/>
        <item h="1" m="1" x="30"/>
        <item h="1" x="26"/>
        <item t="default"/>
      </items>
    </pivotField>
    <pivotField dataField="1" showAll="0"/>
    <pivotField showAll="0" defaultSubtota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dataField="1" showAll="0" defaultSubtotal="0"/>
    <pivotField showAll="0" defaultSubtotal="0"/>
    <pivotField dataField="1" showAll="0"/>
    <pivotField showAll="0" defaultSubtotal="0"/>
    <pivotField showAll="0"/>
    <pivotField showAll="0"/>
  </pivotFields>
  <rowFields count="1">
    <field x="6"/>
  </rowFields>
  <rowItems count="2">
    <i>
      <x v="12"/>
    </i>
    <i t="grand">
      <x/>
    </i>
  </rowItems>
  <colFields count="1">
    <field x="-2"/>
  </colFields>
  <colItems count="3">
    <i>
      <x/>
    </i>
    <i i="1">
      <x v="1"/>
    </i>
    <i i="2">
      <x v="2"/>
    </i>
  </colItems>
  <dataFields count="3">
    <dataField name="计数项:项目名称" fld="7" subtotal="count" baseField="0" baseItem="0"/>
    <dataField name="求和项:年度投资" fld="21" baseField="0" baseItem="0"/>
    <dataField name="求和项:年度固投建议" fld="23" baseField="0" baseItem="0" numFmtId="177"/>
  </dataFields>
  <formats count="27">
    <format dxfId="57">
      <pivotArea type="all" dataOnly="0" outline="0" fieldPosition="0"/>
    </format>
    <format dxfId="56">
      <pivotArea outline="0" collapsedLevelsAreSubtotals="1" fieldPosition="0"/>
    </format>
    <format dxfId="55">
      <pivotArea field="6" type="button" dataOnly="0" labelOnly="1" outline="0" axis="axisRow" fieldPosition="0"/>
    </format>
    <format dxfId="54">
      <pivotArea dataOnly="0" labelOnly="1" fieldPosition="0">
        <references count="1">
          <reference field="6" count="0"/>
        </references>
      </pivotArea>
    </format>
    <format dxfId="53">
      <pivotArea dataOnly="0" labelOnly="1" grandRow="1" outline="0" fieldPosition="0"/>
    </format>
    <format dxfId="52">
      <pivotArea dataOnly="0" labelOnly="1" outline="0" fieldPosition="0">
        <references count="1">
          <reference field="4294967294" count="2">
            <x v="0"/>
            <x v="2"/>
          </reference>
        </references>
      </pivotArea>
    </format>
    <format dxfId="51">
      <pivotArea type="all" dataOnly="0" outline="0" fieldPosition="0"/>
    </format>
    <format dxfId="50">
      <pivotArea outline="0" collapsedLevelsAreSubtotals="1" fieldPosition="0"/>
    </format>
    <format dxfId="49">
      <pivotArea field="6" type="button" dataOnly="0" labelOnly="1" outline="0" axis="axisRow" fieldPosition="0"/>
    </format>
    <format dxfId="48">
      <pivotArea dataOnly="0" labelOnly="1" fieldPosition="0">
        <references count="1">
          <reference field="6" count="0"/>
        </references>
      </pivotArea>
    </format>
    <format dxfId="47">
      <pivotArea dataOnly="0" labelOnly="1" grandRow="1" outline="0" fieldPosition="0"/>
    </format>
    <format dxfId="46">
      <pivotArea dataOnly="0" labelOnly="1" outline="0" fieldPosition="0">
        <references count="1">
          <reference field="4294967294" count="2">
            <x v="0"/>
            <x v="2"/>
          </reference>
        </references>
      </pivotArea>
    </format>
    <format dxfId="45">
      <pivotArea type="all" dataOnly="0" outline="0" fieldPosition="0"/>
    </format>
    <format dxfId="44">
      <pivotArea outline="0" collapsedLevelsAreSubtotals="1" fieldPosition="0"/>
    </format>
    <format dxfId="43">
      <pivotArea field="6" type="button" dataOnly="0" labelOnly="1" outline="0" axis="axisRow" fieldPosition="0"/>
    </format>
    <format dxfId="42">
      <pivotArea dataOnly="0" labelOnly="1" fieldPosition="0">
        <references count="1">
          <reference field="6" count="0"/>
        </references>
      </pivotArea>
    </format>
    <format dxfId="41">
      <pivotArea dataOnly="0" labelOnly="1" grandRow="1" outline="0" fieldPosition="0"/>
    </format>
    <format dxfId="40">
      <pivotArea dataOnly="0" labelOnly="1" outline="0" fieldPosition="0">
        <references count="1">
          <reference field="4294967294" count="2">
            <x v="0"/>
            <x v="2"/>
          </reference>
        </references>
      </pivotArea>
    </format>
    <format dxfId="39">
      <pivotArea outline="0" collapsedLevelsAreSubtotals="1" fieldPosition="0">
        <references count="1">
          <reference field="4294967294" count="1" selected="0">
            <x v="2"/>
          </reference>
        </references>
      </pivotArea>
    </format>
    <format dxfId="38">
      <pivotArea dataOnly="0" labelOnly="1" outline="0" fieldPosition="0">
        <references count="1">
          <reference field="4294967294" count="1">
            <x v="2"/>
          </reference>
        </references>
      </pivotArea>
    </format>
    <format dxfId="37">
      <pivotArea type="all" dataOnly="0" outline="0" fieldPosition="0"/>
    </format>
    <format dxfId="36">
      <pivotArea outline="0" collapsedLevelsAreSubtotals="1" fieldPosition="0"/>
    </format>
    <format dxfId="35">
      <pivotArea field="6" type="button" dataOnly="0" labelOnly="1" outline="0" axis="axisRow" fieldPosition="0"/>
    </format>
    <format dxfId="34">
      <pivotArea dataOnly="0" labelOnly="1" fieldPosition="0">
        <references count="1">
          <reference field="6" count="0"/>
        </references>
      </pivotArea>
    </format>
    <format dxfId="33">
      <pivotArea dataOnly="0" labelOnly="1" grandRow="1" outline="0" fieldPosition="0"/>
    </format>
    <format dxfId="32">
      <pivotArea dataOnly="0" labelOnly="1" outline="0" fieldPosition="0">
        <references count="1">
          <reference field="4294967294" count="2">
            <x v="0"/>
            <x v="2"/>
          </reference>
        </references>
      </pivotArea>
    </format>
    <format dxfId="31">
      <pivotArea outline="0" collapsedLevelsAreSubtotals="1"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数据透视表2" cacheId="0"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location ref="A4:D10" firstHeaderRow="0" firstDataRow="1" firstDataCol="1"/>
  <pivotFields count="27">
    <pivotField showAll="0"/>
    <pivotField showAll="0"/>
    <pivotField showAll="0"/>
    <pivotField axis="axisRow" showAll="0" sortType="ascending">
      <items count="55">
        <item x="0"/>
        <item x="1"/>
        <item x="2"/>
        <item x="3"/>
        <item x="15"/>
        <item h="1" x="6"/>
        <item h="1" x="16"/>
        <item h="1" x="9"/>
        <item h="1" x="4"/>
        <item h="1" x="17"/>
        <item h="1" x="47"/>
        <item h="1" x="7"/>
        <item h="1" x="8"/>
        <item h="1" x="31"/>
        <item h="1" x="32"/>
        <item h="1" m="1" x="49"/>
        <item h="1" x="18"/>
        <item h="1" x="19"/>
        <item h="1" x="34"/>
        <item h="1" x="35"/>
        <item h="1" x="20"/>
        <item h="1" x="21"/>
        <item h="1" x="22"/>
        <item h="1" m="1" x="52"/>
        <item h="1" x="23"/>
        <item h="1" x="36"/>
        <item h="1" x="37"/>
        <item h="1" x="38"/>
        <item h="1" m="1" x="53"/>
        <item h="1" x="24"/>
        <item h="1" x="25"/>
        <item h="1" x="39"/>
        <item h="1" x="46"/>
        <item h="1" x="40"/>
        <item h="1" x="41"/>
        <item h="1" x="10"/>
        <item h="1" x="11"/>
        <item h="1" x="12"/>
        <item h="1" x="42"/>
        <item h="1" x="13"/>
        <item h="1" x="26"/>
        <item h="1" x="5"/>
        <item h="1" x="43"/>
        <item h="1" x="27"/>
        <item h="1" x="33"/>
        <item h="1" x="14"/>
        <item h="1" x="48"/>
        <item h="1" x="44"/>
        <item h="1" m="1" x="50"/>
        <item h="1" x="28"/>
        <item h="1" x="45"/>
        <item h="1" m="1" x="51"/>
        <item h="1" x="29"/>
        <item h="1" x="30"/>
        <item t="default"/>
      </items>
    </pivotField>
    <pivotField showAll="0"/>
    <pivotField showAll="0"/>
    <pivotField showAll="0"/>
    <pivotField dataField="1" showAll="0"/>
    <pivotField showAll="0" defaultSubtota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dataField="1" showAll="0" defaultSubtotal="0"/>
    <pivotField showAll="0" defaultSubtotal="0"/>
    <pivotField dataField="1" showAll="0"/>
    <pivotField showAll="0" defaultSubtotal="0"/>
    <pivotField showAll="0"/>
    <pivotField showAll="0"/>
  </pivotFields>
  <rowFields count="1">
    <field x="3"/>
  </rowFields>
  <rowItems count="6">
    <i>
      <x/>
    </i>
    <i>
      <x v="1"/>
    </i>
    <i>
      <x v="2"/>
    </i>
    <i>
      <x v="3"/>
    </i>
    <i>
      <x v="4"/>
    </i>
    <i t="grand">
      <x/>
    </i>
  </rowItems>
  <colFields count="1">
    <field x="-2"/>
  </colFields>
  <colItems count="3">
    <i>
      <x/>
    </i>
    <i i="1">
      <x v="1"/>
    </i>
    <i i="2">
      <x v="2"/>
    </i>
  </colItems>
  <dataFields count="3">
    <dataField name="计数项:项目名称" fld="7" subtotal="count" baseField="0" baseItem="0"/>
    <dataField name="求和项:年度投资" fld="21" baseField="0" baseItem="0" numFmtId="177"/>
    <dataField name="求和项:年度固投建议" fld="23" baseField="0" baseItem="0" numFmtId="177"/>
  </dataFields>
  <formats count="29">
    <format dxfId="30">
      <pivotArea type="all" dataOnly="0" outline="0" fieldPosition="0"/>
    </format>
    <format dxfId="29">
      <pivotArea outline="0" collapsedLevelsAreSubtotals="1" fieldPosition="0"/>
    </format>
    <format dxfId="28">
      <pivotArea field="3" type="button" dataOnly="0" labelOnly="1" outline="0" axis="axisRow" fieldPosition="0"/>
    </format>
    <format dxfId="27">
      <pivotArea dataOnly="0" labelOnly="1" fieldPosition="0">
        <references count="1">
          <reference field="3" count="0"/>
        </references>
      </pivotArea>
    </format>
    <format dxfId="26">
      <pivotArea dataOnly="0" labelOnly="1" grandRow="1" outline="0" fieldPosition="0"/>
    </format>
    <format dxfId="25">
      <pivotArea dataOnly="0" labelOnly="1" outline="0" fieldPosition="0">
        <references count="1">
          <reference field="4294967294" count="2">
            <x v="0"/>
            <x v="2"/>
          </reference>
        </references>
      </pivotArea>
    </format>
    <format dxfId="24">
      <pivotArea type="all" dataOnly="0" outline="0" fieldPosition="0"/>
    </format>
    <format dxfId="23">
      <pivotArea outline="0" collapsedLevelsAreSubtotals="1" fieldPosition="0"/>
    </format>
    <format dxfId="22">
      <pivotArea field="3" type="button" dataOnly="0" labelOnly="1" outline="0" axis="axisRow" fieldPosition="0"/>
    </format>
    <format dxfId="21">
      <pivotArea dataOnly="0" labelOnly="1" fieldPosition="0">
        <references count="1">
          <reference field="3" count="0"/>
        </references>
      </pivotArea>
    </format>
    <format dxfId="20">
      <pivotArea dataOnly="0" labelOnly="1" grandRow="1" outline="0" fieldPosition="0"/>
    </format>
    <format dxfId="19">
      <pivotArea dataOnly="0" labelOnly="1" outline="0" fieldPosition="0">
        <references count="1">
          <reference field="4294967294" count="2">
            <x v="0"/>
            <x v="2"/>
          </reference>
        </references>
      </pivotArea>
    </format>
    <format dxfId="18">
      <pivotArea type="all" dataOnly="0" outline="0" fieldPosition="0"/>
    </format>
    <format dxfId="17">
      <pivotArea outline="0" collapsedLevelsAreSubtotals="1" fieldPosition="0"/>
    </format>
    <format dxfId="16">
      <pivotArea field="3" type="button" dataOnly="0" labelOnly="1" outline="0" axis="axisRow" fieldPosition="0"/>
    </format>
    <format dxfId="15">
      <pivotArea dataOnly="0" labelOnly="1" fieldPosition="0">
        <references count="1">
          <reference field="3" count="0"/>
        </references>
      </pivotArea>
    </format>
    <format dxfId="14">
      <pivotArea dataOnly="0" labelOnly="1" grandRow="1" outline="0" fieldPosition="0"/>
    </format>
    <format dxfId="13">
      <pivotArea dataOnly="0" labelOnly="1" outline="0" fieldPosition="0">
        <references count="1">
          <reference field="4294967294" count="2">
            <x v="0"/>
            <x v="2"/>
          </reference>
        </references>
      </pivotArea>
    </format>
    <format dxfId="12">
      <pivotArea type="all" dataOnly="0" outline="0" fieldPosition="0"/>
    </format>
    <format dxfId="11">
      <pivotArea outline="0" collapsedLevelsAreSubtotals="1" fieldPosition="0"/>
    </format>
    <format dxfId="10">
      <pivotArea field="3" type="button" dataOnly="0" labelOnly="1" outline="0" axis="axisRow" fieldPosition="0"/>
    </format>
    <format dxfId="9">
      <pivotArea dataOnly="0" labelOnly="1" fieldPosition="0">
        <references count="1">
          <reference field="3" count="0"/>
        </references>
      </pivotArea>
    </format>
    <format dxfId="8">
      <pivotArea dataOnly="0" labelOnly="1" grandRow="1" outline="0" fieldPosition="0"/>
    </format>
    <format dxfId="7">
      <pivotArea dataOnly="0" labelOnly="1" outline="0" fieldPosition="0">
        <references count="1">
          <reference field="4294967294" count="2">
            <x v="0"/>
            <x v="2"/>
          </reference>
        </references>
      </pivotArea>
    </format>
    <format dxfId="6">
      <pivotArea dataOnly="0" grandRow="1" axis="axisRow" fieldPosition="0"/>
    </format>
    <format dxfId="5">
      <pivotArea outline="0" collapsedLevelsAreSubtotals="1" fieldPosition="0">
        <references count="1">
          <reference field="4294967294" count="1" selected="0">
            <x v="2"/>
          </reference>
        </references>
      </pivotArea>
    </format>
    <format dxfId="4">
      <pivotArea dataOnly="0" labelOnly="1" outline="0" fieldPosition="0">
        <references count="1">
          <reference field="4294967294" count="1">
            <x v="2"/>
          </reference>
        </references>
      </pivotArea>
    </format>
    <format dxfId="3">
      <pivotArea outline="0" collapsedLevelsAreSubtotals="1" fieldPosition="0">
        <references count="1">
          <reference field="4294967294" count="1" selected="0">
            <x v="1"/>
          </reference>
        </references>
      </pivotArea>
    </format>
    <format dxfId="2">
      <pivotArea dataOnly="0" labelOnly="1" outline="0" fieldPosition="0">
        <references count="1">
          <reference field="4294967294" count="1">
            <x v="1"/>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zoomScale="160" zoomScaleNormal="160" workbookViewId="0">
      <selection activeCell="B6" sqref="B6:I6"/>
    </sheetView>
  </sheetViews>
  <sheetFormatPr defaultColWidth="9" defaultRowHeight="13.5"/>
  <cols>
    <col min="1" max="16384" width="9" style="132"/>
  </cols>
  <sheetData>
    <row r="1" spans="1:9">
      <c r="A1" s="131"/>
      <c r="B1" s="131"/>
      <c r="C1" s="131"/>
    </row>
    <row r="2" spans="1:9" ht="42.95" customHeight="1">
      <c r="B2" s="192" t="s">
        <v>2537</v>
      </c>
      <c r="C2" s="192"/>
      <c r="D2" s="192"/>
      <c r="E2" s="192"/>
      <c r="F2" s="192"/>
      <c r="G2" s="192"/>
      <c r="H2" s="192"/>
      <c r="I2" s="192"/>
    </row>
    <row r="3" spans="1:9" ht="42.95" customHeight="1">
      <c r="B3" s="192" t="s">
        <v>2538</v>
      </c>
      <c r="C3" s="192"/>
      <c r="D3" s="192"/>
      <c r="E3" s="192"/>
      <c r="F3" s="192"/>
      <c r="G3" s="192"/>
      <c r="H3" s="192"/>
      <c r="I3" s="192"/>
    </row>
    <row r="4" spans="1:9" ht="30" customHeight="1">
      <c r="D4" s="133"/>
      <c r="E4" s="193"/>
      <c r="F4" s="193"/>
      <c r="G4" s="193"/>
      <c r="H4" s="193"/>
      <c r="I4" s="133"/>
    </row>
    <row r="5" spans="1:9">
      <c r="D5" s="133"/>
      <c r="E5" s="133"/>
      <c r="F5" s="133"/>
      <c r="G5" s="133"/>
      <c r="H5" s="133"/>
      <c r="I5" s="133"/>
    </row>
    <row r="6" spans="1:9" ht="36" customHeight="1">
      <c r="B6" s="194" t="s">
        <v>2539</v>
      </c>
      <c r="C6" s="194"/>
      <c r="D6" s="194"/>
      <c r="E6" s="194"/>
      <c r="F6" s="194"/>
      <c r="G6" s="194"/>
      <c r="H6" s="194"/>
      <c r="I6" s="194"/>
    </row>
    <row r="7" spans="1:9" ht="36" customHeight="1">
      <c r="B7" s="194" t="s">
        <v>2780</v>
      </c>
      <c r="C7" s="194"/>
      <c r="D7" s="194"/>
      <c r="E7" s="194"/>
      <c r="F7" s="194"/>
      <c r="G7" s="194"/>
      <c r="H7" s="194"/>
      <c r="I7" s="194"/>
    </row>
  </sheetData>
  <mergeCells count="5">
    <mergeCell ref="B2:I2"/>
    <mergeCell ref="B3:I3"/>
    <mergeCell ref="E4:H4"/>
    <mergeCell ref="B6:I6"/>
    <mergeCell ref="B7:I7"/>
  </mergeCells>
  <phoneticPr fontId="3" type="noConversion"/>
  <printOptions horizontalCentered="1" verticalCentered="1"/>
  <pageMargins left="0.70866141732283472" right="0.70866141732283472" top="0.74803149606299213" bottom="0.74803149606299213" header="0.31496062992125984" footer="0.31496062992125984"/>
  <pageSetup paperSize="8" scale="20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K16" sqref="K16"/>
    </sheetView>
  </sheetViews>
  <sheetFormatPr defaultRowHeight="13.5"/>
  <sheetData/>
  <phoneticPr fontId="3" type="noConversion"/>
  <printOptions horizontalCentered="1" verticalCentered="1"/>
  <pageMargins left="0.70866141732283472" right="0.70866141732283472" top="0.74803149606299213" bottom="0.74803149606299213" header="0.31496062992125984" footer="0.31496062992125984"/>
  <pageSetup paperSize="8" orientation="landscape"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W1:W29"/>
  <sheetViews>
    <sheetView topLeftCell="D6" zoomScale="85" zoomScaleNormal="85" workbookViewId="0">
      <selection activeCell="T22" sqref="T22"/>
    </sheetView>
  </sheetViews>
  <sheetFormatPr defaultRowHeight="13.5"/>
  <cols>
    <col min="23" max="23" width="73.25" customWidth="1"/>
  </cols>
  <sheetData>
    <row r="1" spans="23:23" ht="25.15" customHeight="1"/>
    <row r="2" spans="23:23" ht="48.6" customHeight="1">
      <c r="W2" s="157" t="s">
        <v>2761</v>
      </c>
    </row>
    <row r="3" spans="23:23" ht="25.15" customHeight="1"/>
    <row r="4" spans="23:23" ht="25.15" customHeight="1"/>
    <row r="5" spans="23:23" ht="25.15" customHeight="1"/>
    <row r="6" spans="23:23" ht="25.15" customHeight="1"/>
    <row r="7" spans="23:23" ht="25.15" customHeight="1"/>
    <row r="8" spans="23:23" ht="25.15" customHeight="1"/>
    <row r="9" spans="23:23" ht="25.15" customHeight="1"/>
    <row r="10" spans="23:23" ht="25.15" customHeight="1"/>
    <row r="11" spans="23:23" ht="25.15" customHeight="1"/>
    <row r="12" spans="23:23" ht="25.15" customHeight="1"/>
    <row r="13" spans="23:23" ht="25.15" customHeight="1"/>
    <row r="14" spans="23:23" ht="25.15" customHeight="1"/>
    <row r="15" spans="23:23" ht="25.15" customHeight="1"/>
    <row r="16" spans="23:23" ht="25.15" customHeight="1"/>
    <row r="17" ht="25.15" customHeight="1"/>
    <row r="18" ht="25.15" customHeight="1"/>
    <row r="19" ht="25.15" customHeight="1"/>
    <row r="20" ht="25.15" customHeight="1"/>
    <row r="21" ht="25.15" customHeight="1"/>
    <row r="22" ht="25.15" customHeight="1"/>
    <row r="23" ht="25.15" customHeight="1"/>
    <row r="24" ht="25.15" customHeight="1"/>
    <row r="25" ht="25.15" customHeight="1"/>
    <row r="26" ht="25.15" customHeight="1"/>
    <row r="27" ht="25.15" customHeight="1"/>
    <row r="28" ht="25.15" customHeight="1"/>
    <row r="29" ht="25.15" customHeight="1"/>
  </sheetData>
  <phoneticPr fontId="3" type="noConversion"/>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8"/>
  <sheetViews>
    <sheetView workbookViewId="0">
      <selection activeCell="B33" sqref="B33"/>
    </sheetView>
  </sheetViews>
  <sheetFormatPr defaultRowHeight="13.5"/>
  <cols>
    <col min="1" max="1" width="14.25" customWidth="1"/>
    <col min="2" max="2" width="23" bestFit="1" customWidth="1"/>
    <col min="3" max="3" width="23" style="104" customWidth="1"/>
    <col min="4" max="4" width="28.875" style="52" bestFit="1" customWidth="1"/>
    <col min="5" max="6" width="28.875" style="104" hidden="1" customWidth="1"/>
    <col min="7" max="7" width="29.5" style="61" hidden="1" customWidth="1"/>
    <col min="8" max="8" width="22.875" style="61" hidden="1" customWidth="1"/>
    <col min="9" max="9" width="16.125" style="61" hidden="1" customWidth="1"/>
    <col min="10" max="10" width="27.375" hidden="1" customWidth="1"/>
  </cols>
  <sheetData>
    <row r="2" spans="1:10" s="56" customFormat="1" ht="33.6" customHeight="1">
      <c r="A2" s="195" t="s">
        <v>2421</v>
      </c>
      <c r="B2" s="195"/>
      <c r="C2" s="195"/>
      <c r="D2" s="195"/>
      <c r="E2" s="140"/>
      <c r="F2" s="140"/>
      <c r="G2" s="58"/>
      <c r="H2" s="58"/>
      <c r="I2" s="58"/>
    </row>
    <row r="3" spans="1:10" ht="25.15" customHeight="1">
      <c r="A3" s="53" t="s">
        <v>2420</v>
      </c>
      <c r="B3" s="53" t="s">
        <v>1875</v>
      </c>
      <c r="C3" s="137" t="s">
        <v>1876</v>
      </c>
      <c r="D3" s="53" t="s">
        <v>2398</v>
      </c>
      <c r="E3" s="144" t="s">
        <v>2629</v>
      </c>
      <c r="F3" s="144" t="s">
        <v>2630</v>
      </c>
      <c r="G3" s="53" t="s">
        <v>2632</v>
      </c>
      <c r="H3" s="152" t="s">
        <v>2629</v>
      </c>
      <c r="I3" s="152" t="s">
        <v>2630</v>
      </c>
      <c r="J3" s="146" t="s">
        <v>2631</v>
      </c>
    </row>
    <row r="4" spans="1:10" ht="25.15" hidden="1" customHeight="1">
      <c r="A4" s="109" t="s">
        <v>1871</v>
      </c>
      <c r="B4" s="110" t="s">
        <v>1873</v>
      </c>
      <c r="C4" s="135" t="s">
        <v>2626</v>
      </c>
      <c r="D4" s="112" t="s">
        <v>1874</v>
      </c>
      <c r="E4" s="155" t="s">
        <v>2627</v>
      </c>
      <c r="F4" s="156" t="s">
        <v>2628</v>
      </c>
      <c r="G4" s="145"/>
      <c r="H4" s="152" t="s">
        <v>2627</v>
      </c>
      <c r="I4" s="152" t="s">
        <v>2628</v>
      </c>
      <c r="J4" s="147"/>
    </row>
    <row r="5" spans="1:10" ht="25.15" customHeight="1">
      <c r="A5" s="110" t="s">
        <v>24</v>
      </c>
      <c r="B5" s="111">
        <v>385</v>
      </c>
      <c r="C5" s="114">
        <v>587279.87</v>
      </c>
      <c r="D5" s="112">
        <v>349590.05</v>
      </c>
      <c r="E5" s="154">
        <v>633382.87</v>
      </c>
      <c r="F5" s="154">
        <v>386525.05</v>
      </c>
      <c r="G5" s="149">
        <f>GETPIVOTDATA("求和项:年度固投建议",$A$4,"项目分类","基础设施")-D13</f>
        <v>-117922.98832</v>
      </c>
      <c r="H5" s="152">
        <f t="shared" ref="H5:I9" si="0">E5</f>
        <v>633382.87</v>
      </c>
      <c r="I5" s="152">
        <f t="shared" si="0"/>
        <v>386525.05</v>
      </c>
      <c r="J5" s="148">
        <f>GETPIVOTDATA("求和项:年度固投调整",$A$4,"项目分类","基础设施")-D13</f>
        <v>-80987.988320000004</v>
      </c>
    </row>
    <row r="6" spans="1:10" ht="25.15" customHeight="1">
      <c r="A6" s="94" t="s">
        <v>896</v>
      </c>
      <c r="B6" s="96">
        <v>67</v>
      </c>
      <c r="C6" s="113">
        <v>2267181.2000000002</v>
      </c>
      <c r="D6" s="95">
        <v>1677372.2</v>
      </c>
      <c r="E6" s="154">
        <v>2083716.2</v>
      </c>
      <c r="F6" s="154">
        <v>1586207.2</v>
      </c>
      <c r="G6" s="149">
        <f>GETPIVOTDATA("求和项:年度固投建议",$A$4,"项目分类","住宅项目")-D14</f>
        <v>-10331.652400000021</v>
      </c>
      <c r="H6" s="152">
        <f t="shared" si="0"/>
        <v>2083716.2</v>
      </c>
      <c r="I6" s="152">
        <f t="shared" si="0"/>
        <v>1586207.2</v>
      </c>
      <c r="J6" s="148">
        <f>GETPIVOTDATA("求和项:年度固投调整",$A$4,"项目分类","住宅项目")-D14</f>
        <v>-101496.65240000002</v>
      </c>
    </row>
    <row r="7" spans="1:10" ht="25.15" customHeight="1">
      <c r="A7" s="94" t="s">
        <v>1158</v>
      </c>
      <c r="B7" s="96">
        <v>44</v>
      </c>
      <c r="C7" s="113">
        <v>707449</v>
      </c>
      <c r="D7" s="95">
        <v>369497</v>
      </c>
      <c r="E7" s="154">
        <v>719149</v>
      </c>
      <c r="F7" s="154">
        <v>381497</v>
      </c>
      <c r="G7" s="150">
        <f>GETPIVOTDATA("求和项:年度固投建议",$A$4,"项目分类","产业项目")-D15</f>
        <v>101627.31320000003</v>
      </c>
      <c r="H7" s="152">
        <f t="shared" si="0"/>
        <v>719149</v>
      </c>
      <c r="I7" s="152">
        <f t="shared" si="0"/>
        <v>381497</v>
      </c>
      <c r="J7" s="148">
        <f>GETPIVOTDATA("求和项:年度固投调整",$A$4,"项目分类","产业项目")-D15</f>
        <v>113627.31320000003</v>
      </c>
    </row>
    <row r="8" spans="1:10" ht="25.15" customHeight="1">
      <c r="A8" s="94" t="s">
        <v>1321</v>
      </c>
      <c r="B8" s="96">
        <v>39</v>
      </c>
      <c r="C8" s="113">
        <v>93171.5</v>
      </c>
      <c r="D8" s="95">
        <v>89170.5</v>
      </c>
      <c r="E8" s="154">
        <v>131521.5</v>
      </c>
      <c r="F8" s="154">
        <v>126670.5</v>
      </c>
      <c r="G8" s="150">
        <f>GETPIVOTDATA("求和项:年度固投建议",$A$4,"项目分类","民生项目")-D16</f>
        <v>4453.1555999999982</v>
      </c>
      <c r="H8" s="152">
        <f t="shared" si="0"/>
        <v>131521.5</v>
      </c>
      <c r="I8" s="152">
        <f t="shared" si="0"/>
        <v>126670.5</v>
      </c>
      <c r="J8" s="148">
        <f>GETPIVOTDATA("求和项:年度固投调整",$A$4,"项目分类","民生项目")-D16</f>
        <v>41953.155599999998</v>
      </c>
    </row>
    <row r="9" spans="1:10" ht="25.15" customHeight="1">
      <c r="A9" s="110" t="s">
        <v>1872</v>
      </c>
      <c r="B9" s="96">
        <v>535</v>
      </c>
      <c r="C9" s="113">
        <v>3655081.5700000003</v>
      </c>
      <c r="D9" s="95">
        <v>2485629.75</v>
      </c>
      <c r="E9" s="154">
        <v>3567769.57</v>
      </c>
      <c r="F9" s="154">
        <v>2480899.75</v>
      </c>
      <c r="G9" s="151">
        <f>GETPIVOTDATA("求和项:年度固投建议",$A$4)-D17</f>
        <v>-22174.171919999644</v>
      </c>
      <c r="H9" s="152">
        <f t="shared" si="0"/>
        <v>3567769.57</v>
      </c>
      <c r="I9" s="152">
        <f t="shared" si="0"/>
        <v>2480899.75</v>
      </c>
      <c r="J9" s="148">
        <f>GETPIVOTDATA("求和项:年度固投调整",$A$4)-D17</f>
        <v>-26904.171919999644</v>
      </c>
    </row>
    <row r="10" spans="1:10" ht="25.15" customHeight="1">
      <c r="A10" s="56"/>
      <c r="B10" s="56"/>
      <c r="C10" s="138"/>
      <c r="D10" s="57"/>
      <c r="E10" s="138"/>
      <c r="F10" s="138"/>
      <c r="G10" s="120"/>
      <c r="H10" s="120"/>
      <c r="I10" s="120"/>
    </row>
    <row r="11" spans="1:10" ht="38.450000000000003" hidden="1" customHeight="1">
      <c r="A11" s="195" t="s">
        <v>1878</v>
      </c>
      <c r="B11" s="195"/>
      <c r="C11" s="195"/>
      <c r="D11" s="195"/>
      <c r="E11" s="140"/>
      <c r="F11" s="140"/>
      <c r="G11" s="119"/>
      <c r="H11" s="119"/>
      <c r="I11" s="119"/>
    </row>
    <row r="12" spans="1:10" ht="25.15" hidden="1" customHeight="1">
      <c r="A12" s="53" t="s">
        <v>2420</v>
      </c>
      <c r="B12" s="53" t="s">
        <v>1875</v>
      </c>
      <c r="C12" s="137" t="s">
        <v>1876</v>
      </c>
      <c r="D12" s="53" t="s">
        <v>2399</v>
      </c>
      <c r="E12" s="141"/>
      <c r="F12" s="141"/>
      <c r="G12" s="59"/>
      <c r="H12" s="59"/>
      <c r="I12" s="59"/>
    </row>
    <row r="13" spans="1:10" ht="25.15" hidden="1" customHeight="1">
      <c r="A13" s="54" t="s">
        <v>24</v>
      </c>
      <c r="B13" s="54">
        <v>439</v>
      </c>
      <c r="C13" s="107">
        <v>532960.6</v>
      </c>
      <c r="D13" s="54">
        <v>467513.03831999999</v>
      </c>
      <c r="E13" s="142"/>
      <c r="F13" s="142"/>
      <c r="G13" s="59"/>
      <c r="H13" s="59"/>
      <c r="I13" s="59"/>
    </row>
    <row r="14" spans="1:10" ht="25.15" hidden="1" customHeight="1">
      <c r="A14" s="54" t="s">
        <v>896</v>
      </c>
      <c r="B14" s="54">
        <v>65</v>
      </c>
      <c r="C14" s="107">
        <v>1923967</v>
      </c>
      <c r="D14" s="54">
        <v>1687703.8524</v>
      </c>
      <c r="E14" s="142"/>
      <c r="F14" s="142"/>
      <c r="G14" s="59"/>
      <c r="H14" s="59"/>
      <c r="I14" s="59"/>
    </row>
    <row r="15" spans="1:10" ht="25.15" hidden="1" customHeight="1">
      <c r="A15" s="54" t="s">
        <v>1158</v>
      </c>
      <c r="B15" s="54">
        <v>58</v>
      </c>
      <c r="C15" s="107">
        <v>305369</v>
      </c>
      <c r="D15" s="54">
        <v>267869.68679999997</v>
      </c>
      <c r="E15" s="142"/>
      <c r="F15" s="142"/>
      <c r="G15" s="59"/>
      <c r="H15" s="59"/>
      <c r="I15" s="59"/>
    </row>
    <row r="16" spans="1:10" ht="25.15" hidden="1" customHeight="1">
      <c r="A16" s="54" t="s">
        <v>1321</v>
      </c>
      <c r="B16" s="54">
        <v>46</v>
      </c>
      <c r="C16" s="107">
        <v>96577</v>
      </c>
      <c r="D16" s="54">
        <v>84717.344400000002</v>
      </c>
      <c r="E16" s="142"/>
      <c r="F16" s="142"/>
      <c r="G16" s="59"/>
      <c r="H16" s="59"/>
      <c r="I16" s="59"/>
    </row>
    <row r="17" spans="1:9" ht="25.15" hidden="1" customHeight="1">
      <c r="A17" s="53" t="s">
        <v>1872</v>
      </c>
      <c r="B17" s="53">
        <v>608</v>
      </c>
      <c r="C17" s="137">
        <v>2858873.6</v>
      </c>
      <c r="D17" s="53">
        <f>SUM(D13:D16)</f>
        <v>2507803.9219199996</v>
      </c>
      <c r="E17" s="141"/>
      <c r="F17" s="141"/>
      <c r="G17" s="59"/>
      <c r="H17" s="59"/>
      <c r="I17" s="59"/>
    </row>
    <row r="18" spans="1:9" ht="25.15" hidden="1" customHeight="1">
      <c r="A18" s="55" t="s">
        <v>1877</v>
      </c>
      <c r="B18" s="55">
        <f>GETPIVOTDATA("计数项:项目名称",$A$4)-B17</f>
        <v>-73</v>
      </c>
      <c r="C18" s="139">
        <f>GETPIVOTDATA("求和项:年度投资",$A$4)-C17</f>
        <v>796207.9700000002</v>
      </c>
      <c r="D18" s="55">
        <f>GETPIVOTDATA("求和项:年度固投建议",$A$4)-D17</f>
        <v>-22174.171919999644</v>
      </c>
      <c r="E18" s="143"/>
      <c r="F18" s="143"/>
      <c r="G18" s="60"/>
      <c r="H18" s="60"/>
      <c r="I18" s="60"/>
    </row>
  </sheetData>
  <mergeCells count="2">
    <mergeCell ref="A11:D11"/>
    <mergeCell ref="A2:D2"/>
  </mergeCells>
  <phoneticPr fontId="3" type="noConversion"/>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9"/>
  <sheetViews>
    <sheetView workbookViewId="0">
      <selection activeCell="K8" sqref="K8"/>
    </sheetView>
  </sheetViews>
  <sheetFormatPr defaultRowHeight="13.5"/>
  <cols>
    <col min="1" max="1" width="14.25" customWidth="1"/>
    <col min="2" max="2" width="23" customWidth="1"/>
    <col min="3" max="3" width="23" style="104" customWidth="1"/>
    <col min="4" max="4" width="28.875" style="104" customWidth="1"/>
  </cols>
  <sheetData>
    <row r="3" spans="1:4" ht="49.15" customHeight="1">
      <c r="A3" s="196" t="s">
        <v>2425</v>
      </c>
      <c r="B3" s="196"/>
      <c r="C3" s="196"/>
      <c r="D3" s="196"/>
    </row>
    <row r="4" spans="1:4" s="101" customFormat="1" ht="30" customHeight="1">
      <c r="A4" s="91" t="s">
        <v>2426</v>
      </c>
      <c r="B4" s="93" t="s">
        <v>2419</v>
      </c>
      <c r="C4" s="105" t="s">
        <v>2417</v>
      </c>
      <c r="D4" s="105" t="s">
        <v>2418</v>
      </c>
    </row>
    <row r="5" spans="1:4" s="101" customFormat="1" ht="30" hidden="1" customHeight="1">
      <c r="A5" s="90" t="s">
        <v>1871</v>
      </c>
      <c r="B5" s="94" t="s">
        <v>1873</v>
      </c>
      <c r="C5" s="189" t="s">
        <v>2626</v>
      </c>
      <c r="D5" s="113" t="s">
        <v>1874</v>
      </c>
    </row>
    <row r="6" spans="1:4" s="101" customFormat="1" ht="30" customHeight="1">
      <c r="A6" s="94" t="s">
        <v>26</v>
      </c>
      <c r="B6" s="96">
        <v>226</v>
      </c>
      <c r="C6" s="113">
        <v>1582920.07</v>
      </c>
      <c r="D6" s="113">
        <v>1514311.25</v>
      </c>
    </row>
    <row r="7" spans="1:4" s="101" customFormat="1" ht="30" customHeight="1">
      <c r="A7" s="94" t="s">
        <v>373</v>
      </c>
      <c r="B7" s="96">
        <v>178</v>
      </c>
      <c r="C7" s="113">
        <v>1258948.5</v>
      </c>
      <c r="D7" s="113">
        <v>971318.5</v>
      </c>
    </row>
    <row r="8" spans="1:4" s="101" customFormat="1" ht="30" customHeight="1">
      <c r="A8" s="94" t="s">
        <v>652</v>
      </c>
      <c r="B8" s="96">
        <v>131</v>
      </c>
      <c r="C8" s="113">
        <v>813213</v>
      </c>
      <c r="D8" s="113">
        <v>0</v>
      </c>
    </row>
    <row r="9" spans="1:4" s="101" customFormat="1" ht="30" customHeight="1">
      <c r="A9" s="97" t="s">
        <v>1872</v>
      </c>
      <c r="B9" s="190">
        <v>535</v>
      </c>
      <c r="C9" s="191">
        <v>3655081.5700000003</v>
      </c>
      <c r="D9" s="191">
        <v>2485629.75</v>
      </c>
    </row>
  </sheetData>
  <mergeCells count="1">
    <mergeCell ref="A3:D3"/>
  </mergeCells>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1"/>
  <sheetViews>
    <sheetView workbookViewId="0">
      <selection activeCell="D22" sqref="D22"/>
    </sheetView>
  </sheetViews>
  <sheetFormatPr defaultRowHeight="13.5"/>
  <cols>
    <col min="1" max="1" width="14.875" customWidth="1"/>
    <col min="2" max="2" width="23" bestFit="1" customWidth="1"/>
    <col min="3" max="3" width="23" style="104" customWidth="1"/>
    <col min="4" max="4" width="28.875" style="52" customWidth="1"/>
  </cols>
  <sheetData>
    <row r="2" spans="1:4" ht="49.15" customHeight="1">
      <c r="A2" s="197" t="s">
        <v>2536</v>
      </c>
      <c r="B2" s="197"/>
      <c r="C2" s="197"/>
      <c r="D2" s="197"/>
    </row>
    <row r="3" spans="1:4" s="101" customFormat="1" ht="30" customHeight="1">
      <c r="A3" s="91"/>
      <c r="B3" s="93" t="s">
        <v>2400</v>
      </c>
      <c r="C3" s="105" t="s">
        <v>2401</v>
      </c>
      <c r="D3" s="105" t="s">
        <v>2402</v>
      </c>
    </row>
    <row r="4" spans="1:4" s="101" customFormat="1" ht="30" hidden="1" customHeight="1">
      <c r="A4" s="90" t="s">
        <v>1871</v>
      </c>
      <c r="B4" s="94" t="s">
        <v>1873</v>
      </c>
      <c r="C4" s="113" t="s">
        <v>2626</v>
      </c>
      <c r="D4" s="95" t="s">
        <v>1874</v>
      </c>
    </row>
    <row r="5" spans="1:4" s="101" customFormat="1" ht="30" customHeight="1">
      <c r="A5" s="94" t="s">
        <v>24</v>
      </c>
      <c r="B5" s="96">
        <v>385</v>
      </c>
      <c r="C5" s="113">
        <v>587279.87</v>
      </c>
      <c r="D5" s="95">
        <v>349590.05</v>
      </c>
    </row>
    <row r="6" spans="1:4" s="101" customFormat="1" ht="30" customHeight="1">
      <c r="A6" s="94" t="s">
        <v>26</v>
      </c>
      <c r="B6" s="96">
        <v>137</v>
      </c>
      <c r="C6" s="113">
        <v>236372.5</v>
      </c>
      <c r="D6" s="95">
        <v>169196.68</v>
      </c>
    </row>
    <row r="7" spans="1:4" s="101" customFormat="1" ht="30" customHeight="1">
      <c r="A7" s="94" t="s">
        <v>373</v>
      </c>
      <c r="B7" s="96">
        <v>135</v>
      </c>
      <c r="C7" s="113">
        <v>341723.37</v>
      </c>
      <c r="D7" s="95">
        <v>180393.37</v>
      </c>
    </row>
    <row r="8" spans="1:4" s="101" customFormat="1" ht="30" customHeight="1">
      <c r="A8" s="94" t="s">
        <v>652</v>
      </c>
      <c r="B8" s="96">
        <v>113</v>
      </c>
      <c r="C8" s="113">
        <v>9184</v>
      </c>
      <c r="D8" s="95">
        <v>0</v>
      </c>
    </row>
    <row r="9" spans="1:4" s="101" customFormat="1" ht="30" customHeight="1">
      <c r="A9" s="94" t="s">
        <v>1158</v>
      </c>
      <c r="B9" s="96">
        <v>44</v>
      </c>
      <c r="C9" s="113">
        <v>707449</v>
      </c>
      <c r="D9" s="95">
        <v>369497</v>
      </c>
    </row>
    <row r="10" spans="1:4" s="101" customFormat="1" ht="30" customHeight="1">
      <c r="A10" s="94" t="s">
        <v>26</v>
      </c>
      <c r="B10" s="96">
        <v>32</v>
      </c>
      <c r="C10" s="113">
        <v>138409</v>
      </c>
      <c r="D10" s="95">
        <v>137427</v>
      </c>
    </row>
    <row r="11" spans="1:4" s="101" customFormat="1" ht="30" customHeight="1">
      <c r="A11" s="94" t="s">
        <v>373</v>
      </c>
      <c r="B11" s="96">
        <v>8</v>
      </c>
      <c r="C11" s="113">
        <v>232070</v>
      </c>
      <c r="D11" s="95">
        <v>232070</v>
      </c>
    </row>
    <row r="12" spans="1:4" s="101" customFormat="1" ht="30" customHeight="1">
      <c r="A12" s="94" t="s">
        <v>652</v>
      </c>
      <c r="B12" s="96">
        <v>4</v>
      </c>
      <c r="C12" s="113">
        <v>336970</v>
      </c>
      <c r="D12" s="95">
        <v>0</v>
      </c>
    </row>
    <row r="13" spans="1:4" s="101" customFormat="1" ht="30" customHeight="1">
      <c r="A13" s="94" t="s">
        <v>896</v>
      </c>
      <c r="B13" s="96">
        <v>67</v>
      </c>
      <c r="C13" s="113">
        <v>2267181.2000000002</v>
      </c>
      <c r="D13" s="95">
        <v>1677372.2</v>
      </c>
    </row>
    <row r="14" spans="1:4" s="101" customFormat="1" ht="30" customHeight="1">
      <c r="A14" s="94" t="s">
        <v>26</v>
      </c>
      <c r="B14" s="96">
        <v>46</v>
      </c>
      <c r="C14" s="113">
        <v>1151788.57</v>
      </c>
      <c r="D14" s="95">
        <v>1151588.57</v>
      </c>
    </row>
    <row r="15" spans="1:4" s="101" customFormat="1" ht="30" customHeight="1">
      <c r="A15" s="94" t="s">
        <v>373</v>
      </c>
      <c r="B15" s="96">
        <v>16</v>
      </c>
      <c r="C15" s="113">
        <v>650583.63</v>
      </c>
      <c r="D15" s="95">
        <v>525783.63</v>
      </c>
    </row>
    <row r="16" spans="1:4" s="101" customFormat="1" ht="30" customHeight="1">
      <c r="A16" s="94" t="s">
        <v>652</v>
      </c>
      <c r="B16" s="96">
        <v>5</v>
      </c>
      <c r="C16" s="113">
        <v>464809</v>
      </c>
      <c r="D16" s="95">
        <v>0</v>
      </c>
    </row>
    <row r="17" spans="1:4" s="101" customFormat="1" ht="30" customHeight="1">
      <c r="A17" s="94" t="s">
        <v>1321</v>
      </c>
      <c r="B17" s="96">
        <v>39</v>
      </c>
      <c r="C17" s="113">
        <v>93171.5</v>
      </c>
      <c r="D17" s="95">
        <v>89170.5</v>
      </c>
    </row>
    <row r="18" spans="1:4" s="101" customFormat="1" ht="30" customHeight="1">
      <c r="A18" s="94" t="s">
        <v>26</v>
      </c>
      <c r="B18" s="96">
        <v>11</v>
      </c>
      <c r="C18" s="113">
        <v>56350</v>
      </c>
      <c r="D18" s="95">
        <v>56099</v>
      </c>
    </row>
    <row r="19" spans="1:4" s="101" customFormat="1" ht="30" customHeight="1">
      <c r="A19" s="94" t="s">
        <v>373</v>
      </c>
      <c r="B19" s="96">
        <v>19</v>
      </c>
      <c r="C19" s="113">
        <v>34571.5</v>
      </c>
      <c r="D19" s="95">
        <v>33071.5</v>
      </c>
    </row>
    <row r="20" spans="1:4" s="101" customFormat="1" ht="30" customHeight="1">
      <c r="A20" s="94" t="s">
        <v>652</v>
      </c>
      <c r="B20" s="96">
        <v>9</v>
      </c>
      <c r="C20" s="113">
        <v>2250</v>
      </c>
      <c r="D20" s="95">
        <v>0</v>
      </c>
    </row>
    <row r="21" spans="1:4" s="101" customFormat="1" ht="30" customHeight="1">
      <c r="A21" s="94" t="s">
        <v>1872</v>
      </c>
      <c r="B21" s="96">
        <v>535</v>
      </c>
      <c r="C21" s="113">
        <v>3655081.5700000003</v>
      </c>
      <c r="D21" s="95">
        <v>2485629.75</v>
      </c>
    </row>
  </sheetData>
  <mergeCells count="1">
    <mergeCell ref="A2:D2"/>
  </mergeCells>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
  <sheetViews>
    <sheetView workbookViewId="0">
      <selection activeCell="B12" sqref="B12"/>
    </sheetView>
  </sheetViews>
  <sheetFormatPr defaultRowHeight="13.5"/>
  <cols>
    <col min="1" max="1" width="14.25" customWidth="1"/>
    <col min="2" max="2" width="23" customWidth="1"/>
    <col min="3" max="3" width="23" style="104" customWidth="1"/>
    <col min="4" max="4" width="28.875" style="52" customWidth="1"/>
  </cols>
  <sheetData>
    <row r="2" spans="1:4" ht="54" customHeight="1">
      <c r="A2" s="198" t="s">
        <v>2422</v>
      </c>
      <c r="B2" s="198"/>
      <c r="C2" s="198"/>
      <c r="D2" s="198"/>
    </row>
    <row r="3" spans="1:4" ht="30" customHeight="1">
      <c r="A3" s="91" t="s">
        <v>4</v>
      </c>
      <c r="B3" s="92" t="s">
        <v>2400</v>
      </c>
      <c r="C3" s="105" t="s">
        <v>2401</v>
      </c>
      <c r="D3" s="93" t="s">
        <v>2402</v>
      </c>
    </row>
    <row r="4" spans="1:4" ht="30" hidden="1" customHeight="1">
      <c r="A4" s="90" t="s">
        <v>1871</v>
      </c>
      <c r="B4" s="94" t="s">
        <v>1873</v>
      </c>
      <c r="C4" s="113" t="s">
        <v>2626</v>
      </c>
      <c r="D4" s="95" t="s">
        <v>1874</v>
      </c>
    </row>
    <row r="5" spans="1:4" ht="30" customHeight="1">
      <c r="A5" s="94" t="s">
        <v>2376</v>
      </c>
      <c r="B5" s="96">
        <v>20</v>
      </c>
      <c r="C5" s="113">
        <v>17330</v>
      </c>
      <c r="D5" s="95">
        <v>9960</v>
      </c>
    </row>
    <row r="6" spans="1:4" ht="30" customHeight="1">
      <c r="A6" s="94" t="s">
        <v>2377</v>
      </c>
      <c r="B6" s="96">
        <v>441</v>
      </c>
      <c r="C6" s="113">
        <v>3398765.5700000003</v>
      </c>
      <c r="D6" s="95">
        <v>2249771.77</v>
      </c>
    </row>
    <row r="7" spans="1:4" ht="30" customHeight="1">
      <c r="A7" s="94" t="s">
        <v>2378</v>
      </c>
      <c r="B7" s="96">
        <v>21</v>
      </c>
      <c r="C7" s="113">
        <v>60350</v>
      </c>
      <c r="D7" s="95">
        <v>59199</v>
      </c>
    </row>
    <row r="8" spans="1:4" ht="30" customHeight="1">
      <c r="A8" s="94" t="s">
        <v>2379</v>
      </c>
      <c r="B8" s="96">
        <v>12</v>
      </c>
      <c r="C8" s="113">
        <v>93400</v>
      </c>
      <c r="D8" s="95">
        <v>93400</v>
      </c>
    </row>
    <row r="9" spans="1:4" ht="30" customHeight="1">
      <c r="A9" s="94" t="s">
        <v>2380</v>
      </c>
      <c r="B9" s="96">
        <v>10</v>
      </c>
      <c r="C9" s="113">
        <v>27970</v>
      </c>
      <c r="D9" s="95">
        <v>26210</v>
      </c>
    </row>
    <row r="10" spans="1:4" ht="30" customHeight="1">
      <c r="A10" s="94" t="s">
        <v>2381</v>
      </c>
      <c r="B10" s="96">
        <v>15</v>
      </c>
      <c r="C10" s="113">
        <v>43710</v>
      </c>
      <c r="D10" s="95">
        <v>40448</v>
      </c>
    </row>
    <row r="11" spans="1:4" ht="30" customHeight="1">
      <c r="A11" s="94" t="s">
        <v>2382</v>
      </c>
      <c r="B11" s="96">
        <v>13</v>
      </c>
      <c r="C11" s="113">
        <v>10536</v>
      </c>
      <c r="D11" s="95">
        <v>3620.98</v>
      </c>
    </row>
    <row r="12" spans="1:4" ht="30" customHeight="1">
      <c r="A12" s="94" t="s">
        <v>2599</v>
      </c>
      <c r="B12" s="96">
        <v>2</v>
      </c>
      <c r="C12" s="113">
        <v>2520</v>
      </c>
      <c r="D12" s="95">
        <v>2520</v>
      </c>
    </row>
    <row r="13" spans="1:4" ht="30" customHeight="1">
      <c r="A13" s="94" t="s">
        <v>2768</v>
      </c>
      <c r="B13" s="96">
        <v>1</v>
      </c>
      <c r="C13" s="113">
        <v>500</v>
      </c>
      <c r="D13" s="95">
        <v>500</v>
      </c>
    </row>
    <row r="14" spans="1:4" ht="30" customHeight="1">
      <c r="A14" s="97" t="s">
        <v>1872</v>
      </c>
      <c r="B14" s="98">
        <v>535</v>
      </c>
      <c r="C14" s="125">
        <v>3655081.5700000003</v>
      </c>
      <c r="D14" s="99">
        <v>2485629.75</v>
      </c>
    </row>
  </sheetData>
  <mergeCells count="1">
    <mergeCell ref="A2:D2"/>
  </mergeCells>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0"/>
  <sheetViews>
    <sheetView zoomScaleNormal="100" workbookViewId="0">
      <selection activeCell="D13" sqref="D13"/>
    </sheetView>
  </sheetViews>
  <sheetFormatPr defaultRowHeight="13.5"/>
  <cols>
    <col min="1" max="1" width="14.25" customWidth="1"/>
    <col min="2" max="3" width="23" style="52" customWidth="1"/>
    <col min="4" max="4" width="28.875" bestFit="1" customWidth="1"/>
  </cols>
  <sheetData>
    <row r="2" spans="1:4" ht="49.15" customHeight="1">
      <c r="A2" s="198" t="s">
        <v>2423</v>
      </c>
      <c r="B2" s="198"/>
      <c r="C2" s="198"/>
      <c r="D2" s="198"/>
    </row>
    <row r="3" spans="1:4" ht="30" customHeight="1">
      <c r="A3" s="91" t="s">
        <v>2397</v>
      </c>
      <c r="B3" s="91" t="s">
        <v>2424</v>
      </c>
      <c r="C3" s="93" t="s">
        <v>2403</v>
      </c>
      <c r="D3" s="93" t="s">
        <v>2404</v>
      </c>
    </row>
    <row r="4" spans="1:4" ht="30" hidden="1" customHeight="1">
      <c r="A4" s="90" t="s">
        <v>1871</v>
      </c>
      <c r="B4" s="94" t="s">
        <v>1873</v>
      </c>
      <c r="C4" s="94" t="s">
        <v>2626</v>
      </c>
      <c r="D4" s="95" t="s">
        <v>1874</v>
      </c>
    </row>
    <row r="5" spans="1:4" ht="30" customHeight="1">
      <c r="A5" s="94" t="s">
        <v>191</v>
      </c>
      <c r="B5" s="95">
        <v>4</v>
      </c>
      <c r="C5" s="95">
        <v>1808</v>
      </c>
      <c r="D5" s="95">
        <v>1658</v>
      </c>
    </row>
    <row r="6" spans="1:4" ht="30" customHeight="1">
      <c r="A6" s="94" t="s">
        <v>302</v>
      </c>
      <c r="B6" s="95">
        <v>2</v>
      </c>
      <c r="C6" s="95">
        <v>3750</v>
      </c>
      <c r="D6" s="95">
        <v>3750</v>
      </c>
    </row>
    <row r="7" spans="1:4" ht="30" customHeight="1">
      <c r="A7" s="94" t="s">
        <v>40</v>
      </c>
      <c r="B7" s="95">
        <v>198</v>
      </c>
      <c r="C7" s="95">
        <v>3090559.2</v>
      </c>
      <c r="D7" s="95">
        <v>2098431.9</v>
      </c>
    </row>
    <row r="8" spans="1:4" ht="30" customHeight="1">
      <c r="A8" s="94" t="s">
        <v>27</v>
      </c>
      <c r="B8" s="95">
        <v>331</v>
      </c>
      <c r="C8" s="95">
        <v>558964.37</v>
      </c>
      <c r="D8" s="95">
        <v>381789.85</v>
      </c>
    </row>
    <row r="9" spans="1:4" ht="30" customHeight="1">
      <c r="A9" s="97" t="s">
        <v>1872</v>
      </c>
      <c r="B9" s="99">
        <v>535</v>
      </c>
      <c r="C9" s="99">
        <v>3655081.5700000003</v>
      </c>
      <c r="D9" s="99">
        <v>2485629.75</v>
      </c>
    </row>
    <row r="10" spans="1:4" ht="30" customHeight="1"/>
  </sheetData>
  <mergeCells count="1">
    <mergeCell ref="A2:D2"/>
  </mergeCells>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5"/>
  <sheetViews>
    <sheetView workbookViewId="0">
      <selection activeCell="C8" sqref="C8"/>
    </sheetView>
  </sheetViews>
  <sheetFormatPr defaultRowHeight="13.5"/>
  <cols>
    <col min="1" max="1" width="19" customWidth="1"/>
    <col min="2" max="3" width="23" style="52" customWidth="1"/>
    <col min="4" max="4" width="28.875" bestFit="1" customWidth="1"/>
  </cols>
  <sheetData>
    <row r="3" spans="1:4" ht="49.15" customHeight="1">
      <c r="A3" s="197" t="s">
        <v>2429</v>
      </c>
      <c r="B3" s="197"/>
      <c r="C3" s="197"/>
      <c r="D3" s="197"/>
    </row>
    <row r="4" spans="1:4" s="101" customFormat="1" ht="30" customHeight="1">
      <c r="A4" s="91" t="s">
        <v>2416</v>
      </c>
      <c r="B4" s="103" t="s">
        <v>2419</v>
      </c>
      <c r="C4" s="93" t="s">
        <v>2417</v>
      </c>
      <c r="D4" s="93" t="s">
        <v>2418</v>
      </c>
    </row>
    <row r="5" spans="1:4" s="56" customFormat="1" ht="30" hidden="1" customHeight="1">
      <c r="A5" s="90" t="s">
        <v>1871</v>
      </c>
      <c r="B5" s="94" t="s">
        <v>1873</v>
      </c>
      <c r="C5" s="94" t="s">
        <v>2626</v>
      </c>
      <c r="D5" s="95" t="s">
        <v>1874</v>
      </c>
    </row>
    <row r="6" spans="1:4" s="56" customFormat="1" ht="30" customHeight="1">
      <c r="A6" s="94" t="s">
        <v>2410</v>
      </c>
      <c r="B6" s="95">
        <v>9</v>
      </c>
      <c r="C6" s="95">
        <v>223950</v>
      </c>
      <c r="D6" s="95">
        <v>221235</v>
      </c>
    </row>
    <row r="7" spans="1:4" s="56" customFormat="1" ht="30" customHeight="1">
      <c r="A7" s="94" t="s">
        <v>2411</v>
      </c>
      <c r="B7" s="95">
        <v>7</v>
      </c>
      <c r="C7" s="95">
        <v>22637</v>
      </c>
      <c r="D7" s="95">
        <v>22437</v>
      </c>
    </row>
    <row r="8" spans="1:4" s="56" customFormat="1" ht="30" customHeight="1">
      <c r="A8" s="94" t="s">
        <v>2408</v>
      </c>
      <c r="B8" s="95">
        <v>17</v>
      </c>
      <c r="C8" s="95">
        <v>124400</v>
      </c>
      <c r="D8" s="95">
        <v>116990</v>
      </c>
    </row>
    <row r="9" spans="1:4" s="56" customFormat="1" ht="30" customHeight="1">
      <c r="A9" s="94" t="s">
        <v>2412</v>
      </c>
      <c r="B9" s="95">
        <v>8</v>
      </c>
      <c r="C9" s="95">
        <v>24100</v>
      </c>
      <c r="D9" s="95">
        <v>14600</v>
      </c>
    </row>
    <row r="10" spans="1:4" s="56" customFormat="1" ht="30" customHeight="1">
      <c r="A10" s="94" t="s">
        <v>2409</v>
      </c>
      <c r="B10" s="95">
        <v>21</v>
      </c>
      <c r="C10" s="95">
        <v>28582</v>
      </c>
      <c r="D10" s="95">
        <v>24322</v>
      </c>
    </row>
    <row r="11" spans="1:4" s="56" customFormat="1" ht="30" customHeight="1">
      <c r="A11" s="97" t="s">
        <v>1872</v>
      </c>
      <c r="B11" s="99">
        <v>62</v>
      </c>
      <c r="C11" s="99">
        <v>423669</v>
      </c>
      <c r="D11" s="99">
        <v>399584</v>
      </c>
    </row>
    <row r="12" spans="1:4" s="56" customFormat="1" ht="30" customHeight="1">
      <c r="A12"/>
      <c r="B12"/>
      <c r="C12"/>
      <c r="D12"/>
    </row>
    <row r="13" spans="1:4" s="56" customFormat="1" ht="30" customHeight="1">
      <c r="A13"/>
      <c r="B13"/>
      <c r="C13"/>
      <c r="D13"/>
    </row>
    <row r="14" spans="1:4" s="56" customFormat="1" ht="30" customHeight="1">
      <c r="A14"/>
      <c r="B14"/>
      <c r="C14"/>
      <c r="D14"/>
    </row>
    <row r="15" spans="1:4" s="56" customFormat="1" ht="30" customHeight="1">
      <c r="A15"/>
      <c r="B15"/>
      <c r="C15"/>
      <c r="D15"/>
    </row>
  </sheetData>
  <mergeCells count="1">
    <mergeCell ref="A3:D3"/>
  </mergeCells>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2"/>
  <sheetViews>
    <sheetView workbookViewId="0">
      <selection activeCell="H5" sqref="H5"/>
    </sheetView>
  </sheetViews>
  <sheetFormatPr defaultRowHeight="13.5"/>
  <cols>
    <col min="1" max="1" width="17.5" customWidth="1"/>
    <col min="2" max="2" width="23" customWidth="1"/>
    <col min="3" max="3" width="23" style="104" customWidth="1"/>
    <col min="4" max="4" width="28.875" style="104" customWidth="1"/>
  </cols>
  <sheetData>
    <row r="2" spans="1:4" ht="49.15" customHeight="1">
      <c r="A2" s="197" t="s">
        <v>2430</v>
      </c>
      <c r="B2" s="197"/>
      <c r="C2" s="197"/>
      <c r="D2" s="197"/>
    </row>
    <row r="3" spans="1:4" s="101" customFormat="1" ht="30" customHeight="1">
      <c r="A3" s="91"/>
      <c r="B3" s="93" t="s">
        <v>2419</v>
      </c>
      <c r="C3" s="105" t="s">
        <v>2417</v>
      </c>
      <c r="D3" s="105" t="s">
        <v>2418</v>
      </c>
    </row>
    <row r="4" spans="1:4" s="101" customFormat="1" ht="30" hidden="1" customHeight="1">
      <c r="A4" s="109" t="s">
        <v>1871</v>
      </c>
      <c r="B4" s="110" t="s">
        <v>1873</v>
      </c>
      <c r="C4" s="134" t="s">
        <v>2626</v>
      </c>
      <c r="D4" s="114" t="s">
        <v>1874</v>
      </c>
    </row>
    <row r="5" spans="1:4" s="101" customFormat="1" ht="30" customHeight="1">
      <c r="A5" s="110" t="s">
        <v>2394</v>
      </c>
      <c r="B5" s="111">
        <v>19</v>
      </c>
      <c r="C5" s="111">
        <v>1319681</v>
      </c>
      <c r="D5" s="114">
        <v>400952</v>
      </c>
    </row>
    <row r="6" spans="1:4" s="101" customFormat="1" ht="30" hidden="1" customHeight="1">
      <c r="A6" s="110" t="s">
        <v>1872</v>
      </c>
      <c r="B6" s="96">
        <v>19</v>
      </c>
      <c r="C6" s="96">
        <v>1319681</v>
      </c>
      <c r="D6" s="113">
        <v>400952</v>
      </c>
    </row>
    <row r="7" spans="1:4" s="101" customFormat="1" ht="30" customHeight="1">
      <c r="A7" s="102" t="s">
        <v>2427</v>
      </c>
      <c r="B7" s="102">
        <f>GETPIVOTDATA("计数项:项目名称",四大类!$A$4)-土地出让计划!B9-GETPIVOTDATA("计数项:项目名称",土地出让计划!$A$4,"备注","土地出让计划")</f>
        <v>516</v>
      </c>
      <c r="C7" s="107">
        <f>GETPIVOTDATA("求和项:年度投资",四大类!$A$4)-GETPIVOTDATA("求和项:年度投资",土地出让计划!$A$4,"备注","土地出让计划")</f>
        <v>2335400.5700000003</v>
      </c>
      <c r="D7" s="107">
        <f>GETPIVOTDATA("求和项:年度固投建议",四大类!$A$4)-GETPIVOTDATA("求和项:年度固投建议",土地出让计划!$A$4,"备注","土地出让计划")</f>
        <v>2084677.75</v>
      </c>
    </row>
    <row r="8" spans="1:4" s="108" customFormat="1" ht="30" customHeight="1">
      <c r="A8" s="91" t="s">
        <v>2428</v>
      </c>
      <c r="B8" s="91">
        <f>GETPIVOTDATA("计数项:项目名称",$A$4,"备注","土地出让计划")+B7</f>
        <v>535</v>
      </c>
      <c r="C8" s="105">
        <f>GETPIVOTDATA("求和项:年度投资",$A$4,"备注","土地出让计划")+C7</f>
        <v>3655081.5700000003</v>
      </c>
      <c r="D8" s="105">
        <f>GETPIVOTDATA("求和项:年度固投建议",$A$4,"备注","土地出让计划")+D7</f>
        <v>2485629.75</v>
      </c>
    </row>
    <row r="9" spans="1:4" s="101" customFormat="1" ht="30" customHeight="1">
      <c r="C9" s="106"/>
      <c r="D9" s="106"/>
    </row>
    <row r="10" spans="1:4" ht="30" customHeight="1"/>
    <row r="11" spans="1:4" ht="30" customHeight="1"/>
    <row r="12" spans="1:4" ht="30" customHeight="1"/>
    <row r="13" spans="1:4" ht="30" customHeight="1"/>
    <row r="14" spans="1:4" ht="30" customHeight="1"/>
    <row r="32" spans="10:10" ht="14.25">
      <c r="J32" s="121" t="s">
        <v>2471</v>
      </c>
    </row>
  </sheetData>
  <mergeCells count="1">
    <mergeCell ref="A2:D2"/>
  </mergeCells>
  <phoneticPr fontId="3"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1"/>
  <sheetViews>
    <sheetView zoomScaleNormal="100" workbookViewId="0">
      <selection activeCell="G12" sqref="G12"/>
    </sheetView>
  </sheetViews>
  <sheetFormatPr defaultRowHeight="13.5"/>
  <cols>
    <col min="1" max="1" width="14.25" customWidth="1"/>
    <col min="2" max="2" width="23" bestFit="1" customWidth="1"/>
    <col min="3" max="3" width="23" style="104" customWidth="1"/>
    <col min="4" max="4" width="28.875" style="104" customWidth="1"/>
  </cols>
  <sheetData>
    <row r="2" spans="1:4" ht="49.15" customHeight="1">
      <c r="A2" s="197" t="s">
        <v>2483</v>
      </c>
      <c r="B2" s="197"/>
      <c r="C2" s="197"/>
      <c r="D2" s="197"/>
    </row>
    <row r="3" spans="1:4" s="101" customFormat="1" ht="30" customHeight="1">
      <c r="A3" s="91" t="s">
        <v>2804</v>
      </c>
      <c r="B3" s="93" t="s">
        <v>2419</v>
      </c>
      <c r="C3" s="105" t="s">
        <v>2403</v>
      </c>
      <c r="D3" s="105" t="s">
        <v>2418</v>
      </c>
    </row>
    <row r="4" spans="1:4" s="101" customFormat="1" ht="30" hidden="1" customHeight="1">
      <c r="A4" s="90" t="s">
        <v>1871</v>
      </c>
      <c r="B4" s="94" t="s">
        <v>1873</v>
      </c>
      <c r="C4" s="113" t="s">
        <v>2626</v>
      </c>
      <c r="D4" s="113" t="s">
        <v>1874</v>
      </c>
    </row>
    <row r="5" spans="1:4" s="101" customFormat="1" ht="30" customHeight="1">
      <c r="A5" s="94" t="s">
        <v>753</v>
      </c>
      <c r="B5" s="96">
        <v>159</v>
      </c>
      <c r="C5" s="113">
        <v>129760.5</v>
      </c>
      <c r="D5" s="113">
        <v>79003</v>
      </c>
    </row>
    <row r="6" spans="1:4" s="101" customFormat="1" ht="30" customHeight="1">
      <c r="A6" s="94" t="s">
        <v>2479</v>
      </c>
      <c r="B6" s="96">
        <v>30</v>
      </c>
      <c r="C6" s="113">
        <v>84627</v>
      </c>
      <c r="D6" s="113">
        <v>81942</v>
      </c>
    </row>
    <row r="7" spans="1:4" s="101" customFormat="1" ht="30" customHeight="1">
      <c r="A7" s="94" t="s">
        <v>2480</v>
      </c>
      <c r="B7" s="96">
        <v>101</v>
      </c>
      <c r="C7" s="113">
        <v>195648</v>
      </c>
      <c r="D7" s="113">
        <v>81349</v>
      </c>
    </row>
    <row r="8" spans="1:4" s="101" customFormat="1" ht="30" customHeight="1">
      <c r="A8" s="94" t="s">
        <v>2481</v>
      </c>
      <c r="B8" s="96">
        <v>105</v>
      </c>
      <c r="C8" s="113">
        <v>240936.37</v>
      </c>
      <c r="D8" s="113">
        <v>197743.05</v>
      </c>
    </row>
    <row r="9" spans="1:4" s="101" customFormat="1" ht="30" customHeight="1">
      <c r="A9" s="94" t="s">
        <v>2762</v>
      </c>
      <c r="B9" s="96">
        <v>1</v>
      </c>
      <c r="C9" s="113">
        <v>184</v>
      </c>
      <c r="D9" s="113">
        <v>0</v>
      </c>
    </row>
    <row r="10" spans="1:4" s="101" customFormat="1" ht="30" customHeight="1">
      <c r="A10" s="97" t="s">
        <v>1872</v>
      </c>
      <c r="B10" s="98">
        <v>396</v>
      </c>
      <c r="C10" s="125">
        <v>651155.87</v>
      </c>
      <c r="D10" s="125">
        <v>440037.05</v>
      </c>
    </row>
    <row r="11" spans="1:4">
      <c r="C11"/>
      <c r="D11"/>
    </row>
  </sheetData>
  <mergeCells count="1">
    <mergeCell ref="A2:D2"/>
  </mergeCells>
  <phoneticPr fontId="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pageSetUpPr fitToPage="1"/>
  </sheetPr>
  <dimension ref="A1:XDP549"/>
  <sheetViews>
    <sheetView tabSelected="1" zoomScaleNormal="100" workbookViewId="0">
      <pane xSplit="6" ySplit="1" topLeftCell="O527" activePane="bottomRight" state="frozen"/>
      <selection pane="topRight" activeCell="J1" sqref="J1"/>
      <selection pane="bottomLeft" activeCell="A2" sqref="A2"/>
      <selection pane="bottomRight" activeCell="O4" sqref="O4"/>
    </sheetView>
  </sheetViews>
  <sheetFormatPr defaultRowHeight="13.5"/>
  <cols>
    <col min="1" max="1" width="8.25" customWidth="1"/>
    <col min="2" max="4" width="12.75" customWidth="1"/>
    <col min="5" max="5" width="14.875" customWidth="1"/>
    <col min="6" max="6" width="25.625" customWidth="1"/>
    <col min="7" max="10" width="12.75" customWidth="1"/>
    <col min="11" max="11" width="12.75" hidden="1" customWidth="1"/>
    <col min="12" max="13" width="12.75" style="115" customWidth="1"/>
    <col min="14" max="16" width="12.75" style="104" customWidth="1"/>
    <col min="17" max="17" width="10.75" style="104" customWidth="1"/>
    <col min="18" max="19" width="12.75" customWidth="1"/>
    <col min="20" max="20" width="11.375" customWidth="1"/>
    <col min="21" max="21" width="12.75" customWidth="1"/>
    <col min="22" max="22" width="36.125" customWidth="1"/>
    <col min="23" max="23" width="9.625" customWidth="1"/>
  </cols>
  <sheetData>
    <row r="1" spans="1:22" s="159" customFormat="1" ht="45" customHeight="1">
      <c r="A1" s="168" t="s">
        <v>0</v>
      </c>
      <c r="B1" s="160" t="s">
        <v>1</v>
      </c>
      <c r="C1" s="161" t="s">
        <v>2</v>
      </c>
      <c r="D1" s="161" t="s">
        <v>3</v>
      </c>
      <c r="E1" s="161" t="s">
        <v>4</v>
      </c>
      <c r="F1" s="161" t="s">
        <v>5</v>
      </c>
      <c r="G1" s="161" t="s">
        <v>6</v>
      </c>
      <c r="H1" s="161" t="s">
        <v>7</v>
      </c>
      <c r="I1" s="161" t="s">
        <v>8</v>
      </c>
      <c r="J1" s="161" t="s">
        <v>9</v>
      </c>
      <c r="K1" s="161" t="s">
        <v>10</v>
      </c>
      <c r="L1" s="162" t="s">
        <v>2617</v>
      </c>
      <c r="M1" s="162" t="s">
        <v>2618</v>
      </c>
      <c r="N1" s="163" t="s">
        <v>12</v>
      </c>
      <c r="O1" s="163" t="s">
        <v>13</v>
      </c>
      <c r="P1" s="163" t="s">
        <v>14</v>
      </c>
      <c r="Q1" s="163" t="s">
        <v>15</v>
      </c>
      <c r="R1" s="163" t="s">
        <v>2619</v>
      </c>
      <c r="S1" s="163" t="s">
        <v>2620</v>
      </c>
      <c r="T1" s="163" t="s">
        <v>2621</v>
      </c>
      <c r="U1" s="163" t="s">
        <v>18</v>
      </c>
      <c r="V1" s="164" t="s">
        <v>1435</v>
      </c>
    </row>
    <row r="2" spans="1:22" s="87" customFormat="1" ht="45" customHeight="1">
      <c r="A2" s="169">
        <v>1</v>
      </c>
      <c r="B2" s="8" t="s">
        <v>19</v>
      </c>
      <c r="C2" s="9" t="s">
        <v>20</v>
      </c>
      <c r="D2" s="9" t="s">
        <v>21</v>
      </c>
      <c r="E2" s="9" t="s">
        <v>22</v>
      </c>
      <c r="F2" s="9" t="s">
        <v>23</v>
      </c>
      <c r="G2" s="9" t="s">
        <v>24</v>
      </c>
      <c r="H2" s="9" t="s">
        <v>25</v>
      </c>
      <c r="I2" s="9" t="s">
        <v>26</v>
      </c>
      <c r="J2" s="9" t="s">
        <v>27</v>
      </c>
      <c r="K2" s="9" t="s">
        <v>28</v>
      </c>
      <c r="L2" s="10">
        <v>43617</v>
      </c>
      <c r="M2" s="10">
        <v>43983</v>
      </c>
      <c r="N2" s="14" t="s">
        <v>29</v>
      </c>
      <c r="O2" s="14" t="s">
        <v>29</v>
      </c>
      <c r="P2" s="14" t="s">
        <v>29</v>
      </c>
      <c r="Q2" s="14" t="s">
        <v>29</v>
      </c>
      <c r="R2" s="14">
        <v>1817</v>
      </c>
      <c r="S2" s="14">
        <v>1000</v>
      </c>
      <c r="T2" s="14">
        <v>300</v>
      </c>
      <c r="U2" s="14" t="s">
        <v>30</v>
      </c>
      <c r="V2" s="50" t="s">
        <v>1436</v>
      </c>
    </row>
    <row r="3" spans="1:22" s="87" customFormat="1" ht="45" customHeight="1">
      <c r="A3" s="169">
        <v>2</v>
      </c>
      <c r="B3" s="8" t="s">
        <v>31</v>
      </c>
      <c r="C3" s="9" t="s">
        <v>32</v>
      </c>
      <c r="D3" s="9" t="s">
        <v>21</v>
      </c>
      <c r="E3" s="9" t="s">
        <v>22</v>
      </c>
      <c r="F3" s="9" t="s">
        <v>33</v>
      </c>
      <c r="G3" s="9" t="s">
        <v>24</v>
      </c>
      <c r="H3" s="9" t="s">
        <v>34</v>
      </c>
      <c r="I3" s="9" t="s">
        <v>26</v>
      </c>
      <c r="J3" s="9" t="s">
        <v>27</v>
      </c>
      <c r="K3" s="9" t="s">
        <v>28</v>
      </c>
      <c r="L3" s="10">
        <v>43191</v>
      </c>
      <c r="M3" s="10">
        <v>44013</v>
      </c>
      <c r="N3" s="14" t="s">
        <v>29</v>
      </c>
      <c r="O3" s="14" t="s">
        <v>29</v>
      </c>
      <c r="P3" s="14" t="s">
        <v>29</v>
      </c>
      <c r="Q3" s="14">
        <v>2600</v>
      </c>
      <c r="R3" s="14">
        <v>1084</v>
      </c>
      <c r="S3" s="14">
        <v>50</v>
      </c>
      <c r="T3" s="14">
        <v>25</v>
      </c>
      <c r="U3" s="14" t="s">
        <v>35</v>
      </c>
      <c r="V3" s="50" t="s">
        <v>1437</v>
      </c>
    </row>
    <row r="4" spans="1:22" s="87" customFormat="1" ht="45" customHeight="1">
      <c r="A4" s="169">
        <v>3</v>
      </c>
      <c r="B4" s="8" t="s">
        <v>36</v>
      </c>
      <c r="C4" s="9" t="s">
        <v>37</v>
      </c>
      <c r="D4" s="9" t="s">
        <v>21</v>
      </c>
      <c r="E4" s="9" t="s">
        <v>38</v>
      </c>
      <c r="F4" s="9" t="s">
        <v>2803</v>
      </c>
      <c r="G4" s="9" t="s">
        <v>24</v>
      </c>
      <c r="H4" s="9" t="s">
        <v>39</v>
      </c>
      <c r="I4" s="9" t="s">
        <v>26</v>
      </c>
      <c r="J4" s="9" t="s">
        <v>40</v>
      </c>
      <c r="K4" s="9" t="s">
        <v>28</v>
      </c>
      <c r="L4" s="10">
        <v>43770</v>
      </c>
      <c r="M4" s="10">
        <v>44166</v>
      </c>
      <c r="N4" s="14" t="s">
        <v>29</v>
      </c>
      <c r="O4" s="14" t="s">
        <v>29</v>
      </c>
      <c r="P4" s="14" t="s">
        <v>29</v>
      </c>
      <c r="Q4" s="14" t="s">
        <v>29</v>
      </c>
      <c r="R4" s="14">
        <v>800</v>
      </c>
      <c r="S4" s="14">
        <v>300</v>
      </c>
      <c r="T4" s="14">
        <v>90</v>
      </c>
      <c r="U4" s="14" t="s">
        <v>30</v>
      </c>
      <c r="V4" s="50" t="s">
        <v>1438</v>
      </c>
    </row>
    <row r="5" spans="1:22" s="87" customFormat="1" ht="45" customHeight="1">
      <c r="A5" s="169">
        <v>4</v>
      </c>
      <c r="B5" s="8" t="s">
        <v>41</v>
      </c>
      <c r="C5" s="9" t="s">
        <v>37</v>
      </c>
      <c r="D5" s="9" t="s">
        <v>21</v>
      </c>
      <c r="E5" s="9" t="s">
        <v>22</v>
      </c>
      <c r="F5" s="9" t="s">
        <v>42</v>
      </c>
      <c r="G5" s="9" t="s">
        <v>24</v>
      </c>
      <c r="H5" s="9" t="s">
        <v>34</v>
      </c>
      <c r="I5" s="9" t="s">
        <v>26</v>
      </c>
      <c r="J5" s="9" t="s">
        <v>27</v>
      </c>
      <c r="K5" s="9" t="s">
        <v>43</v>
      </c>
      <c r="L5" s="10">
        <v>43374</v>
      </c>
      <c r="M5" s="10">
        <v>43983</v>
      </c>
      <c r="N5" s="14" t="s">
        <v>29</v>
      </c>
      <c r="O5" s="14" t="s">
        <v>29</v>
      </c>
      <c r="P5" s="14" t="s">
        <v>29</v>
      </c>
      <c r="Q5" s="14">
        <v>11000</v>
      </c>
      <c r="R5" s="14">
        <v>19200</v>
      </c>
      <c r="S5" s="14">
        <v>500</v>
      </c>
      <c r="T5" s="14">
        <v>500</v>
      </c>
      <c r="U5" s="14" t="s">
        <v>44</v>
      </c>
      <c r="V5" s="50" t="s">
        <v>1439</v>
      </c>
    </row>
    <row r="6" spans="1:22" s="87" customFormat="1" ht="45" customHeight="1">
      <c r="A6" s="169">
        <v>5</v>
      </c>
      <c r="B6" s="8" t="s">
        <v>45</v>
      </c>
      <c r="C6" s="9" t="s">
        <v>20</v>
      </c>
      <c r="D6" s="9" t="s">
        <v>46</v>
      </c>
      <c r="E6" s="9" t="s">
        <v>22</v>
      </c>
      <c r="F6" s="9" t="s">
        <v>47</v>
      </c>
      <c r="G6" s="9" t="s">
        <v>24</v>
      </c>
      <c r="H6" s="9" t="s">
        <v>48</v>
      </c>
      <c r="I6" s="9" t="s">
        <v>26</v>
      </c>
      <c r="J6" s="9" t="s">
        <v>27</v>
      </c>
      <c r="K6" s="9" t="s">
        <v>28</v>
      </c>
      <c r="L6" s="10">
        <v>43221</v>
      </c>
      <c r="M6" s="10">
        <v>44166</v>
      </c>
      <c r="N6" s="14" t="s">
        <v>29</v>
      </c>
      <c r="O6" s="14" t="s">
        <v>29</v>
      </c>
      <c r="P6" s="14" t="s">
        <v>29</v>
      </c>
      <c r="Q6" s="14" t="s">
        <v>29</v>
      </c>
      <c r="R6" s="14">
        <v>3235</v>
      </c>
      <c r="S6" s="14">
        <v>200</v>
      </c>
      <c r="T6" s="14">
        <v>60</v>
      </c>
      <c r="U6" s="14" t="s">
        <v>30</v>
      </c>
      <c r="V6" s="50" t="s">
        <v>1440</v>
      </c>
    </row>
    <row r="7" spans="1:22" s="87" customFormat="1" ht="45" customHeight="1">
      <c r="A7" s="169">
        <v>6</v>
      </c>
      <c r="B7" s="8" t="s">
        <v>53</v>
      </c>
      <c r="C7" s="9" t="s">
        <v>37</v>
      </c>
      <c r="D7" s="9" t="s">
        <v>21</v>
      </c>
      <c r="E7" s="9" t="s">
        <v>22</v>
      </c>
      <c r="F7" s="9" t="s">
        <v>2802</v>
      </c>
      <c r="G7" s="9" t="s">
        <v>24</v>
      </c>
      <c r="H7" s="9" t="s">
        <v>55</v>
      </c>
      <c r="I7" s="9" t="s">
        <v>26</v>
      </c>
      <c r="J7" s="9" t="s">
        <v>40</v>
      </c>
      <c r="K7" s="9" t="s">
        <v>28</v>
      </c>
      <c r="L7" s="10">
        <v>42278</v>
      </c>
      <c r="M7" s="10">
        <v>44166</v>
      </c>
      <c r="N7" s="14">
        <v>4600</v>
      </c>
      <c r="O7" s="14">
        <v>0</v>
      </c>
      <c r="P7" s="14">
        <v>1500</v>
      </c>
      <c r="Q7" s="14">
        <v>0</v>
      </c>
      <c r="R7" s="14">
        <v>4600</v>
      </c>
      <c r="S7" s="14">
        <v>1000</v>
      </c>
      <c r="T7" s="14">
        <v>0</v>
      </c>
      <c r="U7" s="14" t="s">
        <v>30</v>
      </c>
      <c r="V7" s="50" t="s">
        <v>54</v>
      </c>
    </row>
    <row r="8" spans="1:22" s="87" customFormat="1" ht="45" customHeight="1">
      <c r="A8" s="169">
        <v>7</v>
      </c>
      <c r="B8" s="8" t="s">
        <v>56</v>
      </c>
      <c r="C8" s="9" t="s">
        <v>32</v>
      </c>
      <c r="D8" s="9" t="s">
        <v>21</v>
      </c>
      <c r="E8" s="9" t="s">
        <v>22</v>
      </c>
      <c r="F8" s="9" t="s">
        <v>57</v>
      </c>
      <c r="G8" s="9" t="s">
        <v>24</v>
      </c>
      <c r="H8" s="9" t="s">
        <v>34</v>
      </c>
      <c r="I8" s="9" t="s">
        <v>26</v>
      </c>
      <c r="J8" s="9" t="s">
        <v>27</v>
      </c>
      <c r="K8" s="9" t="s">
        <v>28</v>
      </c>
      <c r="L8" s="10">
        <v>43160</v>
      </c>
      <c r="M8" s="10">
        <v>44013</v>
      </c>
      <c r="N8" s="14" t="s">
        <v>29</v>
      </c>
      <c r="O8" s="14" t="s">
        <v>29</v>
      </c>
      <c r="P8" s="14" t="s">
        <v>29</v>
      </c>
      <c r="Q8" s="14">
        <v>3100</v>
      </c>
      <c r="R8" s="14">
        <v>1520</v>
      </c>
      <c r="S8" s="14">
        <v>100</v>
      </c>
      <c r="T8" s="14">
        <v>30</v>
      </c>
      <c r="U8" s="14" t="s">
        <v>35</v>
      </c>
      <c r="V8" s="50" t="s">
        <v>1442</v>
      </c>
    </row>
    <row r="9" spans="1:22" s="87" customFormat="1" ht="45" customHeight="1">
      <c r="A9" s="169">
        <v>8</v>
      </c>
      <c r="B9" s="8" t="s">
        <v>58</v>
      </c>
      <c r="C9" s="9" t="s">
        <v>32</v>
      </c>
      <c r="D9" s="9" t="s">
        <v>21</v>
      </c>
      <c r="E9" s="9" t="s">
        <v>22</v>
      </c>
      <c r="F9" s="9" t="s">
        <v>59</v>
      </c>
      <c r="G9" s="9" t="s">
        <v>24</v>
      </c>
      <c r="H9" s="9" t="s">
        <v>34</v>
      </c>
      <c r="I9" s="9" t="s">
        <v>26</v>
      </c>
      <c r="J9" s="9" t="s">
        <v>27</v>
      </c>
      <c r="K9" s="9" t="s">
        <v>28</v>
      </c>
      <c r="L9" s="10">
        <v>43191</v>
      </c>
      <c r="M9" s="10">
        <v>44013</v>
      </c>
      <c r="N9" s="14" t="s">
        <v>29</v>
      </c>
      <c r="O9" s="14" t="s">
        <v>29</v>
      </c>
      <c r="P9" s="14" t="s">
        <v>29</v>
      </c>
      <c r="Q9" s="14">
        <v>4000</v>
      </c>
      <c r="R9" s="14">
        <v>1064</v>
      </c>
      <c r="S9" s="14">
        <v>100</v>
      </c>
      <c r="T9" s="14">
        <v>30</v>
      </c>
      <c r="U9" s="14" t="s">
        <v>35</v>
      </c>
      <c r="V9" s="50" t="s">
        <v>1443</v>
      </c>
    </row>
    <row r="10" spans="1:22" s="87" customFormat="1" ht="45" customHeight="1">
      <c r="A10" s="169">
        <v>9</v>
      </c>
      <c r="B10" s="8" t="s">
        <v>60</v>
      </c>
      <c r="C10" s="9" t="s">
        <v>20</v>
      </c>
      <c r="D10" s="9" t="s">
        <v>21</v>
      </c>
      <c r="E10" s="9" t="s">
        <v>22</v>
      </c>
      <c r="F10" s="9" t="s">
        <v>2798</v>
      </c>
      <c r="G10" s="9" t="s">
        <v>24</v>
      </c>
      <c r="H10" s="9" t="s">
        <v>61</v>
      </c>
      <c r="I10" s="9" t="s">
        <v>26</v>
      </c>
      <c r="J10" s="9" t="s">
        <v>27</v>
      </c>
      <c r="K10" s="9" t="s">
        <v>28</v>
      </c>
      <c r="L10" s="10">
        <v>43800</v>
      </c>
      <c r="M10" s="10">
        <v>44531</v>
      </c>
      <c r="N10" s="14" t="s">
        <v>29</v>
      </c>
      <c r="O10" s="14" t="s">
        <v>29</v>
      </c>
      <c r="P10" s="14" t="s">
        <v>29</v>
      </c>
      <c r="Q10" s="14" t="s">
        <v>29</v>
      </c>
      <c r="R10" s="14">
        <v>1982</v>
      </c>
      <c r="S10" s="14">
        <v>800</v>
      </c>
      <c r="T10" s="14">
        <v>240</v>
      </c>
      <c r="U10" s="14" t="s">
        <v>30</v>
      </c>
      <c r="V10" s="50" t="s">
        <v>1444</v>
      </c>
    </row>
    <row r="11" spans="1:22" s="87" customFormat="1" ht="45" customHeight="1">
      <c r="A11" s="169">
        <v>10</v>
      </c>
      <c r="B11" s="8" t="s">
        <v>62</v>
      </c>
      <c r="C11" s="9" t="s">
        <v>20</v>
      </c>
      <c r="D11" s="9" t="s">
        <v>21</v>
      </c>
      <c r="E11" s="9" t="s">
        <v>22</v>
      </c>
      <c r="F11" s="9" t="s">
        <v>2799</v>
      </c>
      <c r="G11" s="9" t="s">
        <v>24</v>
      </c>
      <c r="H11" s="9" t="s">
        <v>63</v>
      </c>
      <c r="I11" s="9" t="s">
        <v>26</v>
      </c>
      <c r="J11" s="9" t="s">
        <v>27</v>
      </c>
      <c r="K11" s="9" t="s">
        <v>28</v>
      </c>
      <c r="L11" s="10">
        <v>43739</v>
      </c>
      <c r="M11" s="10">
        <v>44166</v>
      </c>
      <c r="N11" s="14" t="s">
        <v>29</v>
      </c>
      <c r="O11" s="14" t="s">
        <v>29</v>
      </c>
      <c r="P11" s="14" t="s">
        <v>29</v>
      </c>
      <c r="Q11" s="14" t="s">
        <v>29</v>
      </c>
      <c r="R11" s="14">
        <v>2499</v>
      </c>
      <c r="S11" s="14">
        <v>1400</v>
      </c>
      <c r="T11" s="14">
        <v>420</v>
      </c>
      <c r="U11" s="14" t="s">
        <v>44</v>
      </c>
      <c r="V11" s="50" t="s">
        <v>1445</v>
      </c>
    </row>
    <row r="12" spans="1:22" s="87" customFormat="1" ht="45" customHeight="1">
      <c r="A12" s="169">
        <v>11</v>
      </c>
      <c r="B12" s="8" t="s">
        <v>64</v>
      </c>
      <c r="C12" s="9" t="s">
        <v>20</v>
      </c>
      <c r="D12" s="9" t="s">
        <v>21</v>
      </c>
      <c r="E12" s="9" t="s">
        <v>22</v>
      </c>
      <c r="F12" s="9" t="s">
        <v>2800</v>
      </c>
      <c r="G12" s="9" t="s">
        <v>24</v>
      </c>
      <c r="H12" s="9" t="s">
        <v>61</v>
      </c>
      <c r="I12" s="9" t="s">
        <v>26</v>
      </c>
      <c r="J12" s="9" t="s">
        <v>27</v>
      </c>
      <c r="K12" s="9" t="s">
        <v>28</v>
      </c>
      <c r="L12" s="10">
        <v>43770</v>
      </c>
      <c r="M12" s="10">
        <v>44166</v>
      </c>
      <c r="N12" s="14" t="s">
        <v>29</v>
      </c>
      <c r="O12" s="14" t="s">
        <v>29</v>
      </c>
      <c r="P12" s="14" t="s">
        <v>29</v>
      </c>
      <c r="Q12" s="14" t="s">
        <v>29</v>
      </c>
      <c r="R12" s="14">
        <v>634</v>
      </c>
      <c r="S12" s="14">
        <v>300</v>
      </c>
      <c r="T12" s="14">
        <v>100</v>
      </c>
      <c r="U12" s="14" t="s">
        <v>44</v>
      </c>
      <c r="V12" s="50" t="s">
        <v>1446</v>
      </c>
    </row>
    <row r="13" spans="1:22" s="87" customFormat="1" ht="45" customHeight="1">
      <c r="A13" s="169">
        <v>12</v>
      </c>
      <c r="B13" s="8" t="s">
        <v>65</v>
      </c>
      <c r="C13" s="9" t="s">
        <v>32</v>
      </c>
      <c r="D13" s="9" t="s">
        <v>21</v>
      </c>
      <c r="E13" s="9" t="s">
        <v>22</v>
      </c>
      <c r="F13" s="9" t="s">
        <v>2801</v>
      </c>
      <c r="G13" s="9" t="s">
        <v>24</v>
      </c>
      <c r="H13" s="9" t="s">
        <v>66</v>
      </c>
      <c r="I13" s="9" t="s">
        <v>26</v>
      </c>
      <c r="J13" s="9" t="s">
        <v>27</v>
      </c>
      <c r="K13" s="9" t="s">
        <v>28</v>
      </c>
      <c r="L13" s="10">
        <v>43647</v>
      </c>
      <c r="M13" s="10">
        <v>44075</v>
      </c>
      <c r="N13" s="14">
        <v>4.8</v>
      </c>
      <c r="O13" s="14" t="s">
        <v>29</v>
      </c>
      <c r="P13" s="14" t="s">
        <v>29</v>
      </c>
      <c r="Q13" s="14" t="s">
        <v>29</v>
      </c>
      <c r="R13" s="14">
        <v>3800</v>
      </c>
      <c r="S13" s="14">
        <v>300</v>
      </c>
      <c r="T13" s="14">
        <v>100</v>
      </c>
      <c r="U13" s="14" t="s">
        <v>30</v>
      </c>
      <c r="V13" s="50" t="s">
        <v>1447</v>
      </c>
    </row>
    <row r="14" spans="1:22" s="87" customFormat="1" ht="45" customHeight="1">
      <c r="A14" s="169">
        <v>13</v>
      </c>
      <c r="B14" s="8" t="s">
        <v>67</v>
      </c>
      <c r="C14" s="9" t="s">
        <v>37</v>
      </c>
      <c r="D14" s="9" t="s">
        <v>21</v>
      </c>
      <c r="E14" s="9" t="s">
        <v>22</v>
      </c>
      <c r="F14" s="9" t="s">
        <v>68</v>
      </c>
      <c r="G14" s="9" t="s">
        <v>24</v>
      </c>
      <c r="H14" s="9" t="s">
        <v>66</v>
      </c>
      <c r="I14" s="9" t="s">
        <v>26</v>
      </c>
      <c r="J14" s="9" t="s">
        <v>27</v>
      </c>
      <c r="K14" s="9" t="s">
        <v>28</v>
      </c>
      <c r="L14" s="10">
        <v>43313</v>
      </c>
      <c r="M14" s="10">
        <v>44166</v>
      </c>
      <c r="N14" s="14" t="s">
        <v>29</v>
      </c>
      <c r="O14" s="14" t="s">
        <v>29</v>
      </c>
      <c r="P14" s="14">
        <v>1.31</v>
      </c>
      <c r="Q14" s="14" t="s">
        <v>29</v>
      </c>
      <c r="R14" s="14">
        <v>1675</v>
      </c>
      <c r="S14" s="14">
        <v>300</v>
      </c>
      <c r="T14" s="14">
        <v>90</v>
      </c>
      <c r="U14" s="14" t="s">
        <v>30</v>
      </c>
      <c r="V14" s="50" t="s">
        <v>1448</v>
      </c>
    </row>
    <row r="15" spans="1:22" s="87" customFormat="1" ht="45" customHeight="1">
      <c r="A15" s="169">
        <v>14</v>
      </c>
      <c r="B15" s="8" t="s">
        <v>69</v>
      </c>
      <c r="C15" s="9" t="s">
        <v>37</v>
      </c>
      <c r="D15" s="9" t="s">
        <v>21</v>
      </c>
      <c r="E15" s="9" t="s">
        <v>70</v>
      </c>
      <c r="F15" s="9" t="s">
        <v>71</v>
      </c>
      <c r="G15" s="9" t="s">
        <v>24</v>
      </c>
      <c r="H15" s="9" t="s">
        <v>72</v>
      </c>
      <c r="I15" s="9" t="s">
        <v>26</v>
      </c>
      <c r="J15" s="9" t="s">
        <v>40</v>
      </c>
      <c r="K15" s="9" t="s">
        <v>28</v>
      </c>
      <c r="L15" s="10">
        <v>43800</v>
      </c>
      <c r="M15" s="10">
        <v>44044</v>
      </c>
      <c r="N15" s="14" t="s">
        <v>29</v>
      </c>
      <c r="O15" s="14" t="s">
        <v>29</v>
      </c>
      <c r="P15" s="14" t="s">
        <v>29</v>
      </c>
      <c r="Q15" s="14" t="s">
        <v>29</v>
      </c>
      <c r="R15" s="14">
        <v>1040</v>
      </c>
      <c r="S15" s="14">
        <v>600</v>
      </c>
      <c r="T15" s="14">
        <v>180</v>
      </c>
      <c r="U15" s="14" t="s">
        <v>30</v>
      </c>
      <c r="V15" s="50" t="s">
        <v>1449</v>
      </c>
    </row>
    <row r="16" spans="1:22" s="87" customFormat="1" ht="45" customHeight="1">
      <c r="A16" s="169">
        <v>15</v>
      </c>
      <c r="B16" s="8" t="s">
        <v>73</v>
      </c>
      <c r="C16" s="9" t="s">
        <v>20</v>
      </c>
      <c r="D16" s="9" t="s">
        <v>21</v>
      </c>
      <c r="E16" s="9" t="s">
        <v>22</v>
      </c>
      <c r="F16" s="9" t="s">
        <v>2432</v>
      </c>
      <c r="G16" s="9" t="s">
        <v>24</v>
      </c>
      <c r="H16" s="9" t="s">
        <v>61</v>
      </c>
      <c r="I16" s="9" t="s">
        <v>26</v>
      </c>
      <c r="J16" s="9" t="s">
        <v>27</v>
      </c>
      <c r="K16" s="9" t="s">
        <v>28</v>
      </c>
      <c r="L16" s="10">
        <v>43800</v>
      </c>
      <c r="M16" s="10">
        <v>44531</v>
      </c>
      <c r="N16" s="14" t="s">
        <v>29</v>
      </c>
      <c r="O16" s="14" t="s">
        <v>29</v>
      </c>
      <c r="P16" s="14" t="s">
        <v>29</v>
      </c>
      <c r="Q16" s="14" t="s">
        <v>29</v>
      </c>
      <c r="R16" s="14">
        <v>9497</v>
      </c>
      <c r="S16" s="14">
        <v>1500</v>
      </c>
      <c r="T16" s="14">
        <v>1500</v>
      </c>
      <c r="U16" s="14" t="s">
        <v>30</v>
      </c>
      <c r="V16" s="50" t="s">
        <v>1450</v>
      </c>
    </row>
    <row r="17" spans="1:22" s="87" customFormat="1" ht="45" customHeight="1">
      <c r="A17" s="169">
        <v>16</v>
      </c>
      <c r="B17" s="8" t="s">
        <v>74</v>
      </c>
      <c r="C17" s="9" t="s">
        <v>32</v>
      </c>
      <c r="D17" s="9" t="s">
        <v>21</v>
      </c>
      <c r="E17" s="9" t="s">
        <v>22</v>
      </c>
      <c r="F17" s="9" t="s">
        <v>75</v>
      </c>
      <c r="G17" s="9" t="s">
        <v>24</v>
      </c>
      <c r="H17" s="9" t="s">
        <v>34</v>
      </c>
      <c r="I17" s="9" t="s">
        <v>26</v>
      </c>
      <c r="J17" s="9" t="s">
        <v>27</v>
      </c>
      <c r="K17" s="9" t="s">
        <v>28</v>
      </c>
      <c r="L17" s="10">
        <v>43160</v>
      </c>
      <c r="M17" s="10">
        <v>44013</v>
      </c>
      <c r="N17" s="14" t="s">
        <v>29</v>
      </c>
      <c r="O17" s="14" t="s">
        <v>29</v>
      </c>
      <c r="P17" s="14" t="s">
        <v>29</v>
      </c>
      <c r="Q17" s="14">
        <v>2900</v>
      </c>
      <c r="R17" s="14">
        <v>1500</v>
      </c>
      <c r="S17" s="14">
        <v>100</v>
      </c>
      <c r="T17" s="14">
        <v>30</v>
      </c>
      <c r="U17" s="14" t="s">
        <v>35</v>
      </c>
      <c r="V17" s="50" t="s">
        <v>1451</v>
      </c>
    </row>
    <row r="18" spans="1:22" s="87" customFormat="1" ht="45" customHeight="1">
      <c r="A18" s="169">
        <v>17</v>
      </c>
      <c r="B18" s="8" t="s">
        <v>76</v>
      </c>
      <c r="C18" s="9" t="s">
        <v>20</v>
      </c>
      <c r="D18" s="9" t="s">
        <v>21</v>
      </c>
      <c r="E18" s="9" t="s">
        <v>22</v>
      </c>
      <c r="F18" s="9" t="s">
        <v>77</v>
      </c>
      <c r="G18" s="9" t="s">
        <v>24</v>
      </c>
      <c r="H18" s="9" t="s">
        <v>61</v>
      </c>
      <c r="I18" s="9" t="s">
        <v>26</v>
      </c>
      <c r="J18" s="9" t="s">
        <v>27</v>
      </c>
      <c r="K18" s="9" t="s">
        <v>28</v>
      </c>
      <c r="L18" s="10">
        <v>43344</v>
      </c>
      <c r="M18" s="10">
        <v>43952</v>
      </c>
      <c r="N18" s="14" t="s">
        <v>29</v>
      </c>
      <c r="O18" s="14" t="s">
        <v>29</v>
      </c>
      <c r="P18" s="14" t="s">
        <v>29</v>
      </c>
      <c r="Q18" s="14" t="s">
        <v>29</v>
      </c>
      <c r="R18" s="14">
        <v>7500</v>
      </c>
      <c r="S18" s="14">
        <v>200</v>
      </c>
      <c r="T18" s="14">
        <v>200</v>
      </c>
      <c r="U18" s="14" t="s">
        <v>30</v>
      </c>
      <c r="V18" s="50" t="s">
        <v>1452</v>
      </c>
    </row>
    <row r="19" spans="1:22" s="87" customFormat="1" ht="45" customHeight="1">
      <c r="A19" s="169">
        <v>18</v>
      </c>
      <c r="B19" s="8" t="s">
        <v>78</v>
      </c>
      <c r="C19" s="9" t="s">
        <v>20</v>
      </c>
      <c r="D19" s="9" t="s">
        <v>21</v>
      </c>
      <c r="E19" s="9" t="s">
        <v>22</v>
      </c>
      <c r="F19" s="9" t="s">
        <v>79</v>
      </c>
      <c r="G19" s="9" t="s">
        <v>24</v>
      </c>
      <c r="H19" s="9" t="s">
        <v>34</v>
      </c>
      <c r="I19" s="9" t="s">
        <v>26</v>
      </c>
      <c r="J19" s="9" t="s">
        <v>27</v>
      </c>
      <c r="K19" s="9" t="s">
        <v>28</v>
      </c>
      <c r="L19" s="10">
        <v>42948</v>
      </c>
      <c r="M19" s="10">
        <v>43983</v>
      </c>
      <c r="N19" s="14" t="s">
        <v>29</v>
      </c>
      <c r="O19" s="14" t="s">
        <v>29</v>
      </c>
      <c r="P19" s="14" t="s">
        <v>29</v>
      </c>
      <c r="Q19" s="14" t="s">
        <v>29</v>
      </c>
      <c r="R19" s="14">
        <v>1190</v>
      </c>
      <c r="S19" s="14">
        <v>200</v>
      </c>
      <c r="T19" s="14">
        <v>60</v>
      </c>
      <c r="U19" s="14" t="s">
        <v>30</v>
      </c>
      <c r="V19" s="50" t="s">
        <v>1453</v>
      </c>
    </row>
    <row r="20" spans="1:22" s="87" customFormat="1" ht="45" customHeight="1">
      <c r="A20" s="169">
        <v>19</v>
      </c>
      <c r="B20" s="8" t="s">
        <v>80</v>
      </c>
      <c r="C20" s="9" t="s">
        <v>20</v>
      </c>
      <c r="D20" s="9" t="s">
        <v>21</v>
      </c>
      <c r="E20" s="9" t="s">
        <v>22</v>
      </c>
      <c r="F20" s="9" t="s">
        <v>81</v>
      </c>
      <c r="G20" s="9" t="s">
        <v>24</v>
      </c>
      <c r="H20" s="9" t="s">
        <v>25</v>
      </c>
      <c r="I20" s="9" t="s">
        <v>26</v>
      </c>
      <c r="J20" s="9" t="s">
        <v>27</v>
      </c>
      <c r="K20" s="9" t="s">
        <v>28</v>
      </c>
      <c r="L20" s="10">
        <v>43770</v>
      </c>
      <c r="M20" s="10">
        <v>44348</v>
      </c>
      <c r="N20" s="14" t="s">
        <v>29</v>
      </c>
      <c r="O20" s="14" t="s">
        <v>29</v>
      </c>
      <c r="P20" s="14" t="s">
        <v>29</v>
      </c>
      <c r="Q20" s="14" t="s">
        <v>29</v>
      </c>
      <c r="R20" s="14">
        <v>10000</v>
      </c>
      <c r="S20" s="14">
        <v>1280</v>
      </c>
      <c r="T20" s="14">
        <v>1280</v>
      </c>
      <c r="U20" s="14" t="s">
        <v>30</v>
      </c>
      <c r="V20" s="50" t="s">
        <v>81</v>
      </c>
    </row>
    <row r="21" spans="1:22" s="87" customFormat="1" ht="45" customHeight="1">
      <c r="A21" s="169">
        <v>20</v>
      </c>
      <c r="B21" s="8" t="s">
        <v>82</v>
      </c>
      <c r="C21" s="9" t="s">
        <v>32</v>
      </c>
      <c r="D21" s="9" t="s">
        <v>21</v>
      </c>
      <c r="E21" s="9" t="s">
        <v>22</v>
      </c>
      <c r="F21" s="9" t="s">
        <v>83</v>
      </c>
      <c r="G21" s="9" t="s">
        <v>24</v>
      </c>
      <c r="H21" s="9" t="s">
        <v>84</v>
      </c>
      <c r="I21" s="9" t="s">
        <v>26</v>
      </c>
      <c r="J21" s="9" t="s">
        <v>27</v>
      </c>
      <c r="K21" s="9" t="s">
        <v>43</v>
      </c>
      <c r="L21" s="10">
        <v>42491</v>
      </c>
      <c r="M21" s="10">
        <v>44531</v>
      </c>
      <c r="N21" s="14"/>
      <c r="O21" s="14">
        <v>0.85</v>
      </c>
      <c r="P21" s="14" t="s">
        <v>29</v>
      </c>
      <c r="Q21" s="14" t="s">
        <v>29</v>
      </c>
      <c r="R21" s="14">
        <v>17000</v>
      </c>
      <c r="S21" s="14">
        <v>500</v>
      </c>
      <c r="T21" s="14">
        <v>500</v>
      </c>
      <c r="U21" s="14" t="s">
        <v>30</v>
      </c>
      <c r="V21" s="50" t="s">
        <v>1454</v>
      </c>
    </row>
    <row r="22" spans="1:22" s="87" customFormat="1" ht="45" customHeight="1">
      <c r="A22" s="169">
        <v>21</v>
      </c>
      <c r="B22" s="8" t="s">
        <v>85</v>
      </c>
      <c r="C22" s="9" t="s">
        <v>20</v>
      </c>
      <c r="D22" s="9" t="s">
        <v>21</v>
      </c>
      <c r="E22" s="9" t="s">
        <v>86</v>
      </c>
      <c r="F22" s="9" t="s">
        <v>87</v>
      </c>
      <c r="G22" s="9" t="s">
        <v>24</v>
      </c>
      <c r="H22" s="9" t="s">
        <v>63</v>
      </c>
      <c r="I22" s="9" t="s">
        <v>26</v>
      </c>
      <c r="J22" s="9" t="s">
        <v>27</v>
      </c>
      <c r="K22" s="9" t="s">
        <v>28</v>
      </c>
      <c r="L22" s="10">
        <v>43739</v>
      </c>
      <c r="M22" s="10">
        <v>44166</v>
      </c>
      <c r="N22" s="14" t="s">
        <v>29</v>
      </c>
      <c r="O22" s="14" t="s">
        <v>29</v>
      </c>
      <c r="P22" s="14" t="s">
        <v>29</v>
      </c>
      <c r="Q22" s="14" t="s">
        <v>29</v>
      </c>
      <c r="R22" s="14">
        <v>2499</v>
      </c>
      <c r="S22" s="14">
        <v>1100</v>
      </c>
      <c r="T22" s="14">
        <v>330</v>
      </c>
      <c r="U22" s="14" t="s">
        <v>30</v>
      </c>
      <c r="V22" s="50" t="s">
        <v>1455</v>
      </c>
    </row>
    <row r="23" spans="1:22" s="87" customFormat="1" ht="45" customHeight="1">
      <c r="A23" s="169">
        <v>22</v>
      </c>
      <c r="B23" s="8" t="s">
        <v>88</v>
      </c>
      <c r="C23" s="9" t="s">
        <v>37</v>
      </c>
      <c r="D23" s="9" t="s">
        <v>21</v>
      </c>
      <c r="E23" s="9" t="s">
        <v>22</v>
      </c>
      <c r="F23" s="9" t="s">
        <v>89</v>
      </c>
      <c r="G23" s="9" t="s">
        <v>24</v>
      </c>
      <c r="H23" s="9" t="s">
        <v>39</v>
      </c>
      <c r="I23" s="9" t="s">
        <v>26</v>
      </c>
      <c r="J23" s="9" t="s">
        <v>40</v>
      </c>
      <c r="K23" s="9" t="s">
        <v>28</v>
      </c>
      <c r="L23" s="10">
        <v>43313</v>
      </c>
      <c r="M23" s="10">
        <v>44166</v>
      </c>
      <c r="N23" s="14" t="s">
        <v>29</v>
      </c>
      <c r="O23" s="14" t="s">
        <v>29</v>
      </c>
      <c r="P23" s="14" t="s">
        <v>29</v>
      </c>
      <c r="Q23" s="14" t="s">
        <v>29</v>
      </c>
      <c r="R23" s="14">
        <v>1000</v>
      </c>
      <c r="S23" s="14">
        <v>300</v>
      </c>
      <c r="T23" s="14">
        <v>90</v>
      </c>
      <c r="U23" s="14" t="s">
        <v>30</v>
      </c>
      <c r="V23" s="50" t="s">
        <v>1456</v>
      </c>
    </row>
    <row r="24" spans="1:22" s="87" customFormat="1" ht="45" customHeight="1">
      <c r="A24" s="169">
        <v>23</v>
      </c>
      <c r="B24" s="8" t="s">
        <v>90</v>
      </c>
      <c r="C24" s="9" t="s">
        <v>37</v>
      </c>
      <c r="D24" s="9" t="s">
        <v>21</v>
      </c>
      <c r="E24" s="9" t="s">
        <v>22</v>
      </c>
      <c r="F24" s="9" t="s">
        <v>91</v>
      </c>
      <c r="G24" s="9" t="s">
        <v>24</v>
      </c>
      <c r="H24" s="9" t="s">
        <v>55</v>
      </c>
      <c r="I24" s="9" t="s">
        <v>26</v>
      </c>
      <c r="J24" s="9" t="s">
        <v>40</v>
      </c>
      <c r="K24" s="9" t="s">
        <v>28</v>
      </c>
      <c r="L24" s="10">
        <v>43374</v>
      </c>
      <c r="M24" s="10">
        <v>44166</v>
      </c>
      <c r="N24" s="14">
        <v>900</v>
      </c>
      <c r="O24" s="14">
        <v>0</v>
      </c>
      <c r="P24" s="14">
        <v>400</v>
      </c>
      <c r="Q24" s="14">
        <v>0</v>
      </c>
      <c r="R24" s="14">
        <v>900</v>
      </c>
      <c r="S24" s="14">
        <v>300</v>
      </c>
      <c r="T24" s="14">
        <v>0</v>
      </c>
      <c r="U24" s="14" t="s">
        <v>30</v>
      </c>
      <c r="V24" s="50" t="s">
        <v>91</v>
      </c>
    </row>
    <row r="25" spans="1:22" s="87" customFormat="1" ht="45" customHeight="1">
      <c r="A25" s="169">
        <v>24</v>
      </c>
      <c r="B25" s="8" t="s">
        <v>92</v>
      </c>
      <c r="C25" s="9" t="s">
        <v>37</v>
      </c>
      <c r="D25" s="9" t="s">
        <v>21</v>
      </c>
      <c r="E25" s="9" t="s">
        <v>22</v>
      </c>
      <c r="F25" s="9" t="s">
        <v>93</v>
      </c>
      <c r="G25" s="9" t="s">
        <v>24</v>
      </c>
      <c r="H25" s="9" t="s">
        <v>34</v>
      </c>
      <c r="I25" s="9" t="s">
        <v>26</v>
      </c>
      <c r="J25" s="9" t="s">
        <v>40</v>
      </c>
      <c r="K25" s="9" t="s">
        <v>28</v>
      </c>
      <c r="L25" s="10">
        <v>43282</v>
      </c>
      <c r="M25" s="10">
        <v>44166</v>
      </c>
      <c r="N25" s="14" t="s">
        <v>29</v>
      </c>
      <c r="O25" s="14" t="s">
        <v>29</v>
      </c>
      <c r="P25" s="14" t="s">
        <v>29</v>
      </c>
      <c r="Q25" s="14" t="s">
        <v>29</v>
      </c>
      <c r="R25" s="14">
        <v>1115</v>
      </c>
      <c r="S25" s="14">
        <v>300</v>
      </c>
      <c r="T25" s="14">
        <v>80</v>
      </c>
      <c r="U25" s="14" t="s">
        <v>35</v>
      </c>
      <c r="V25" s="50" t="s">
        <v>1457</v>
      </c>
    </row>
    <row r="26" spans="1:22" s="87" customFormat="1" ht="45" customHeight="1">
      <c r="A26" s="169">
        <v>25</v>
      </c>
      <c r="B26" s="8" t="s">
        <v>94</v>
      </c>
      <c r="C26" s="9" t="s">
        <v>37</v>
      </c>
      <c r="D26" s="9" t="s">
        <v>21</v>
      </c>
      <c r="E26" s="9" t="s">
        <v>86</v>
      </c>
      <c r="F26" s="9" t="s">
        <v>95</v>
      </c>
      <c r="G26" s="9" t="s">
        <v>24</v>
      </c>
      <c r="H26" s="9" t="s">
        <v>96</v>
      </c>
      <c r="I26" s="9" t="s">
        <v>26</v>
      </c>
      <c r="J26" s="9" t="s">
        <v>27</v>
      </c>
      <c r="K26" s="9" t="s">
        <v>28</v>
      </c>
      <c r="L26" s="10">
        <v>43160</v>
      </c>
      <c r="M26" s="10">
        <v>44166</v>
      </c>
      <c r="N26" s="14" t="s">
        <v>29</v>
      </c>
      <c r="O26" s="14" t="s">
        <v>29</v>
      </c>
      <c r="P26" s="14" t="s">
        <v>29</v>
      </c>
      <c r="Q26" s="14">
        <v>6000</v>
      </c>
      <c r="R26" s="14">
        <v>12277</v>
      </c>
      <c r="S26" s="14">
        <v>100</v>
      </c>
      <c r="T26" s="14">
        <v>100</v>
      </c>
      <c r="U26" s="14" t="s">
        <v>30</v>
      </c>
      <c r="V26" s="50" t="s">
        <v>1458</v>
      </c>
    </row>
    <row r="27" spans="1:22" s="87" customFormat="1" ht="45" customHeight="1">
      <c r="A27" s="169">
        <v>26</v>
      </c>
      <c r="B27" s="8" t="s">
        <v>97</v>
      </c>
      <c r="C27" s="9" t="s">
        <v>37</v>
      </c>
      <c r="D27" s="9" t="s">
        <v>46</v>
      </c>
      <c r="E27" s="9" t="s">
        <v>22</v>
      </c>
      <c r="F27" s="9" t="s">
        <v>98</v>
      </c>
      <c r="G27" s="9" t="s">
        <v>24</v>
      </c>
      <c r="H27" s="9" t="s">
        <v>66</v>
      </c>
      <c r="I27" s="9" t="s">
        <v>26</v>
      </c>
      <c r="J27" s="9" t="s">
        <v>27</v>
      </c>
      <c r="K27" s="9" t="s">
        <v>28</v>
      </c>
      <c r="L27" s="10">
        <v>43221</v>
      </c>
      <c r="M27" s="10">
        <v>44166</v>
      </c>
      <c r="N27" s="14">
        <v>11.56</v>
      </c>
      <c r="O27" s="14" t="s">
        <v>29</v>
      </c>
      <c r="P27" s="14" t="s">
        <v>29</v>
      </c>
      <c r="Q27" s="14" t="s">
        <v>29</v>
      </c>
      <c r="R27" s="14">
        <v>3072</v>
      </c>
      <c r="S27" s="14">
        <v>100</v>
      </c>
      <c r="T27" s="14">
        <v>30</v>
      </c>
      <c r="U27" s="14" t="s">
        <v>30</v>
      </c>
      <c r="V27" s="50" t="s">
        <v>1459</v>
      </c>
    </row>
    <row r="28" spans="1:22" s="87" customFormat="1" ht="45" customHeight="1">
      <c r="A28" s="169">
        <v>27</v>
      </c>
      <c r="B28" s="8" t="s">
        <v>99</v>
      </c>
      <c r="C28" s="9" t="s">
        <v>20</v>
      </c>
      <c r="D28" s="9" t="s">
        <v>21</v>
      </c>
      <c r="E28" s="9" t="s">
        <v>86</v>
      </c>
      <c r="F28" s="9" t="s">
        <v>101</v>
      </c>
      <c r="G28" s="9" t="s">
        <v>24</v>
      </c>
      <c r="H28" s="9" t="s">
        <v>63</v>
      </c>
      <c r="I28" s="9" t="s">
        <v>26</v>
      </c>
      <c r="J28" s="9" t="s">
        <v>27</v>
      </c>
      <c r="K28" s="9" t="s">
        <v>28</v>
      </c>
      <c r="L28" s="10">
        <v>43282</v>
      </c>
      <c r="M28" s="10">
        <v>43983</v>
      </c>
      <c r="N28" s="14" t="s">
        <v>29</v>
      </c>
      <c r="O28" s="14" t="s">
        <v>29</v>
      </c>
      <c r="P28" s="14" t="s">
        <v>29</v>
      </c>
      <c r="Q28" s="14" t="s">
        <v>29</v>
      </c>
      <c r="R28" s="14">
        <v>2500</v>
      </c>
      <c r="S28" s="14">
        <v>200</v>
      </c>
      <c r="T28" s="14">
        <v>60</v>
      </c>
      <c r="U28" s="14" t="s">
        <v>30</v>
      </c>
      <c r="V28" s="50" t="s">
        <v>1460</v>
      </c>
    </row>
    <row r="29" spans="1:22" s="87" customFormat="1" ht="45" customHeight="1">
      <c r="A29" s="169">
        <v>28</v>
      </c>
      <c r="B29" s="8" t="s">
        <v>102</v>
      </c>
      <c r="C29" s="9" t="s">
        <v>37</v>
      </c>
      <c r="D29" s="9" t="s">
        <v>21</v>
      </c>
      <c r="E29" s="9" t="s">
        <v>22</v>
      </c>
      <c r="F29" s="9" t="s">
        <v>103</v>
      </c>
      <c r="G29" s="9" t="s">
        <v>24</v>
      </c>
      <c r="H29" s="9" t="s">
        <v>66</v>
      </c>
      <c r="I29" s="9" t="s">
        <v>26</v>
      </c>
      <c r="J29" s="9" t="s">
        <v>27</v>
      </c>
      <c r="K29" s="9" t="s">
        <v>28</v>
      </c>
      <c r="L29" s="10">
        <v>43191</v>
      </c>
      <c r="M29" s="10">
        <v>44531</v>
      </c>
      <c r="N29" s="14" t="s">
        <v>29</v>
      </c>
      <c r="O29" s="14">
        <v>2.6</v>
      </c>
      <c r="P29" s="14">
        <v>2</v>
      </c>
      <c r="Q29" s="14" t="s">
        <v>29</v>
      </c>
      <c r="R29" s="14">
        <v>31514</v>
      </c>
      <c r="S29" s="14">
        <v>2230</v>
      </c>
      <c r="T29" s="14">
        <v>2230</v>
      </c>
      <c r="U29" s="14" t="s">
        <v>30</v>
      </c>
      <c r="V29" s="50" t="s">
        <v>1461</v>
      </c>
    </row>
    <row r="30" spans="1:22" s="87" customFormat="1" ht="45" customHeight="1">
      <c r="A30" s="169">
        <v>29</v>
      </c>
      <c r="B30" s="8" t="s">
        <v>104</v>
      </c>
      <c r="C30" s="9" t="s">
        <v>20</v>
      </c>
      <c r="D30" s="9" t="s">
        <v>21</v>
      </c>
      <c r="E30" s="9" t="s">
        <v>22</v>
      </c>
      <c r="F30" s="9" t="s">
        <v>105</v>
      </c>
      <c r="G30" s="9" t="s">
        <v>24</v>
      </c>
      <c r="H30" s="9" t="s">
        <v>106</v>
      </c>
      <c r="I30" s="9" t="s">
        <v>26</v>
      </c>
      <c r="J30" s="9" t="s">
        <v>27</v>
      </c>
      <c r="K30" s="9" t="s">
        <v>28</v>
      </c>
      <c r="L30" s="10">
        <v>43800</v>
      </c>
      <c r="M30" s="10">
        <v>44531</v>
      </c>
      <c r="N30" s="14" t="s">
        <v>29</v>
      </c>
      <c r="O30" s="14" t="s">
        <v>29</v>
      </c>
      <c r="P30" s="14" t="s">
        <v>29</v>
      </c>
      <c r="Q30" s="14" t="s">
        <v>29</v>
      </c>
      <c r="R30" s="14">
        <v>1999</v>
      </c>
      <c r="S30" s="14">
        <v>1000</v>
      </c>
      <c r="T30" s="14">
        <v>400</v>
      </c>
      <c r="U30" s="14" t="s">
        <v>30</v>
      </c>
      <c r="V30" s="50" t="s">
        <v>1462</v>
      </c>
    </row>
    <row r="31" spans="1:22" s="87" customFormat="1" ht="45" customHeight="1">
      <c r="A31" s="169">
        <v>30</v>
      </c>
      <c r="B31" s="8" t="s">
        <v>107</v>
      </c>
      <c r="C31" s="9" t="s">
        <v>20</v>
      </c>
      <c r="D31" s="9" t="s">
        <v>21</v>
      </c>
      <c r="E31" s="9" t="s">
        <v>22</v>
      </c>
      <c r="F31" s="9" t="s">
        <v>108</v>
      </c>
      <c r="G31" s="9" t="s">
        <v>24</v>
      </c>
      <c r="H31" s="9" t="s">
        <v>109</v>
      </c>
      <c r="I31" s="9" t="s">
        <v>26</v>
      </c>
      <c r="J31" s="9" t="s">
        <v>27</v>
      </c>
      <c r="K31" s="9" t="s">
        <v>28</v>
      </c>
      <c r="L31" s="10">
        <v>43800</v>
      </c>
      <c r="M31" s="10">
        <v>44348</v>
      </c>
      <c r="N31" s="14" t="s">
        <v>29</v>
      </c>
      <c r="O31" s="14" t="s">
        <v>29</v>
      </c>
      <c r="P31" s="14" t="s">
        <v>29</v>
      </c>
      <c r="Q31" s="14" t="s">
        <v>29</v>
      </c>
      <c r="R31" s="14">
        <v>8000</v>
      </c>
      <c r="S31" s="14">
        <v>1500</v>
      </c>
      <c r="T31" s="14">
        <v>1000</v>
      </c>
      <c r="U31" s="14" t="s">
        <v>30</v>
      </c>
      <c r="V31" s="50" t="s">
        <v>1463</v>
      </c>
    </row>
    <row r="32" spans="1:22" s="87" customFormat="1" ht="45" customHeight="1">
      <c r="A32" s="169">
        <v>31</v>
      </c>
      <c r="B32" s="8" t="s">
        <v>112</v>
      </c>
      <c r="C32" s="9" t="s">
        <v>37</v>
      </c>
      <c r="D32" s="9" t="s">
        <v>21</v>
      </c>
      <c r="E32" s="9" t="s">
        <v>22</v>
      </c>
      <c r="F32" s="9" t="s">
        <v>113</v>
      </c>
      <c r="G32" s="9" t="s">
        <v>24</v>
      </c>
      <c r="H32" s="9" t="s">
        <v>66</v>
      </c>
      <c r="I32" s="9" t="s">
        <v>26</v>
      </c>
      <c r="J32" s="9" t="s">
        <v>27</v>
      </c>
      <c r="K32" s="9" t="s">
        <v>43</v>
      </c>
      <c r="L32" s="10">
        <v>42461</v>
      </c>
      <c r="M32" s="10">
        <v>44166</v>
      </c>
      <c r="N32" s="14" t="s">
        <v>29</v>
      </c>
      <c r="O32" s="14" t="s">
        <v>29</v>
      </c>
      <c r="P32" s="14">
        <v>104.5</v>
      </c>
      <c r="Q32" s="14" t="s">
        <v>29</v>
      </c>
      <c r="R32" s="14">
        <v>56424</v>
      </c>
      <c r="S32" s="14">
        <v>5500</v>
      </c>
      <c r="T32" s="14">
        <v>5500</v>
      </c>
      <c r="U32" s="14" t="s">
        <v>30</v>
      </c>
      <c r="V32" s="50" t="s">
        <v>1465</v>
      </c>
    </row>
    <row r="33" spans="1:22" s="87" customFormat="1" ht="45" customHeight="1">
      <c r="A33" s="169">
        <v>32</v>
      </c>
      <c r="B33" s="8" t="s">
        <v>114</v>
      </c>
      <c r="C33" s="9" t="s">
        <v>32</v>
      </c>
      <c r="D33" s="9" t="s">
        <v>21</v>
      </c>
      <c r="E33" s="9" t="s">
        <v>22</v>
      </c>
      <c r="F33" s="9" t="s">
        <v>115</v>
      </c>
      <c r="G33" s="9" t="s">
        <v>24</v>
      </c>
      <c r="H33" s="9" t="s">
        <v>34</v>
      </c>
      <c r="I33" s="9" t="s">
        <v>26</v>
      </c>
      <c r="J33" s="9" t="s">
        <v>27</v>
      </c>
      <c r="K33" s="9" t="s">
        <v>28</v>
      </c>
      <c r="L33" s="10">
        <v>42309</v>
      </c>
      <c r="M33" s="10">
        <v>44166</v>
      </c>
      <c r="N33" s="14" t="s">
        <v>29</v>
      </c>
      <c r="O33" s="14" t="s">
        <v>29</v>
      </c>
      <c r="P33" s="14" t="s">
        <v>29</v>
      </c>
      <c r="Q33" s="14" t="s">
        <v>29</v>
      </c>
      <c r="R33" s="14">
        <v>6229</v>
      </c>
      <c r="S33" s="14">
        <v>500</v>
      </c>
      <c r="T33" s="14">
        <v>500</v>
      </c>
      <c r="U33" s="14" t="s">
        <v>35</v>
      </c>
      <c r="V33" s="50" t="s">
        <v>1466</v>
      </c>
    </row>
    <row r="34" spans="1:22" s="87" customFormat="1" ht="45" customHeight="1">
      <c r="A34" s="169">
        <v>33</v>
      </c>
      <c r="B34" s="8" t="s">
        <v>116</v>
      </c>
      <c r="C34" s="9" t="s">
        <v>37</v>
      </c>
      <c r="D34" s="9" t="s">
        <v>21</v>
      </c>
      <c r="E34" s="9" t="s">
        <v>22</v>
      </c>
      <c r="F34" s="9" t="s">
        <v>117</v>
      </c>
      <c r="G34" s="9" t="s">
        <v>24</v>
      </c>
      <c r="H34" s="9" t="s">
        <v>34</v>
      </c>
      <c r="I34" s="9" t="s">
        <v>26</v>
      </c>
      <c r="J34" s="9" t="s">
        <v>40</v>
      </c>
      <c r="K34" s="9" t="s">
        <v>28</v>
      </c>
      <c r="L34" s="10">
        <v>43739</v>
      </c>
      <c r="M34" s="10">
        <v>44166</v>
      </c>
      <c r="N34" s="14" t="s">
        <v>29</v>
      </c>
      <c r="O34" s="14" t="s">
        <v>29</v>
      </c>
      <c r="P34" s="14" t="s">
        <v>29</v>
      </c>
      <c r="Q34" s="14" t="s">
        <v>29</v>
      </c>
      <c r="R34" s="14">
        <v>1694</v>
      </c>
      <c r="S34" s="14">
        <v>516</v>
      </c>
      <c r="T34" s="14">
        <v>155</v>
      </c>
      <c r="U34" s="14" t="s">
        <v>30</v>
      </c>
      <c r="V34" s="50" t="s">
        <v>1467</v>
      </c>
    </row>
    <row r="35" spans="1:22" s="87" customFormat="1" ht="45" customHeight="1">
      <c r="A35" s="169">
        <v>34</v>
      </c>
      <c r="B35" s="8" t="s">
        <v>118</v>
      </c>
      <c r="C35" s="9" t="s">
        <v>32</v>
      </c>
      <c r="D35" s="9" t="s">
        <v>21</v>
      </c>
      <c r="E35" s="9" t="s">
        <v>22</v>
      </c>
      <c r="F35" s="9" t="s">
        <v>119</v>
      </c>
      <c r="G35" s="9" t="s">
        <v>24</v>
      </c>
      <c r="H35" s="9" t="s">
        <v>34</v>
      </c>
      <c r="I35" s="9" t="s">
        <v>26</v>
      </c>
      <c r="J35" s="9" t="s">
        <v>27</v>
      </c>
      <c r="K35" s="9" t="s">
        <v>28</v>
      </c>
      <c r="L35" s="10">
        <v>43313</v>
      </c>
      <c r="M35" s="10">
        <v>44013</v>
      </c>
      <c r="N35" s="14" t="s">
        <v>29</v>
      </c>
      <c r="O35" s="14" t="s">
        <v>29</v>
      </c>
      <c r="P35" s="14" t="s">
        <v>29</v>
      </c>
      <c r="Q35" s="14">
        <v>2200</v>
      </c>
      <c r="R35" s="14">
        <v>2300</v>
      </c>
      <c r="S35" s="14">
        <v>300</v>
      </c>
      <c r="T35" s="14">
        <v>100</v>
      </c>
      <c r="U35" s="14" t="s">
        <v>35</v>
      </c>
      <c r="V35" s="50" t="s">
        <v>1468</v>
      </c>
    </row>
    <row r="36" spans="1:22" s="87" customFormat="1" ht="45" customHeight="1">
      <c r="A36" s="169">
        <v>35</v>
      </c>
      <c r="B36" s="8" t="s">
        <v>120</v>
      </c>
      <c r="C36" s="9" t="s">
        <v>20</v>
      </c>
      <c r="D36" s="9" t="s">
        <v>21</v>
      </c>
      <c r="E36" s="9" t="s">
        <v>22</v>
      </c>
      <c r="F36" s="9" t="s">
        <v>2754</v>
      </c>
      <c r="G36" s="9" t="s">
        <v>24</v>
      </c>
      <c r="H36" s="9" t="s">
        <v>52</v>
      </c>
      <c r="I36" s="9" t="s">
        <v>26</v>
      </c>
      <c r="J36" s="9" t="s">
        <v>27</v>
      </c>
      <c r="K36" s="9" t="s">
        <v>43</v>
      </c>
      <c r="L36" s="10">
        <v>43221</v>
      </c>
      <c r="M36" s="10">
        <v>44012</v>
      </c>
      <c r="N36" s="14">
        <v>4.5</v>
      </c>
      <c r="O36" s="14" t="s">
        <v>29</v>
      </c>
      <c r="P36" s="14" t="s">
        <v>29</v>
      </c>
      <c r="Q36" s="14" t="s">
        <v>29</v>
      </c>
      <c r="R36" s="14">
        <v>8000</v>
      </c>
      <c r="S36" s="14">
        <v>2000</v>
      </c>
      <c r="T36" s="14">
        <v>2000</v>
      </c>
      <c r="U36" s="14" t="s">
        <v>30</v>
      </c>
      <c r="V36" s="50" t="s">
        <v>1469</v>
      </c>
    </row>
    <row r="37" spans="1:22" s="87" customFormat="1" ht="45" customHeight="1">
      <c r="A37" s="169">
        <v>36</v>
      </c>
      <c r="B37" s="8" t="s">
        <v>121</v>
      </c>
      <c r="C37" s="9" t="s">
        <v>20</v>
      </c>
      <c r="D37" s="9" t="s">
        <v>21</v>
      </c>
      <c r="E37" s="9" t="s">
        <v>22</v>
      </c>
      <c r="F37" s="9" t="s">
        <v>122</v>
      </c>
      <c r="G37" s="9" t="s">
        <v>24</v>
      </c>
      <c r="H37" s="9" t="s">
        <v>48</v>
      </c>
      <c r="I37" s="9" t="s">
        <v>26</v>
      </c>
      <c r="J37" s="9" t="s">
        <v>27</v>
      </c>
      <c r="K37" s="9" t="s">
        <v>28</v>
      </c>
      <c r="L37" s="10">
        <v>41487</v>
      </c>
      <c r="M37" s="10">
        <v>44531</v>
      </c>
      <c r="N37" s="14" t="s">
        <v>29</v>
      </c>
      <c r="O37" s="14" t="s">
        <v>29</v>
      </c>
      <c r="P37" s="14" t="s">
        <v>29</v>
      </c>
      <c r="Q37" s="14">
        <v>4200</v>
      </c>
      <c r="R37" s="14">
        <v>12625</v>
      </c>
      <c r="S37" s="14">
        <v>100</v>
      </c>
      <c r="T37" s="14">
        <v>100</v>
      </c>
      <c r="U37" s="14" t="s">
        <v>30</v>
      </c>
      <c r="V37" s="50" t="s">
        <v>1470</v>
      </c>
    </row>
    <row r="38" spans="1:22" s="87" customFormat="1" ht="45" customHeight="1">
      <c r="A38" s="169">
        <v>37</v>
      </c>
      <c r="B38" s="8" t="s">
        <v>123</v>
      </c>
      <c r="C38" s="9" t="s">
        <v>20</v>
      </c>
      <c r="D38" s="9" t="s">
        <v>21</v>
      </c>
      <c r="E38" s="9" t="s">
        <v>22</v>
      </c>
      <c r="F38" s="9" t="s">
        <v>124</v>
      </c>
      <c r="G38" s="9" t="s">
        <v>24</v>
      </c>
      <c r="H38" s="9" t="s">
        <v>66</v>
      </c>
      <c r="I38" s="9" t="s">
        <v>125</v>
      </c>
      <c r="J38" s="9" t="s">
        <v>27</v>
      </c>
      <c r="K38" s="9" t="s">
        <v>28</v>
      </c>
      <c r="L38" s="10">
        <v>43709</v>
      </c>
      <c r="M38" s="10">
        <v>44531</v>
      </c>
      <c r="N38" s="14">
        <v>5.2</v>
      </c>
      <c r="O38" s="14" t="s">
        <v>29</v>
      </c>
      <c r="P38" s="14" t="s">
        <v>29</v>
      </c>
      <c r="Q38" s="14" t="s">
        <v>29</v>
      </c>
      <c r="R38" s="14">
        <v>5950</v>
      </c>
      <c r="S38" s="14">
        <v>600</v>
      </c>
      <c r="T38" s="14">
        <v>600</v>
      </c>
      <c r="U38" s="14" t="s">
        <v>30</v>
      </c>
      <c r="V38" s="50" t="s">
        <v>1471</v>
      </c>
    </row>
    <row r="39" spans="1:22" s="87" customFormat="1" ht="45" customHeight="1">
      <c r="A39" s="169">
        <v>38</v>
      </c>
      <c r="B39" s="8" t="s">
        <v>126</v>
      </c>
      <c r="C39" s="9" t="s">
        <v>20</v>
      </c>
      <c r="D39" s="9" t="s">
        <v>21</v>
      </c>
      <c r="E39" s="9" t="s">
        <v>22</v>
      </c>
      <c r="F39" s="9" t="s">
        <v>127</v>
      </c>
      <c r="G39" s="9" t="s">
        <v>24</v>
      </c>
      <c r="H39" s="9" t="s">
        <v>84</v>
      </c>
      <c r="I39" s="9" t="s">
        <v>26</v>
      </c>
      <c r="J39" s="9" t="s">
        <v>27</v>
      </c>
      <c r="K39" s="9" t="s">
        <v>28</v>
      </c>
      <c r="L39" s="10">
        <v>43344</v>
      </c>
      <c r="M39" s="10">
        <v>44166</v>
      </c>
      <c r="N39" s="14" t="s">
        <v>29</v>
      </c>
      <c r="O39" s="14" t="s">
        <v>29</v>
      </c>
      <c r="P39" s="14" t="s">
        <v>29</v>
      </c>
      <c r="Q39" s="14" t="s">
        <v>29</v>
      </c>
      <c r="R39" s="14">
        <v>605</v>
      </c>
      <c r="S39" s="14">
        <v>100</v>
      </c>
      <c r="T39" s="14">
        <v>30</v>
      </c>
      <c r="U39" s="14" t="s">
        <v>30</v>
      </c>
      <c r="V39" s="50" t="s">
        <v>1472</v>
      </c>
    </row>
    <row r="40" spans="1:22" s="87" customFormat="1" ht="45" customHeight="1">
      <c r="A40" s="169">
        <v>39</v>
      </c>
      <c r="B40" s="8" t="s">
        <v>128</v>
      </c>
      <c r="C40" s="9" t="s">
        <v>37</v>
      </c>
      <c r="D40" s="9" t="s">
        <v>21</v>
      </c>
      <c r="E40" s="9" t="s">
        <v>22</v>
      </c>
      <c r="F40" s="9" t="s">
        <v>129</v>
      </c>
      <c r="G40" s="9" t="s">
        <v>24</v>
      </c>
      <c r="H40" s="9" t="s">
        <v>72</v>
      </c>
      <c r="I40" s="9" t="s">
        <v>26</v>
      </c>
      <c r="J40" s="9" t="s">
        <v>40</v>
      </c>
      <c r="K40" s="9" t="s">
        <v>28</v>
      </c>
      <c r="L40" s="10">
        <v>43800</v>
      </c>
      <c r="M40" s="10">
        <v>43952</v>
      </c>
      <c r="N40" s="14" t="s">
        <v>29</v>
      </c>
      <c r="O40" s="14" t="s">
        <v>29</v>
      </c>
      <c r="P40" s="14" t="s">
        <v>29</v>
      </c>
      <c r="Q40" s="14" t="s">
        <v>29</v>
      </c>
      <c r="R40" s="14">
        <v>180</v>
      </c>
      <c r="S40" s="14">
        <v>80</v>
      </c>
      <c r="T40" s="14">
        <v>0</v>
      </c>
      <c r="U40" s="14" t="s">
        <v>30</v>
      </c>
      <c r="V40" s="50" t="s">
        <v>1473</v>
      </c>
    </row>
    <row r="41" spans="1:22" s="87" customFormat="1" ht="45" customHeight="1">
      <c r="A41" s="169">
        <v>40</v>
      </c>
      <c r="B41" s="8" t="s">
        <v>130</v>
      </c>
      <c r="C41" s="9" t="s">
        <v>37</v>
      </c>
      <c r="D41" s="9" t="s">
        <v>21</v>
      </c>
      <c r="E41" s="9" t="s">
        <v>70</v>
      </c>
      <c r="F41" s="9" t="s">
        <v>131</v>
      </c>
      <c r="G41" s="9" t="s">
        <v>24</v>
      </c>
      <c r="H41" s="9" t="s">
        <v>72</v>
      </c>
      <c r="I41" s="9" t="s">
        <v>26</v>
      </c>
      <c r="J41" s="9" t="s">
        <v>40</v>
      </c>
      <c r="K41" s="9" t="s">
        <v>28</v>
      </c>
      <c r="L41" s="10">
        <v>43313</v>
      </c>
      <c r="M41" s="10">
        <v>44013</v>
      </c>
      <c r="N41" s="14" t="s">
        <v>29</v>
      </c>
      <c r="O41" s="14" t="s">
        <v>29</v>
      </c>
      <c r="P41" s="14" t="s">
        <v>29</v>
      </c>
      <c r="Q41" s="14" t="s">
        <v>29</v>
      </c>
      <c r="R41" s="14">
        <v>2402</v>
      </c>
      <c r="S41" s="14">
        <v>300</v>
      </c>
      <c r="T41" s="14">
        <v>0</v>
      </c>
      <c r="U41" s="14" t="s">
        <v>30</v>
      </c>
      <c r="V41" s="50" t="s">
        <v>1474</v>
      </c>
    </row>
    <row r="42" spans="1:22" s="87" customFormat="1" ht="45" customHeight="1">
      <c r="A42" s="169">
        <v>41</v>
      </c>
      <c r="B42" s="8" t="s">
        <v>132</v>
      </c>
      <c r="C42" s="9" t="s">
        <v>37</v>
      </c>
      <c r="D42" s="9" t="s">
        <v>21</v>
      </c>
      <c r="E42" s="9" t="s">
        <v>22</v>
      </c>
      <c r="F42" s="9" t="s">
        <v>133</v>
      </c>
      <c r="G42" s="9" t="s">
        <v>24</v>
      </c>
      <c r="H42" s="9" t="s">
        <v>134</v>
      </c>
      <c r="I42" s="9" t="s">
        <v>26</v>
      </c>
      <c r="J42" s="9" t="s">
        <v>40</v>
      </c>
      <c r="K42" s="9" t="s">
        <v>28</v>
      </c>
      <c r="L42" s="10">
        <v>43617</v>
      </c>
      <c r="M42" s="10">
        <v>44166</v>
      </c>
      <c r="N42" s="14" t="s">
        <v>29</v>
      </c>
      <c r="O42" s="14" t="s">
        <v>29</v>
      </c>
      <c r="P42" s="14" t="s">
        <v>29</v>
      </c>
      <c r="Q42" s="14" t="s">
        <v>29</v>
      </c>
      <c r="R42" s="14">
        <v>600</v>
      </c>
      <c r="S42" s="14">
        <v>400</v>
      </c>
      <c r="T42" s="14">
        <v>100</v>
      </c>
      <c r="U42" s="14" t="s">
        <v>30</v>
      </c>
      <c r="V42" s="50" t="s">
        <v>1475</v>
      </c>
    </row>
    <row r="43" spans="1:22" s="87" customFormat="1" ht="45" customHeight="1">
      <c r="A43" s="169">
        <v>42</v>
      </c>
      <c r="B43" s="8" t="s">
        <v>135</v>
      </c>
      <c r="C43" s="9" t="s">
        <v>20</v>
      </c>
      <c r="D43" s="9" t="s">
        <v>46</v>
      </c>
      <c r="E43" s="9" t="s">
        <v>22</v>
      </c>
      <c r="F43" s="9" t="s">
        <v>136</v>
      </c>
      <c r="G43" s="9" t="s">
        <v>24</v>
      </c>
      <c r="H43" s="9" t="s">
        <v>61</v>
      </c>
      <c r="I43" s="9" t="s">
        <v>137</v>
      </c>
      <c r="J43" s="9" t="s">
        <v>27</v>
      </c>
      <c r="K43" s="9" t="s">
        <v>28</v>
      </c>
      <c r="L43" s="10">
        <v>43647</v>
      </c>
      <c r="M43" s="10">
        <v>44075</v>
      </c>
      <c r="N43" s="14" t="s">
        <v>29</v>
      </c>
      <c r="O43" s="14" t="s">
        <v>29</v>
      </c>
      <c r="P43" s="14" t="s">
        <v>29</v>
      </c>
      <c r="Q43" s="14" t="s">
        <v>29</v>
      </c>
      <c r="R43" s="14">
        <v>1610</v>
      </c>
      <c r="S43" s="14">
        <v>200</v>
      </c>
      <c r="T43" s="14">
        <v>60</v>
      </c>
      <c r="U43" s="14" t="s">
        <v>30</v>
      </c>
      <c r="V43" s="50" t="s">
        <v>136</v>
      </c>
    </row>
    <row r="44" spans="1:22" s="87" customFormat="1" ht="45" customHeight="1">
      <c r="A44" s="169">
        <v>43</v>
      </c>
      <c r="B44" s="8" t="s">
        <v>138</v>
      </c>
      <c r="C44" s="9" t="s">
        <v>32</v>
      </c>
      <c r="D44" s="9" t="s">
        <v>21</v>
      </c>
      <c r="E44" s="9" t="s">
        <v>22</v>
      </c>
      <c r="F44" s="9" t="s">
        <v>139</v>
      </c>
      <c r="G44" s="9" t="s">
        <v>24</v>
      </c>
      <c r="H44" s="9" t="s">
        <v>34</v>
      </c>
      <c r="I44" s="9" t="s">
        <v>26</v>
      </c>
      <c r="J44" s="9" t="s">
        <v>27</v>
      </c>
      <c r="K44" s="9" t="s">
        <v>28</v>
      </c>
      <c r="L44" s="10">
        <v>43282</v>
      </c>
      <c r="M44" s="10">
        <v>44013</v>
      </c>
      <c r="N44" s="14" t="s">
        <v>29</v>
      </c>
      <c r="O44" s="14" t="s">
        <v>29</v>
      </c>
      <c r="P44" s="14" t="s">
        <v>29</v>
      </c>
      <c r="Q44" s="14">
        <v>1550</v>
      </c>
      <c r="R44" s="14">
        <v>2408</v>
      </c>
      <c r="S44" s="14">
        <v>200</v>
      </c>
      <c r="T44" s="14">
        <v>70</v>
      </c>
      <c r="U44" s="14" t="s">
        <v>35</v>
      </c>
      <c r="V44" s="50" t="s">
        <v>1476</v>
      </c>
    </row>
    <row r="45" spans="1:22" s="87" customFormat="1" ht="45" customHeight="1">
      <c r="A45" s="169">
        <v>44</v>
      </c>
      <c r="B45" s="8" t="s">
        <v>140</v>
      </c>
      <c r="C45" s="9" t="s">
        <v>20</v>
      </c>
      <c r="D45" s="9" t="s">
        <v>21</v>
      </c>
      <c r="E45" s="9" t="s">
        <v>22</v>
      </c>
      <c r="F45" s="9" t="s">
        <v>141</v>
      </c>
      <c r="G45" s="9" t="s">
        <v>24</v>
      </c>
      <c r="H45" s="9" t="s">
        <v>48</v>
      </c>
      <c r="I45" s="9" t="s">
        <v>26</v>
      </c>
      <c r="J45" s="9" t="s">
        <v>27</v>
      </c>
      <c r="K45" s="9" t="s">
        <v>28</v>
      </c>
      <c r="L45" s="10">
        <v>43770</v>
      </c>
      <c r="M45" s="10">
        <v>44470</v>
      </c>
      <c r="N45" s="14" t="s">
        <v>29</v>
      </c>
      <c r="O45" s="14" t="s">
        <v>29</v>
      </c>
      <c r="P45" s="14" t="s">
        <v>29</v>
      </c>
      <c r="Q45" s="14" t="s">
        <v>29</v>
      </c>
      <c r="R45" s="14">
        <v>2000</v>
      </c>
      <c r="S45" s="14">
        <v>500</v>
      </c>
      <c r="T45" s="14">
        <v>150</v>
      </c>
      <c r="U45" s="14" t="s">
        <v>30</v>
      </c>
      <c r="V45" s="50" t="s">
        <v>1477</v>
      </c>
    </row>
    <row r="46" spans="1:22" s="87" customFormat="1" ht="45" customHeight="1">
      <c r="A46" s="169">
        <v>45</v>
      </c>
      <c r="B46" s="8" t="s">
        <v>142</v>
      </c>
      <c r="C46" s="9" t="s">
        <v>37</v>
      </c>
      <c r="D46" s="9" t="s">
        <v>21</v>
      </c>
      <c r="E46" s="9" t="s">
        <v>22</v>
      </c>
      <c r="F46" s="9" t="s">
        <v>143</v>
      </c>
      <c r="G46" s="9" t="s">
        <v>24</v>
      </c>
      <c r="H46" s="9" t="s">
        <v>34</v>
      </c>
      <c r="I46" s="9" t="s">
        <v>26</v>
      </c>
      <c r="J46" s="9" t="s">
        <v>40</v>
      </c>
      <c r="K46" s="9" t="s">
        <v>28</v>
      </c>
      <c r="L46" s="10">
        <v>43709</v>
      </c>
      <c r="M46" s="10">
        <v>44166</v>
      </c>
      <c r="N46" s="14" t="s">
        <v>29</v>
      </c>
      <c r="O46" s="14" t="s">
        <v>29</v>
      </c>
      <c r="P46" s="14" t="s">
        <v>29</v>
      </c>
      <c r="Q46" s="14" t="s">
        <v>29</v>
      </c>
      <c r="R46" s="14">
        <v>510</v>
      </c>
      <c r="S46" s="14">
        <v>110</v>
      </c>
      <c r="T46" s="14">
        <v>30</v>
      </c>
      <c r="U46" s="14" t="s">
        <v>30</v>
      </c>
      <c r="V46" s="50" t="s">
        <v>1478</v>
      </c>
    </row>
    <row r="47" spans="1:22" s="87" customFormat="1" ht="45" customHeight="1">
      <c r="A47" s="169">
        <v>46</v>
      </c>
      <c r="B47" s="8" t="s">
        <v>144</v>
      </c>
      <c r="C47" s="9" t="s">
        <v>37</v>
      </c>
      <c r="D47" s="9" t="s">
        <v>21</v>
      </c>
      <c r="E47" s="9" t="s">
        <v>86</v>
      </c>
      <c r="F47" s="9" t="s">
        <v>145</v>
      </c>
      <c r="G47" s="9" t="s">
        <v>24</v>
      </c>
      <c r="H47" s="9" t="s">
        <v>66</v>
      </c>
      <c r="I47" s="9" t="s">
        <v>26</v>
      </c>
      <c r="J47" s="9" t="s">
        <v>27</v>
      </c>
      <c r="K47" s="9" t="s">
        <v>43</v>
      </c>
      <c r="L47" s="10">
        <v>43313</v>
      </c>
      <c r="M47" s="10">
        <v>44075</v>
      </c>
      <c r="N47" s="14" t="s">
        <v>29</v>
      </c>
      <c r="O47" s="14" t="s">
        <v>29</v>
      </c>
      <c r="P47" s="14">
        <v>0.67</v>
      </c>
      <c r="Q47" s="14" t="s">
        <v>29</v>
      </c>
      <c r="R47" s="14">
        <v>2184</v>
      </c>
      <c r="S47" s="14">
        <v>400</v>
      </c>
      <c r="T47" s="14">
        <v>120</v>
      </c>
      <c r="U47" s="14" t="s">
        <v>30</v>
      </c>
      <c r="V47" s="50" t="s">
        <v>1479</v>
      </c>
    </row>
    <row r="48" spans="1:22" s="87" customFormat="1" ht="45" customHeight="1">
      <c r="A48" s="169">
        <v>47</v>
      </c>
      <c r="B48" s="8" t="str">
        <f>VLOOKUP(F:F,[1]原始数据!$I:$K,3,0)</f>
        <v>2018-J4</v>
      </c>
      <c r="C48" s="9" t="s">
        <v>2813</v>
      </c>
      <c r="D48" s="9" t="s">
        <v>146</v>
      </c>
      <c r="E48" s="9" t="s">
        <v>147</v>
      </c>
      <c r="F48" s="9" t="s">
        <v>148</v>
      </c>
      <c r="G48" s="9" t="s">
        <v>24</v>
      </c>
      <c r="H48" s="9" t="s">
        <v>149</v>
      </c>
      <c r="I48" s="9" t="s">
        <v>150</v>
      </c>
      <c r="J48" s="9" t="s">
        <v>27</v>
      </c>
      <c r="K48" s="9" t="s">
        <v>151</v>
      </c>
      <c r="L48" s="10">
        <v>43800</v>
      </c>
      <c r="M48" s="10">
        <v>44440</v>
      </c>
      <c r="N48" s="14">
        <v>7.52</v>
      </c>
      <c r="O48" s="14"/>
      <c r="P48" s="14">
        <v>7.52</v>
      </c>
      <c r="Q48" s="14"/>
      <c r="R48" s="14">
        <v>5500</v>
      </c>
      <c r="S48" s="14">
        <v>800</v>
      </c>
      <c r="T48" s="14">
        <v>800</v>
      </c>
      <c r="U48" s="14" t="s">
        <v>30</v>
      </c>
      <c r="V48" s="50" t="s">
        <v>1480</v>
      </c>
    </row>
    <row r="49" spans="1:22" s="87" customFormat="1" ht="45" customHeight="1">
      <c r="A49" s="169">
        <v>48</v>
      </c>
      <c r="B49" s="8" t="str">
        <f>VLOOKUP(F:F,[1]原始数据!$I:$K,3,0)</f>
        <v>2016-J108</v>
      </c>
      <c r="C49" s="9" t="s">
        <v>2771</v>
      </c>
      <c r="D49" s="9" t="s">
        <v>152</v>
      </c>
      <c r="E49" s="9" t="s">
        <v>147</v>
      </c>
      <c r="F49" s="9" t="s">
        <v>153</v>
      </c>
      <c r="G49" s="9" t="s">
        <v>24</v>
      </c>
      <c r="H49" s="9" t="s">
        <v>154</v>
      </c>
      <c r="I49" s="9" t="s">
        <v>26</v>
      </c>
      <c r="J49" s="9" t="s">
        <v>40</v>
      </c>
      <c r="K49" s="9" t="s">
        <v>28</v>
      </c>
      <c r="L49" s="10">
        <v>42583</v>
      </c>
      <c r="M49" s="10">
        <v>44713</v>
      </c>
      <c r="N49" s="14" t="s">
        <v>29</v>
      </c>
      <c r="O49" s="14" t="s">
        <v>29</v>
      </c>
      <c r="P49" s="14"/>
      <c r="Q49" s="14"/>
      <c r="R49" s="14">
        <v>12466</v>
      </c>
      <c r="S49" s="14">
        <v>1500</v>
      </c>
      <c r="T49" s="14">
        <v>1500</v>
      </c>
      <c r="U49" s="14" t="s">
        <v>30</v>
      </c>
      <c r="V49" s="50" t="s">
        <v>1481</v>
      </c>
    </row>
    <row r="50" spans="1:22" s="87" customFormat="1" ht="45" customHeight="1">
      <c r="A50" s="169">
        <v>49</v>
      </c>
      <c r="B50" s="8" t="str">
        <f>VLOOKUP(F:F,[1]原始数据!$I:$K,3,0)</f>
        <v>2019-J11</v>
      </c>
      <c r="C50" s="9" t="s">
        <v>37</v>
      </c>
      <c r="D50" s="9" t="s">
        <v>152</v>
      </c>
      <c r="E50" s="9" t="s">
        <v>155</v>
      </c>
      <c r="F50" s="9" t="s">
        <v>156</v>
      </c>
      <c r="G50" s="9" t="s">
        <v>24</v>
      </c>
      <c r="H50" s="9" t="s">
        <v>72</v>
      </c>
      <c r="I50" s="9" t="s">
        <v>26</v>
      </c>
      <c r="J50" s="9" t="s">
        <v>40</v>
      </c>
      <c r="K50" s="9" t="s">
        <v>28</v>
      </c>
      <c r="L50" s="10">
        <v>43709</v>
      </c>
      <c r="M50" s="10">
        <v>44166</v>
      </c>
      <c r="N50" s="14"/>
      <c r="O50" s="14"/>
      <c r="P50" s="14"/>
      <c r="Q50" s="14"/>
      <c r="R50" s="14">
        <v>210</v>
      </c>
      <c r="S50" s="14">
        <v>62.5</v>
      </c>
      <c r="T50" s="14">
        <v>0</v>
      </c>
      <c r="U50" s="14" t="s">
        <v>30</v>
      </c>
      <c r="V50" s="50" t="s">
        <v>1482</v>
      </c>
    </row>
    <row r="51" spans="1:22" s="87" customFormat="1" ht="45" customHeight="1">
      <c r="A51" s="169">
        <v>50</v>
      </c>
      <c r="B51" s="8" t="s">
        <v>157</v>
      </c>
      <c r="C51" s="9" t="s">
        <v>158</v>
      </c>
      <c r="D51" s="9" t="s">
        <v>152</v>
      </c>
      <c r="E51" s="169" t="s">
        <v>159</v>
      </c>
      <c r="F51" s="9" t="s">
        <v>160</v>
      </c>
      <c r="G51" s="9" t="s">
        <v>24</v>
      </c>
      <c r="H51" s="9" t="s">
        <v>161</v>
      </c>
      <c r="I51" s="9" t="s">
        <v>162</v>
      </c>
      <c r="J51" s="9" t="s">
        <v>27</v>
      </c>
      <c r="K51" s="9" t="s">
        <v>163</v>
      </c>
      <c r="L51" s="10">
        <v>43801</v>
      </c>
      <c r="M51" s="10">
        <v>44532</v>
      </c>
      <c r="N51" s="14"/>
      <c r="O51" s="14"/>
      <c r="P51" s="14"/>
      <c r="Q51" s="14"/>
      <c r="R51" s="14">
        <v>4999</v>
      </c>
      <c r="S51" s="14">
        <v>2500</v>
      </c>
      <c r="T51" s="14">
        <v>825</v>
      </c>
      <c r="U51" s="14" t="s">
        <v>164</v>
      </c>
      <c r="V51" s="50" t="s">
        <v>1483</v>
      </c>
    </row>
    <row r="52" spans="1:22" s="87" customFormat="1" ht="45" customHeight="1">
      <c r="A52" s="169">
        <v>51</v>
      </c>
      <c r="B52" s="8" t="s">
        <v>165</v>
      </c>
      <c r="C52" s="9" t="s">
        <v>166</v>
      </c>
      <c r="D52" s="9" t="s">
        <v>152</v>
      </c>
      <c r="E52" s="169" t="s">
        <v>159</v>
      </c>
      <c r="F52" s="9" t="s">
        <v>167</v>
      </c>
      <c r="G52" s="9" t="s">
        <v>24</v>
      </c>
      <c r="H52" s="9" t="s">
        <v>161</v>
      </c>
      <c r="I52" s="9" t="s">
        <v>162</v>
      </c>
      <c r="J52" s="9" t="s">
        <v>27</v>
      </c>
      <c r="K52" s="9" t="s">
        <v>151</v>
      </c>
      <c r="L52" s="10">
        <v>43282</v>
      </c>
      <c r="M52" s="10">
        <v>44166</v>
      </c>
      <c r="N52" s="14"/>
      <c r="O52" s="14"/>
      <c r="P52" s="14"/>
      <c r="Q52" s="14"/>
      <c r="R52" s="14">
        <v>1950</v>
      </c>
      <c r="S52" s="14">
        <v>300</v>
      </c>
      <c r="T52" s="14">
        <v>90</v>
      </c>
      <c r="U52" s="14" t="s">
        <v>168</v>
      </c>
      <c r="V52" s="50" t="s">
        <v>1484</v>
      </c>
    </row>
    <row r="53" spans="1:22" s="87" customFormat="1" ht="45" customHeight="1">
      <c r="A53" s="169">
        <v>52</v>
      </c>
      <c r="B53" s="8" t="s">
        <v>169</v>
      </c>
      <c r="C53" s="9" t="s">
        <v>166</v>
      </c>
      <c r="D53" s="9" t="s">
        <v>152</v>
      </c>
      <c r="E53" s="169" t="s">
        <v>159</v>
      </c>
      <c r="F53" s="9" t="s">
        <v>170</v>
      </c>
      <c r="G53" s="9" t="s">
        <v>24</v>
      </c>
      <c r="H53" s="9" t="s">
        <v>161</v>
      </c>
      <c r="I53" s="9" t="s">
        <v>171</v>
      </c>
      <c r="J53" s="9" t="s">
        <v>27</v>
      </c>
      <c r="K53" s="9" t="s">
        <v>151</v>
      </c>
      <c r="L53" s="10">
        <v>43466</v>
      </c>
      <c r="M53" s="10">
        <v>44105</v>
      </c>
      <c r="N53" s="14"/>
      <c r="O53" s="14"/>
      <c r="P53" s="14"/>
      <c r="Q53" s="14"/>
      <c r="R53" s="14">
        <v>12768</v>
      </c>
      <c r="S53" s="14">
        <v>200</v>
      </c>
      <c r="T53" s="14">
        <v>200</v>
      </c>
      <c r="U53" s="14" t="s">
        <v>168</v>
      </c>
      <c r="V53" s="50" t="s">
        <v>1485</v>
      </c>
    </row>
    <row r="54" spans="1:22" s="87" customFormat="1" ht="45" customHeight="1">
      <c r="A54" s="169">
        <v>53</v>
      </c>
      <c r="B54" s="8" t="s">
        <v>172</v>
      </c>
      <c r="C54" s="9" t="s">
        <v>166</v>
      </c>
      <c r="D54" s="9" t="s">
        <v>152</v>
      </c>
      <c r="E54" s="169" t="s">
        <v>159</v>
      </c>
      <c r="F54" s="9" t="s">
        <v>173</v>
      </c>
      <c r="G54" s="9" t="s">
        <v>24</v>
      </c>
      <c r="H54" s="9" t="s">
        <v>161</v>
      </c>
      <c r="I54" s="9" t="s">
        <v>162</v>
      </c>
      <c r="J54" s="9" t="s">
        <v>27</v>
      </c>
      <c r="K54" s="9" t="s">
        <v>163</v>
      </c>
      <c r="L54" s="10">
        <v>43497</v>
      </c>
      <c r="M54" s="10">
        <v>44105</v>
      </c>
      <c r="N54" s="14"/>
      <c r="O54" s="14"/>
      <c r="P54" s="14"/>
      <c r="Q54" s="14"/>
      <c r="R54" s="14">
        <v>1800</v>
      </c>
      <c r="S54" s="14">
        <v>100</v>
      </c>
      <c r="T54" s="14">
        <v>30</v>
      </c>
      <c r="U54" s="14" t="s">
        <v>164</v>
      </c>
      <c r="V54" s="50" t="s">
        <v>1486</v>
      </c>
    </row>
    <row r="55" spans="1:22" s="87" customFormat="1" ht="45" customHeight="1">
      <c r="A55" s="169">
        <v>54</v>
      </c>
      <c r="B55" s="8" t="s">
        <v>418</v>
      </c>
      <c r="C55" s="9" t="s">
        <v>37</v>
      </c>
      <c r="D55" s="9" t="s">
        <v>152</v>
      </c>
      <c r="E55" s="9" t="s">
        <v>147</v>
      </c>
      <c r="F55" s="9" t="s">
        <v>419</v>
      </c>
      <c r="G55" s="9" t="s">
        <v>24</v>
      </c>
      <c r="H55" s="9" t="s">
        <v>229</v>
      </c>
      <c r="I55" s="9" t="s">
        <v>420</v>
      </c>
      <c r="J55" s="9" t="s">
        <v>27</v>
      </c>
      <c r="K55" s="9" t="s">
        <v>28</v>
      </c>
      <c r="L55" s="10">
        <v>43739</v>
      </c>
      <c r="M55" s="10">
        <v>44166</v>
      </c>
      <c r="N55" s="14">
        <v>2.35</v>
      </c>
      <c r="O55" s="14" t="s">
        <v>29</v>
      </c>
      <c r="P55" s="14" t="s">
        <v>29</v>
      </c>
      <c r="Q55" s="14" t="s">
        <v>29</v>
      </c>
      <c r="R55" s="14">
        <v>1860</v>
      </c>
      <c r="S55" s="14">
        <v>500</v>
      </c>
      <c r="T55" s="14">
        <v>150</v>
      </c>
      <c r="U55" s="14" t="s">
        <v>30</v>
      </c>
      <c r="V55" s="50" t="s">
        <v>1583</v>
      </c>
    </row>
    <row r="56" spans="1:22" s="87" customFormat="1" ht="45" customHeight="1">
      <c r="A56" s="169">
        <v>55</v>
      </c>
      <c r="B56" s="8" t="s">
        <v>421</v>
      </c>
      <c r="C56" s="9" t="s">
        <v>50</v>
      </c>
      <c r="D56" s="9" t="s">
        <v>152</v>
      </c>
      <c r="E56" s="9" t="s">
        <v>155</v>
      </c>
      <c r="F56" s="9" t="s">
        <v>422</v>
      </c>
      <c r="G56" s="9" t="s">
        <v>24</v>
      </c>
      <c r="H56" s="9" t="s">
        <v>52</v>
      </c>
      <c r="I56" s="9" t="s">
        <v>2545</v>
      </c>
      <c r="J56" s="9" t="s">
        <v>27</v>
      </c>
      <c r="K56" s="9" t="s">
        <v>28</v>
      </c>
      <c r="L56" s="10">
        <v>43800</v>
      </c>
      <c r="M56" s="10">
        <v>44166</v>
      </c>
      <c r="N56" s="14"/>
      <c r="O56" s="14">
        <v>0.06</v>
      </c>
      <c r="P56" s="14">
        <v>0.8</v>
      </c>
      <c r="Q56" s="14" t="s">
        <v>29</v>
      </c>
      <c r="R56" s="14">
        <v>2600</v>
      </c>
      <c r="S56" s="14">
        <v>1500</v>
      </c>
      <c r="T56" s="14">
        <v>495</v>
      </c>
      <c r="U56" s="14" t="s">
        <v>35</v>
      </c>
      <c r="V56" s="50" t="s">
        <v>1584</v>
      </c>
    </row>
    <row r="57" spans="1:22" s="87" customFormat="1" ht="45" customHeight="1">
      <c r="A57" s="169">
        <v>56</v>
      </c>
      <c r="B57" s="8" t="s">
        <v>174</v>
      </c>
      <c r="C57" s="9" t="s">
        <v>175</v>
      </c>
      <c r="D57" s="9" t="s">
        <v>176</v>
      </c>
      <c r="E57" s="9" t="s">
        <v>147</v>
      </c>
      <c r="F57" s="9" t="s">
        <v>177</v>
      </c>
      <c r="G57" s="9" t="s">
        <v>24</v>
      </c>
      <c r="H57" s="9" t="s">
        <v>48</v>
      </c>
      <c r="I57" s="9" t="s">
        <v>26</v>
      </c>
      <c r="J57" s="9" t="s">
        <v>27</v>
      </c>
      <c r="K57" s="9" t="s">
        <v>28</v>
      </c>
      <c r="L57" s="10">
        <v>43252</v>
      </c>
      <c r="M57" s="10">
        <v>44470</v>
      </c>
      <c r="N57" s="14" t="s">
        <v>29</v>
      </c>
      <c r="O57" s="14" t="s">
        <v>29</v>
      </c>
      <c r="P57" s="14" t="s">
        <v>29</v>
      </c>
      <c r="Q57" s="14" t="s">
        <v>29</v>
      </c>
      <c r="R57" s="14">
        <v>9415</v>
      </c>
      <c r="S57" s="14">
        <v>2252</v>
      </c>
      <c r="T57" s="14">
        <v>2252</v>
      </c>
      <c r="U57" s="14" t="s">
        <v>30</v>
      </c>
      <c r="V57" s="50" t="s">
        <v>1487</v>
      </c>
    </row>
    <row r="58" spans="1:22" s="87" customFormat="1" ht="45" customHeight="1">
      <c r="A58" s="169">
        <v>57</v>
      </c>
      <c r="B58" s="8" t="s">
        <v>178</v>
      </c>
      <c r="C58" s="9" t="s">
        <v>175</v>
      </c>
      <c r="D58" s="9" t="s">
        <v>176</v>
      </c>
      <c r="E58" s="9" t="s">
        <v>147</v>
      </c>
      <c r="F58" s="9" t="s">
        <v>179</v>
      </c>
      <c r="G58" s="9" t="s">
        <v>24</v>
      </c>
      <c r="H58" s="9" t="s">
        <v>63</v>
      </c>
      <c r="I58" s="9" t="s">
        <v>26</v>
      </c>
      <c r="J58" s="9" t="s">
        <v>27</v>
      </c>
      <c r="K58" s="9" t="s">
        <v>28</v>
      </c>
      <c r="L58" s="10">
        <v>43040</v>
      </c>
      <c r="M58" s="10">
        <v>44166</v>
      </c>
      <c r="N58" s="14" t="s">
        <v>29</v>
      </c>
      <c r="O58" s="14" t="s">
        <v>29</v>
      </c>
      <c r="P58" s="14" t="s">
        <v>29</v>
      </c>
      <c r="Q58" s="14" t="s">
        <v>29</v>
      </c>
      <c r="R58" s="14">
        <v>3871</v>
      </c>
      <c r="S58" s="14">
        <v>742</v>
      </c>
      <c r="T58" s="14">
        <v>742</v>
      </c>
      <c r="U58" s="14" t="s">
        <v>30</v>
      </c>
      <c r="V58" s="50" t="s">
        <v>1488</v>
      </c>
    </row>
    <row r="59" spans="1:22" s="87" customFormat="1" ht="45" customHeight="1">
      <c r="A59" s="169">
        <v>58</v>
      </c>
      <c r="B59" s="8" t="s">
        <v>180</v>
      </c>
      <c r="C59" s="9" t="s">
        <v>175</v>
      </c>
      <c r="D59" s="9" t="s">
        <v>181</v>
      </c>
      <c r="E59" s="9" t="s">
        <v>155</v>
      </c>
      <c r="F59" s="9" t="s">
        <v>182</v>
      </c>
      <c r="G59" s="9" t="s">
        <v>24</v>
      </c>
      <c r="H59" s="9" t="s">
        <v>48</v>
      </c>
      <c r="I59" s="9" t="s">
        <v>26</v>
      </c>
      <c r="J59" s="9" t="s">
        <v>27</v>
      </c>
      <c r="K59" s="9" t="s">
        <v>43</v>
      </c>
      <c r="L59" s="10">
        <v>43525</v>
      </c>
      <c r="M59" s="10">
        <v>44531</v>
      </c>
      <c r="N59" s="14" t="s">
        <v>29</v>
      </c>
      <c r="O59" s="14" t="s">
        <v>29</v>
      </c>
      <c r="P59" s="14" t="s">
        <v>29</v>
      </c>
      <c r="Q59" s="14" t="s">
        <v>29</v>
      </c>
      <c r="R59" s="14">
        <v>3000</v>
      </c>
      <c r="S59" s="14">
        <v>500</v>
      </c>
      <c r="T59" s="14">
        <v>150</v>
      </c>
      <c r="U59" s="14" t="s">
        <v>30</v>
      </c>
      <c r="V59" s="50" t="s">
        <v>1489</v>
      </c>
    </row>
    <row r="60" spans="1:22" s="87" customFormat="1" ht="45" customHeight="1">
      <c r="A60" s="169">
        <v>59</v>
      </c>
      <c r="B60" s="8" t="s">
        <v>183</v>
      </c>
      <c r="C60" s="9" t="s">
        <v>175</v>
      </c>
      <c r="D60" s="9" t="s">
        <v>176</v>
      </c>
      <c r="E60" s="9" t="s">
        <v>155</v>
      </c>
      <c r="F60" s="9" t="s">
        <v>184</v>
      </c>
      <c r="G60" s="9" t="s">
        <v>24</v>
      </c>
      <c r="H60" s="9" t="s">
        <v>63</v>
      </c>
      <c r="I60" s="9" t="s">
        <v>26</v>
      </c>
      <c r="J60" s="9" t="s">
        <v>27</v>
      </c>
      <c r="K60" s="9" t="s">
        <v>28</v>
      </c>
      <c r="L60" s="10">
        <v>43525</v>
      </c>
      <c r="M60" s="10">
        <v>44166</v>
      </c>
      <c r="N60" s="14" t="s">
        <v>29</v>
      </c>
      <c r="O60" s="14" t="s">
        <v>29</v>
      </c>
      <c r="P60" s="14" t="s">
        <v>29</v>
      </c>
      <c r="Q60" s="14" t="s">
        <v>29</v>
      </c>
      <c r="R60" s="14">
        <v>1850</v>
      </c>
      <c r="S60" s="14">
        <v>229</v>
      </c>
      <c r="T60" s="14">
        <v>69</v>
      </c>
      <c r="U60" s="14" t="s">
        <v>30</v>
      </c>
      <c r="V60" s="50" t="s">
        <v>1490</v>
      </c>
    </row>
    <row r="61" spans="1:22" s="87" customFormat="1" ht="45" customHeight="1">
      <c r="A61" s="169">
        <v>60</v>
      </c>
      <c r="B61" s="8" t="s">
        <v>185</v>
      </c>
      <c r="C61" s="9" t="s">
        <v>175</v>
      </c>
      <c r="D61" s="9" t="s">
        <v>176</v>
      </c>
      <c r="E61" s="9" t="s">
        <v>155</v>
      </c>
      <c r="F61" s="9" t="s">
        <v>186</v>
      </c>
      <c r="G61" s="9" t="s">
        <v>24</v>
      </c>
      <c r="H61" s="9" t="s">
        <v>48</v>
      </c>
      <c r="I61" s="9" t="s">
        <v>26</v>
      </c>
      <c r="J61" s="9" t="s">
        <v>27</v>
      </c>
      <c r="K61" s="9" t="s">
        <v>43</v>
      </c>
      <c r="L61" s="10">
        <v>43191</v>
      </c>
      <c r="M61" s="10">
        <v>44166</v>
      </c>
      <c r="N61" s="14" t="s">
        <v>29</v>
      </c>
      <c r="O61" s="14" t="s">
        <v>29</v>
      </c>
      <c r="P61" s="14" t="s">
        <v>29</v>
      </c>
      <c r="Q61" s="14" t="s">
        <v>29</v>
      </c>
      <c r="R61" s="14">
        <v>5313</v>
      </c>
      <c r="S61" s="14">
        <v>262</v>
      </c>
      <c r="T61" s="14">
        <v>262</v>
      </c>
      <c r="U61" s="14" t="s">
        <v>30</v>
      </c>
      <c r="V61" s="50" t="s">
        <v>1491</v>
      </c>
    </row>
    <row r="62" spans="1:22" s="87" customFormat="1" ht="45" customHeight="1">
      <c r="A62" s="169">
        <v>61</v>
      </c>
      <c r="B62" s="8" t="s">
        <v>187</v>
      </c>
      <c r="C62" s="9" t="s">
        <v>175</v>
      </c>
      <c r="D62" s="9" t="s">
        <v>181</v>
      </c>
      <c r="E62" s="9" t="s">
        <v>155</v>
      </c>
      <c r="F62" s="9" t="s">
        <v>188</v>
      </c>
      <c r="G62" s="9" t="s">
        <v>24</v>
      </c>
      <c r="H62" s="9" t="s">
        <v>52</v>
      </c>
      <c r="I62" s="9" t="s">
        <v>26</v>
      </c>
      <c r="J62" s="9" t="s">
        <v>27</v>
      </c>
      <c r="K62" s="9" t="s">
        <v>43</v>
      </c>
      <c r="L62" s="10">
        <v>43525</v>
      </c>
      <c r="M62" s="10">
        <v>44166</v>
      </c>
      <c r="N62" s="14" t="s">
        <v>29</v>
      </c>
      <c r="O62" s="14" t="s">
        <v>29</v>
      </c>
      <c r="P62" s="14" t="s">
        <v>29</v>
      </c>
      <c r="Q62" s="14" t="s">
        <v>29</v>
      </c>
      <c r="R62" s="14">
        <v>2456</v>
      </c>
      <c r="S62" s="14">
        <v>332</v>
      </c>
      <c r="T62" s="14">
        <v>332</v>
      </c>
      <c r="U62" s="14" t="s">
        <v>30</v>
      </c>
      <c r="V62" s="50" t="s">
        <v>1492</v>
      </c>
    </row>
    <row r="63" spans="1:22" s="87" customFormat="1" ht="45" customHeight="1">
      <c r="A63" s="169">
        <v>62</v>
      </c>
      <c r="B63" s="8" t="s">
        <v>189</v>
      </c>
      <c r="C63" s="9" t="s">
        <v>175</v>
      </c>
      <c r="D63" s="9" t="s">
        <v>176</v>
      </c>
      <c r="E63" s="9" t="s">
        <v>147</v>
      </c>
      <c r="F63" s="9" t="s">
        <v>190</v>
      </c>
      <c r="G63" s="9" t="s">
        <v>24</v>
      </c>
      <c r="H63" s="9" t="s">
        <v>48</v>
      </c>
      <c r="I63" s="9" t="s">
        <v>26</v>
      </c>
      <c r="J63" s="9" t="s">
        <v>191</v>
      </c>
      <c r="K63" s="9" t="s">
        <v>28</v>
      </c>
      <c r="L63" s="10">
        <v>42614</v>
      </c>
      <c r="M63" s="10">
        <v>44166</v>
      </c>
      <c r="N63" s="14" t="s">
        <v>29</v>
      </c>
      <c r="O63" s="14" t="s">
        <v>29</v>
      </c>
      <c r="P63" s="14" t="s">
        <v>29</v>
      </c>
      <c r="Q63" s="14" t="s">
        <v>29</v>
      </c>
      <c r="R63" s="14">
        <v>9895</v>
      </c>
      <c r="S63" s="14">
        <v>1658</v>
      </c>
      <c r="T63" s="14">
        <v>1658</v>
      </c>
      <c r="U63" s="14" t="s">
        <v>30</v>
      </c>
      <c r="V63" s="50" t="s">
        <v>1493</v>
      </c>
    </row>
    <row r="64" spans="1:22" s="87" customFormat="1" ht="45" customHeight="1">
      <c r="A64" s="169">
        <v>63</v>
      </c>
      <c r="B64" s="8" t="s">
        <v>192</v>
      </c>
      <c r="C64" s="9" t="s">
        <v>175</v>
      </c>
      <c r="D64" s="9" t="s">
        <v>181</v>
      </c>
      <c r="E64" s="9" t="s">
        <v>147</v>
      </c>
      <c r="F64" s="9" t="s">
        <v>193</v>
      </c>
      <c r="G64" s="9" t="s">
        <v>24</v>
      </c>
      <c r="H64" s="9" t="s">
        <v>63</v>
      </c>
      <c r="I64" s="9" t="s">
        <v>26</v>
      </c>
      <c r="J64" s="9" t="s">
        <v>27</v>
      </c>
      <c r="K64" s="9" t="s">
        <v>28</v>
      </c>
      <c r="L64" s="10">
        <v>42887</v>
      </c>
      <c r="M64" s="10">
        <v>44166</v>
      </c>
      <c r="N64" s="14" t="s">
        <v>29</v>
      </c>
      <c r="O64" s="14" t="s">
        <v>29</v>
      </c>
      <c r="P64" s="14" t="s">
        <v>29</v>
      </c>
      <c r="Q64" s="14" t="s">
        <v>29</v>
      </c>
      <c r="R64" s="14">
        <v>2700</v>
      </c>
      <c r="S64" s="14">
        <v>105</v>
      </c>
      <c r="T64" s="14">
        <v>32</v>
      </c>
      <c r="U64" s="14" t="s">
        <v>30</v>
      </c>
      <c r="V64" s="50" t="s">
        <v>1494</v>
      </c>
    </row>
    <row r="65" spans="1:22" s="87" customFormat="1" ht="45" customHeight="1">
      <c r="A65" s="169">
        <v>64</v>
      </c>
      <c r="B65" s="8" t="s">
        <v>194</v>
      </c>
      <c r="C65" s="9" t="s">
        <v>175</v>
      </c>
      <c r="D65" s="9" t="s">
        <v>181</v>
      </c>
      <c r="E65" s="9" t="s">
        <v>155</v>
      </c>
      <c r="F65" s="9" t="s">
        <v>195</v>
      </c>
      <c r="G65" s="9" t="s">
        <v>24</v>
      </c>
      <c r="H65" s="9" t="s">
        <v>48</v>
      </c>
      <c r="I65" s="9" t="s">
        <v>26</v>
      </c>
      <c r="J65" s="9" t="s">
        <v>27</v>
      </c>
      <c r="K65" s="9" t="s">
        <v>28</v>
      </c>
      <c r="L65" s="10">
        <v>42644</v>
      </c>
      <c r="M65" s="10">
        <v>44166</v>
      </c>
      <c r="N65" s="14" t="s">
        <v>29</v>
      </c>
      <c r="O65" s="14" t="s">
        <v>29</v>
      </c>
      <c r="P65" s="14" t="s">
        <v>29</v>
      </c>
      <c r="Q65" s="14" t="s">
        <v>29</v>
      </c>
      <c r="R65" s="14">
        <v>8903</v>
      </c>
      <c r="S65" s="14">
        <v>214</v>
      </c>
      <c r="T65" s="14">
        <v>214</v>
      </c>
      <c r="U65" s="14" t="s">
        <v>30</v>
      </c>
      <c r="V65" s="50" t="s">
        <v>1495</v>
      </c>
    </row>
    <row r="66" spans="1:22" s="87" customFormat="1" ht="45" customHeight="1">
      <c r="A66" s="169">
        <v>65</v>
      </c>
      <c r="B66" s="8" t="s">
        <v>461</v>
      </c>
      <c r="C66" s="9" t="s">
        <v>175</v>
      </c>
      <c r="D66" s="9" t="s">
        <v>181</v>
      </c>
      <c r="E66" s="9" t="s">
        <v>147</v>
      </c>
      <c r="F66" s="9" t="s">
        <v>462</v>
      </c>
      <c r="G66" s="9" t="s">
        <v>24</v>
      </c>
      <c r="H66" s="9" t="s">
        <v>63</v>
      </c>
      <c r="I66" s="9" t="s">
        <v>2545</v>
      </c>
      <c r="J66" s="9" t="s">
        <v>27</v>
      </c>
      <c r="K66" s="9" t="s">
        <v>28</v>
      </c>
      <c r="L66" s="10">
        <v>43466</v>
      </c>
      <c r="M66" s="10">
        <v>44166</v>
      </c>
      <c r="N66" s="14" t="s">
        <v>29</v>
      </c>
      <c r="O66" s="14" t="s">
        <v>29</v>
      </c>
      <c r="P66" s="14" t="s">
        <v>29</v>
      </c>
      <c r="Q66" s="14" t="s">
        <v>29</v>
      </c>
      <c r="R66" s="14">
        <v>1300</v>
      </c>
      <c r="S66" s="14">
        <v>288</v>
      </c>
      <c r="T66" s="14">
        <v>86</v>
      </c>
      <c r="U66" s="14" t="s">
        <v>30</v>
      </c>
      <c r="V66" s="50" t="s">
        <v>1598</v>
      </c>
    </row>
    <row r="67" spans="1:22" s="87" customFormat="1" ht="45" customHeight="1">
      <c r="A67" s="169">
        <v>66</v>
      </c>
      <c r="B67" s="170" t="s">
        <v>196</v>
      </c>
      <c r="C67" s="170" t="s">
        <v>197</v>
      </c>
      <c r="D67" s="170" t="s">
        <v>198</v>
      </c>
      <c r="E67" s="9" t="s">
        <v>147</v>
      </c>
      <c r="F67" s="170" t="s">
        <v>2749</v>
      </c>
      <c r="G67" s="9" t="s">
        <v>24</v>
      </c>
      <c r="H67" s="170" t="s">
        <v>48</v>
      </c>
      <c r="I67" s="170" t="s">
        <v>26</v>
      </c>
      <c r="J67" s="9" t="s">
        <v>27</v>
      </c>
      <c r="K67" s="170" t="s">
        <v>28</v>
      </c>
      <c r="L67" s="171">
        <v>43799</v>
      </c>
      <c r="M67" s="171">
        <v>44377</v>
      </c>
      <c r="N67" s="89">
        <v>2</v>
      </c>
      <c r="O67" s="89">
        <v>0</v>
      </c>
      <c r="P67" s="89">
        <v>460</v>
      </c>
      <c r="Q67" s="89">
        <v>0</v>
      </c>
      <c r="R67" s="89">
        <v>2000</v>
      </c>
      <c r="S67" s="89">
        <v>800</v>
      </c>
      <c r="T67" s="89">
        <v>240</v>
      </c>
      <c r="U67" s="170" t="s">
        <v>35</v>
      </c>
      <c r="V67" s="170" t="s">
        <v>1496</v>
      </c>
    </row>
    <row r="68" spans="1:22" s="87" customFormat="1" ht="45" customHeight="1">
      <c r="A68" s="169">
        <v>67</v>
      </c>
      <c r="B68" s="170" t="s">
        <v>199</v>
      </c>
      <c r="C68" s="170" t="s">
        <v>197</v>
      </c>
      <c r="D68" s="170" t="s">
        <v>198</v>
      </c>
      <c r="E68" s="170" t="s">
        <v>200</v>
      </c>
      <c r="F68" s="170" t="s">
        <v>201</v>
      </c>
      <c r="G68" s="9" t="s">
        <v>24</v>
      </c>
      <c r="H68" s="170" t="s">
        <v>66</v>
      </c>
      <c r="I68" s="170" t="s">
        <v>26</v>
      </c>
      <c r="J68" s="9" t="s">
        <v>27</v>
      </c>
      <c r="K68" s="170" t="s">
        <v>28</v>
      </c>
      <c r="L68" s="171">
        <v>43830</v>
      </c>
      <c r="M68" s="171">
        <v>44074</v>
      </c>
      <c r="N68" s="89">
        <v>5</v>
      </c>
      <c r="O68" s="89">
        <v>0</v>
      </c>
      <c r="P68" s="89">
        <v>0</v>
      </c>
      <c r="Q68" s="89">
        <v>0</v>
      </c>
      <c r="R68" s="89">
        <v>2800</v>
      </c>
      <c r="S68" s="89">
        <v>500</v>
      </c>
      <c r="T68" s="89">
        <v>150</v>
      </c>
      <c r="U68" s="170" t="s">
        <v>35</v>
      </c>
      <c r="V68" s="170" t="s">
        <v>1497</v>
      </c>
    </row>
    <row r="69" spans="1:22" s="87" customFormat="1" ht="45" customHeight="1">
      <c r="A69" s="169">
        <v>68</v>
      </c>
      <c r="B69" s="170" t="s">
        <v>202</v>
      </c>
      <c r="C69" s="170" t="s">
        <v>203</v>
      </c>
      <c r="D69" s="170" t="s">
        <v>198</v>
      </c>
      <c r="E69" s="9" t="s">
        <v>147</v>
      </c>
      <c r="F69" s="170" t="s">
        <v>204</v>
      </c>
      <c r="G69" s="9" t="s">
        <v>24</v>
      </c>
      <c r="H69" s="170" t="s">
        <v>205</v>
      </c>
      <c r="I69" s="170" t="s">
        <v>26</v>
      </c>
      <c r="J69" s="9" t="s">
        <v>27</v>
      </c>
      <c r="K69" s="170" t="s">
        <v>43</v>
      </c>
      <c r="L69" s="171">
        <v>43100</v>
      </c>
      <c r="M69" s="171">
        <v>44500</v>
      </c>
      <c r="N69" s="89">
        <v>3.45</v>
      </c>
      <c r="O69" s="89">
        <v>0</v>
      </c>
      <c r="P69" s="89">
        <v>0</v>
      </c>
      <c r="Q69" s="89">
        <v>0</v>
      </c>
      <c r="R69" s="89">
        <v>60000</v>
      </c>
      <c r="S69" s="89">
        <v>7000</v>
      </c>
      <c r="T69" s="89">
        <v>7000</v>
      </c>
      <c r="U69" s="170" t="s">
        <v>35</v>
      </c>
      <c r="V69" s="170" t="s">
        <v>1498</v>
      </c>
    </row>
    <row r="70" spans="1:22" s="87" customFormat="1" ht="45" customHeight="1">
      <c r="A70" s="169">
        <v>69</v>
      </c>
      <c r="B70" s="170" t="s">
        <v>206</v>
      </c>
      <c r="C70" s="170" t="s">
        <v>207</v>
      </c>
      <c r="D70" s="170" t="s">
        <v>208</v>
      </c>
      <c r="E70" s="9" t="s">
        <v>147</v>
      </c>
      <c r="F70" s="170" t="s">
        <v>209</v>
      </c>
      <c r="G70" s="9" t="s">
        <v>24</v>
      </c>
      <c r="H70" s="170" t="s">
        <v>34</v>
      </c>
      <c r="I70" s="170" t="s">
        <v>26</v>
      </c>
      <c r="J70" s="9" t="s">
        <v>27</v>
      </c>
      <c r="K70" s="170" t="s">
        <v>28</v>
      </c>
      <c r="L70" s="171">
        <v>43343</v>
      </c>
      <c r="M70" s="171">
        <v>44012</v>
      </c>
      <c r="N70" s="89" t="s">
        <v>210</v>
      </c>
      <c r="O70" s="89">
        <v>0</v>
      </c>
      <c r="P70" s="89">
        <v>0</v>
      </c>
      <c r="Q70" s="89">
        <v>0</v>
      </c>
      <c r="R70" s="89">
        <v>1962</v>
      </c>
      <c r="S70" s="89">
        <v>935</v>
      </c>
      <c r="T70" s="89">
        <v>280</v>
      </c>
      <c r="U70" s="170" t="s">
        <v>35</v>
      </c>
      <c r="V70" s="170" t="s">
        <v>1499</v>
      </c>
    </row>
    <row r="71" spans="1:22" s="87" customFormat="1" ht="45" customHeight="1">
      <c r="A71" s="169">
        <v>70</v>
      </c>
      <c r="B71" s="170" t="s">
        <v>211</v>
      </c>
      <c r="C71" s="170" t="s">
        <v>203</v>
      </c>
      <c r="D71" s="170" t="s">
        <v>208</v>
      </c>
      <c r="E71" s="9" t="s">
        <v>155</v>
      </c>
      <c r="F71" s="170" t="s">
        <v>212</v>
      </c>
      <c r="G71" s="9" t="s">
        <v>24</v>
      </c>
      <c r="H71" s="170" t="s">
        <v>25</v>
      </c>
      <c r="I71" s="170" t="s">
        <v>26</v>
      </c>
      <c r="J71" s="9" t="s">
        <v>27</v>
      </c>
      <c r="K71" s="170" t="s">
        <v>28</v>
      </c>
      <c r="L71" s="171">
        <v>43373</v>
      </c>
      <c r="M71" s="171">
        <v>44196</v>
      </c>
      <c r="N71" s="172"/>
      <c r="O71" s="89">
        <v>0</v>
      </c>
      <c r="P71" s="89">
        <v>0</v>
      </c>
      <c r="Q71" s="89" t="s">
        <v>213</v>
      </c>
      <c r="R71" s="89">
        <v>3672</v>
      </c>
      <c r="S71" s="89">
        <v>600</v>
      </c>
      <c r="T71" s="89">
        <v>180</v>
      </c>
      <c r="U71" s="170" t="s">
        <v>35</v>
      </c>
      <c r="V71" s="170" t="s">
        <v>1500</v>
      </c>
    </row>
    <row r="72" spans="1:22" s="87" customFormat="1" ht="45" customHeight="1">
      <c r="A72" s="169">
        <v>71</v>
      </c>
      <c r="B72" s="170" t="s">
        <v>219</v>
      </c>
      <c r="C72" s="170" t="s">
        <v>197</v>
      </c>
      <c r="D72" s="170" t="s">
        <v>208</v>
      </c>
      <c r="E72" s="9" t="s">
        <v>147</v>
      </c>
      <c r="F72" s="170" t="s">
        <v>220</v>
      </c>
      <c r="G72" s="9" t="s">
        <v>24</v>
      </c>
      <c r="H72" s="170" t="s">
        <v>48</v>
      </c>
      <c r="I72" s="170" t="s">
        <v>26</v>
      </c>
      <c r="J72" s="9" t="s">
        <v>27</v>
      </c>
      <c r="K72" s="170" t="s">
        <v>28</v>
      </c>
      <c r="L72" s="171">
        <v>43312</v>
      </c>
      <c r="M72" s="171">
        <v>44135</v>
      </c>
      <c r="N72" s="89">
        <v>3.1</v>
      </c>
      <c r="O72" s="89">
        <v>0</v>
      </c>
      <c r="P72" s="89">
        <v>3.1</v>
      </c>
      <c r="Q72" s="89">
        <v>750</v>
      </c>
      <c r="R72" s="89">
        <v>5325</v>
      </c>
      <c r="S72" s="89">
        <v>300</v>
      </c>
      <c r="T72" s="14">
        <v>300</v>
      </c>
      <c r="U72" s="170" t="s">
        <v>35</v>
      </c>
      <c r="V72" s="170" t="s">
        <v>1502</v>
      </c>
    </row>
    <row r="73" spans="1:22" s="87" customFormat="1" ht="45" customHeight="1">
      <c r="A73" s="169">
        <v>72</v>
      </c>
      <c r="B73" s="170" t="s">
        <v>221</v>
      </c>
      <c r="C73" s="170" t="s">
        <v>222</v>
      </c>
      <c r="D73" s="170" t="s">
        <v>198</v>
      </c>
      <c r="E73" s="9" t="s">
        <v>147</v>
      </c>
      <c r="F73" s="170" t="s">
        <v>223</v>
      </c>
      <c r="G73" s="9" t="s">
        <v>24</v>
      </c>
      <c r="H73" s="170" t="s">
        <v>55</v>
      </c>
      <c r="I73" s="170" t="s">
        <v>26</v>
      </c>
      <c r="J73" s="9" t="s">
        <v>27</v>
      </c>
      <c r="K73" s="170" t="s">
        <v>28</v>
      </c>
      <c r="L73" s="171">
        <v>42400</v>
      </c>
      <c r="M73" s="171">
        <v>44196</v>
      </c>
      <c r="N73" s="89">
        <v>6.3</v>
      </c>
      <c r="O73" s="89">
        <v>0</v>
      </c>
      <c r="P73" s="89">
        <v>0</v>
      </c>
      <c r="Q73" s="89">
        <v>0</v>
      </c>
      <c r="R73" s="89">
        <v>2100</v>
      </c>
      <c r="S73" s="89">
        <v>1600</v>
      </c>
      <c r="T73" s="14">
        <v>0</v>
      </c>
      <c r="U73" s="170" t="s">
        <v>35</v>
      </c>
      <c r="V73" s="170" t="s">
        <v>1503</v>
      </c>
    </row>
    <row r="74" spans="1:22" s="87" customFormat="1" ht="45" customHeight="1">
      <c r="A74" s="169">
        <v>73</v>
      </c>
      <c r="B74" s="170" t="s">
        <v>224</v>
      </c>
      <c r="C74" s="170" t="s">
        <v>222</v>
      </c>
      <c r="D74" s="170" t="s">
        <v>198</v>
      </c>
      <c r="E74" s="9" t="s">
        <v>147</v>
      </c>
      <c r="F74" s="170" t="s">
        <v>225</v>
      </c>
      <c r="G74" s="9" t="s">
        <v>24</v>
      </c>
      <c r="H74" s="170" t="s">
        <v>55</v>
      </c>
      <c r="I74" s="170" t="s">
        <v>26</v>
      </c>
      <c r="J74" s="9" t="s">
        <v>27</v>
      </c>
      <c r="K74" s="170" t="s">
        <v>28</v>
      </c>
      <c r="L74" s="171">
        <v>43373</v>
      </c>
      <c r="M74" s="171">
        <v>44561</v>
      </c>
      <c r="N74" s="89">
        <v>160</v>
      </c>
      <c r="O74" s="89">
        <v>0</v>
      </c>
      <c r="P74" s="89">
        <v>0</v>
      </c>
      <c r="Q74" s="89">
        <v>160</v>
      </c>
      <c r="R74" s="89">
        <v>18100</v>
      </c>
      <c r="S74" s="89">
        <v>5000</v>
      </c>
      <c r="T74" s="89">
        <v>0</v>
      </c>
      <c r="U74" s="170" t="s">
        <v>35</v>
      </c>
      <c r="V74" s="170" t="s">
        <v>1504</v>
      </c>
    </row>
    <row r="75" spans="1:22" s="87" customFormat="1" ht="45" customHeight="1">
      <c r="A75" s="169">
        <v>74</v>
      </c>
      <c r="B75" s="170" t="s">
        <v>226</v>
      </c>
      <c r="C75" s="170" t="s">
        <v>227</v>
      </c>
      <c r="D75" s="170" t="s">
        <v>198</v>
      </c>
      <c r="E75" s="9" t="s">
        <v>155</v>
      </c>
      <c r="F75" s="170" t="s">
        <v>228</v>
      </c>
      <c r="G75" s="9" t="s">
        <v>24</v>
      </c>
      <c r="H75" s="170" t="s">
        <v>229</v>
      </c>
      <c r="I75" s="170" t="s">
        <v>26</v>
      </c>
      <c r="J75" s="9" t="s">
        <v>27</v>
      </c>
      <c r="K75" s="170" t="s">
        <v>28</v>
      </c>
      <c r="L75" s="171">
        <v>42825</v>
      </c>
      <c r="M75" s="171">
        <v>44012</v>
      </c>
      <c r="N75" s="89">
        <v>4</v>
      </c>
      <c r="O75" s="89">
        <v>0</v>
      </c>
      <c r="P75" s="89">
        <v>0</v>
      </c>
      <c r="Q75" s="89">
        <v>4</v>
      </c>
      <c r="R75" s="89">
        <v>1502</v>
      </c>
      <c r="S75" s="89">
        <v>100</v>
      </c>
      <c r="T75" s="89">
        <v>30</v>
      </c>
      <c r="U75" s="170" t="s">
        <v>35</v>
      </c>
      <c r="V75" s="170" t="s">
        <v>1505</v>
      </c>
    </row>
    <row r="76" spans="1:22" s="87" customFormat="1" ht="45" customHeight="1">
      <c r="A76" s="169">
        <v>75</v>
      </c>
      <c r="B76" s="170" t="s">
        <v>230</v>
      </c>
      <c r="C76" s="170" t="s">
        <v>203</v>
      </c>
      <c r="D76" s="170" t="s">
        <v>198</v>
      </c>
      <c r="E76" s="9" t="s">
        <v>147</v>
      </c>
      <c r="F76" s="170" t="s">
        <v>231</v>
      </c>
      <c r="G76" s="9" t="s">
        <v>24</v>
      </c>
      <c r="H76" s="170" t="s">
        <v>34</v>
      </c>
      <c r="I76" s="170" t="s">
        <v>26</v>
      </c>
      <c r="J76" s="170" t="s">
        <v>217</v>
      </c>
      <c r="K76" s="170" t="s">
        <v>28</v>
      </c>
      <c r="L76" s="171">
        <v>43373</v>
      </c>
      <c r="M76" s="171">
        <v>44012</v>
      </c>
      <c r="N76" s="89" t="s">
        <v>232</v>
      </c>
      <c r="O76" s="89">
        <v>0</v>
      </c>
      <c r="P76" s="89">
        <v>0</v>
      </c>
      <c r="Q76" s="89">
        <v>0</v>
      </c>
      <c r="R76" s="89">
        <v>1064</v>
      </c>
      <c r="S76" s="89">
        <v>664</v>
      </c>
      <c r="T76" s="89">
        <v>200</v>
      </c>
      <c r="U76" s="170" t="s">
        <v>35</v>
      </c>
      <c r="V76" s="170" t="s">
        <v>1506</v>
      </c>
    </row>
    <row r="77" spans="1:22" s="87" customFormat="1" ht="45" customHeight="1">
      <c r="A77" s="169">
        <v>76</v>
      </c>
      <c r="B77" s="170" t="s">
        <v>233</v>
      </c>
      <c r="C77" s="170" t="s">
        <v>197</v>
      </c>
      <c r="D77" s="170" t="s">
        <v>198</v>
      </c>
      <c r="E77" s="9" t="s">
        <v>155</v>
      </c>
      <c r="F77" s="170" t="s">
        <v>2755</v>
      </c>
      <c r="G77" s="9" t="s">
        <v>24</v>
      </c>
      <c r="H77" s="170" t="s">
        <v>234</v>
      </c>
      <c r="I77" s="170" t="s">
        <v>26</v>
      </c>
      <c r="J77" s="9" t="s">
        <v>27</v>
      </c>
      <c r="K77" s="170" t="s">
        <v>43</v>
      </c>
      <c r="L77" s="171">
        <v>43281</v>
      </c>
      <c r="M77" s="171">
        <v>44135</v>
      </c>
      <c r="N77" s="89">
        <v>0</v>
      </c>
      <c r="O77" s="89">
        <v>0</v>
      </c>
      <c r="P77" s="89">
        <v>1.2</v>
      </c>
      <c r="Q77" s="89">
        <v>0</v>
      </c>
      <c r="R77" s="89">
        <v>22019</v>
      </c>
      <c r="S77" s="89">
        <v>2000</v>
      </c>
      <c r="T77" s="14">
        <v>2000</v>
      </c>
      <c r="U77" s="170" t="s">
        <v>35</v>
      </c>
      <c r="V77" s="170" t="s">
        <v>1507</v>
      </c>
    </row>
    <row r="78" spans="1:22" s="87" customFormat="1" ht="45" customHeight="1">
      <c r="A78" s="169">
        <v>77</v>
      </c>
      <c r="B78" s="170" t="s">
        <v>235</v>
      </c>
      <c r="C78" s="170" t="s">
        <v>203</v>
      </c>
      <c r="D78" s="170" t="s">
        <v>198</v>
      </c>
      <c r="E78" s="9" t="s">
        <v>155</v>
      </c>
      <c r="F78" s="170" t="s">
        <v>236</v>
      </c>
      <c r="G78" s="9" t="s">
        <v>24</v>
      </c>
      <c r="H78" s="170" t="s">
        <v>66</v>
      </c>
      <c r="I78" s="170" t="s">
        <v>26</v>
      </c>
      <c r="J78" s="9" t="s">
        <v>27</v>
      </c>
      <c r="K78" s="170" t="s">
        <v>28</v>
      </c>
      <c r="L78" s="171">
        <v>43465</v>
      </c>
      <c r="M78" s="171">
        <v>44196</v>
      </c>
      <c r="N78" s="89">
        <v>20</v>
      </c>
      <c r="O78" s="89">
        <v>0</v>
      </c>
      <c r="P78" s="89">
        <v>0</v>
      </c>
      <c r="Q78" s="89">
        <v>20</v>
      </c>
      <c r="R78" s="89">
        <v>13829</v>
      </c>
      <c r="S78" s="89">
        <v>2000</v>
      </c>
      <c r="T78" s="14">
        <v>2000</v>
      </c>
      <c r="U78" s="170" t="s">
        <v>35</v>
      </c>
      <c r="V78" s="170" t="s">
        <v>1508</v>
      </c>
    </row>
    <row r="79" spans="1:22" s="87" customFormat="1" ht="45" customHeight="1">
      <c r="A79" s="169">
        <v>78</v>
      </c>
      <c r="B79" s="170" t="s">
        <v>237</v>
      </c>
      <c r="C79" s="170" t="s">
        <v>203</v>
      </c>
      <c r="D79" s="170" t="s">
        <v>208</v>
      </c>
      <c r="E79" s="9" t="s">
        <v>155</v>
      </c>
      <c r="F79" s="170" t="s">
        <v>2753</v>
      </c>
      <c r="G79" s="9" t="s">
        <v>24</v>
      </c>
      <c r="H79" s="170" t="s">
        <v>66</v>
      </c>
      <c r="I79" s="170" t="s">
        <v>26</v>
      </c>
      <c r="J79" s="9" t="s">
        <v>27</v>
      </c>
      <c r="K79" s="170" t="s">
        <v>43</v>
      </c>
      <c r="L79" s="171">
        <v>43312</v>
      </c>
      <c r="M79" s="171">
        <v>44561</v>
      </c>
      <c r="N79" s="89">
        <v>40</v>
      </c>
      <c r="O79" s="89">
        <v>0</v>
      </c>
      <c r="P79" s="89">
        <v>0</v>
      </c>
      <c r="Q79" s="89">
        <v>40</v>
      </c>
      <c r="R79" s="89">
        <v>36682</v>
      </c>
      <c r="S79" s="89">
        <v>3500</v>
      </c>
      <c r="T79" s="14">
        <v>3500</v>
      </c>
      <c r="U79" s="170" t="s">
        <v>35</v>
      </c>
      <c r="V79" s="170" t="s">
        <v>1509</v>
      </c>
    </row>
    <row r="80" spans="1:22" s="87" customFormat="1" ht="45" customHeight="1">
      <c r="A80" s="169">
        <v>79</v>
      </c>
      <c r="B80" s="170" t="s">
        <v>238</v>
      </c>
      <c r="C80" s="170" t="s">
        <v>197</v>
      </c>
      <c r="D80" s="170" t="s">
        <v>208</v>
      </c>
      <c r="E80" s="9" t="s">
        <v>147</v>
      </c>
      <c r="F80" s="170" t="s">
        <v>2531</v>
      </c>
      <c r="G80" s="9" t="s">
        <v>24</v>
      </c>
      <c r="H80" s="9" t="s">
        <v>96</v>
      </c>
      <c r="I80" s="170" t="s">
        <v>26</v>
      </c>
      <c r="J80" s="9" t="s">
        <v>27</v>
      </c>
      <c r="K80" s="170" t="s">
        <v>28</v>
      </c>
      <c r="L80" s="171">
        <v>43343</v>
      </c>
      <c r="M80" s="171">
        <v>44196</v>
      </c>
      <c r="N80" s="89">
        <v>0</v>
      </c>
      <c r="O80" s="89">
        <v>0</v>
      </c>
      <c r="P80" s="89">
        <v>0</v>
      </c>
      <c r="Q80" s="89">
        <v>0</v>
      </c>
      <c r="R80" s="89">
        <v>12444</v>
      </c>
      <c r="S80" s="89">
        <v>1000</v>
      </c>
      <c r="T80" s="14">
        <v>1000</v>
      </c>
      <c r="U80" s="170" t="s">
        <v>35</v>
      </c>
      <c r="V80" s="170" t="s">
        <v>1510</v>
      </c>
    </row>
    <row r="81" spans="1:22" s="87" customFormat="1" ht="45" customHeight="1">
      <c r="A81" s="169">
        <v>80</v>
      </c>
      <c r="B81" s="170" t="s">
        <v>239</v>
      </c>
      <c r="C81" s="170" t="s">
        <v>203</v>
      </c>
      <c r="D81" s="170" t="s">
        <v>198</v>
      </c>
      <c r="E81" s="9" t="s">
        <v>155</v>
      </c>
      <c r="F81" s="170" t="s">
        <v>240</v>
      </c>
      <c r="G81" s="9" t="s">
        <v>24</v>
      </c>
      <c r="H81" s="170" t="s">
        <v>66</v>
      </c>
      <c r="I81" s="170" t="s">
        <v>26</v>
      </c>
      <c r="J81" s="9" t="s">
        <v>27</v>
      </c>
      <c r="K81" s="170" t="s">
        <v>43</v>
      </c>
      <c r="L81" s="171">
        <v>43312</v>
      </c>
      <c r="M81" s="171">
        <v>44377</v>
      </c>
      <c r="N81" s="89">
        <v>20</v>
      </c>
      <c r="O81" s="89">
        <v>0</v>
      </c>
      <c r="P81" s="89">
        <v>0</v>
      </c>
      <c r="Q81" s="89">
        <v>20</v>
      </c>
      <c r="R81" s="89">
        <v>18730</v>
      </c>
      <c r="S81" s="89">
        <v>2000</v>
      </c>
      <c r="T81" s="14">
        <v>2000</v>
      </c>
      <c r="U81" s="170" t="s">
        <v>35</v>
      </c>
      <c r="V81" s="170" t="s">
        <v>1511</v>
      </c>
    </row>
    <row r="82" spans="1:22" s="87" customFormat="1" ht="45" customHeight="1">
      <c r="A82" s="169">
        <v>81</v>
      </c>
      <c r="B82" s="170" t="s">
        <v>241</v>
      </c>
      <c r="C82" s="170" t="s">
        <v>197</v>
      </c>
      <c r="D82" s="170" t="s">
        <v>198</v>
      </c>
      <c r="E82" s="9" t="s">
        <v>155</v>
      </c>
      <c r="F82" s="170" t="s">
        <v>242</v>
      </c>
      <c r="G82" s="9" t="s">
        <v>24</v>
      </c>
      <c r="H82" s="9" t="s">
        <v>96</v>
      </c>
      <c r="I82" s="170" t="s">
        <v>26</v>
      </c>
      <c r="J82" s="9" t="s">
        <v>27</v>
      </c>
      <c r="K82" s="170" t="s">
        <v>28</v>
      </c>
      <c r="L82" s="171">
        <v>43281</v>
      </c>
      <c r="M82" s="171">
        <v>44135</v>
      </c>
      <c r="N82" s="89">
        <v>0</v>
      </c>
      <c r="O82" s="89">
        <v>0</v>
      </c>
      <c r="P82" s="89">
        <v>0</v>
      </c>
      <c r="Q82" s="89">
        <v>8000</v>
      </c>
      <c r="R82" s="89">
        <v>9636</v>
      </c>
      <c r="S82" s="89">
        <v>200</v>
      </c>
      <c r="T82" s="14">
        <v>200</v>
      </c>
      <c r="U82" s="170" t="s">
        <v>35</v>
      </c>
      <c r="V82" s="170" t="s">
        <v>1512</v>
      </c>
    </row>
    <row r="83" spans="1:22" s="87" customFormat="1" ht="45" customHeight="1">
      <c r="A83" s="169">
        <v>82</v>
      </c>
      <c r="B83" s="170" t="s">
        <v>243</v>
      </c>
      <c r="C83" s="170" t="s">
        <v>197</v>
      </c>
      <c r="D83" s="170" t="s">
        <v>198</v>
      </c>
      <c r="E83" s="9" t="s">
        <v>147</v>
      </c>
      <c r="F83" s="170" t="s">
        <v>244</v>
      </c>
      <c r="G83" s="9" t="s">
        <v>24</v>
      </c>
      <c r="H83" s="170" t="s">
        <v>34</v>
      </c>
      <c r="I83" s="170" t="s">
        <v>26</v>
      </c>
      <c r="J83" s="9" t="s">
        <v>27</v>
      </c>
      <c r="K83" s="170" t="s">
        <v>28</v>
      </c>
      <c r="L83" s="171">
        <v>43465</v>
      </c>
      <c r="M83" s="171">
        <v>44043</v>
      </c>
      <c r="N83" s="89">
        <v>0</v>
      </c>
      <c r="O83" s="89">
        <v>0</v>
      </c>
      <c r="P83" s="89">
        <v>0</v>
      </c>
      <c r="Q83" s="89">
        <v>580</v>
      </c>
      <c r="R83" s="89">
        <v>1600</v>
      </c>
      <c r="S83" s="89">
        <v>300</v>
      </c>
      <c r="T83" s="89">
        <v>90</v>
      </c>
      <c r="U83" s="170" t="s">
        <v>35</v>
      </c>
      <c r="V83" s="170" t="s">
        <v>1513</v>
      </c>
    </row>
    <row r="84" spans="1:22" s="87" customFormat="1" ht="45" customHeight="1">
      <c r="A84" s="169">
        <v>83</v>
      </c>
      <c r="B84" s="170" t="s">
        <v>245</v>
      </c>
      <c r="C84" s="170" t="s">
        <v>197</v>
      </c>
      <c r="D84" s="170" t="s">
        <v>198</v>
      </c>
      <c r="E84" s="9" t="s">
        <v>155</v>
      </c>
      <c r="F84" s="170" t="s">
        <v>246</v>
      </c>
      <c r="G84" s="9" t="s">
        <v>24</v>
      </c>
      <c r="H84" s="9" t="s">
        <v>96</v>
      </c>
      <c r="I84" s="170" t="s">
        <v>26</v>
      </c>
      <c r="J84" s="9" t="s">
        <v>27</v>
      </c>
      <c r="K84" s="170" t="s">
        <v>43</v>
      </c>
      <c r="L84" s="171">
        <v>43769</v>
      </c>
      <c r="M84" s="171">
        <v>44196</v>
      </c>
      <c r="N84" s="89">
        <v>0</v>
      </c>
      <c r="O84" s="89">
        <v>0</v>
      </c>
      <c r="P84" s="89">
        <v>0</v>
      </c>
      <c r="Q84" s="89">
        <v>0</v>
      </c>
      <c r="R84" s="89">
        <v>10000</v>
      </c>
      <c r="S84" s="89">
        <v>3200</v>
      </c>
      <c r="T84" s="14">
        <v>3200</v>
      </c>
      <c r="U84" s="170" t="s">
        <v>35</v>
      </c>
      <c r="V84" s="170" t="s">
        <v>1514</v>
      </c>
    </row>
    <row r="85" spans="1:22" s="87" customFormat="1" ht="45" customHeight="1">
      <c r="A85" s="169">
        <v>84</v>
      </c>
      <c r="B85" s="170" t="s">
        <v>247</v>
      </c>
      <c r="C85" s="170" t="s">
        <v>197</v>
      </c>
      <c r="D85" s="170" t="s">
        <v>198</v>
      </c>
      <c r="E85" s="9" t="s">
        <v>147</v>
      </c>
      <c r="F85" s="170" t="s">
        <v>248</v>
      </c>
      <c r="G85" s="9" t="s">
        <v>24</v>
      </c>
      <c r="H85" s="9" t="s">
        <v>96</v>
      </c>
      <c r="I85" s="170" t="s">
        <v>26</v>
      </c>
      <c r="J85" s="9" t="s">
        <v>27</v>
      </c>
      <c r="K85" s="170" t="s">
        <v>28</v>
      </c>
      <c r="L85" s="171">
        <v>43434</v>
      </c>
      <c r="M85" s="171">
        <v>44196</v>
      </c>
      <c r="N85" s="89">
        <v>0</v>
      </c>
      <c r="O85" s="89">
        <v>0</v>
      </c>
      <c r="P85" s="89">
        <v>0</v>
      </c>
      <c r="Q85" s="89">
        <v>0</v>
      </c>
      <c r="R85" s="89">
        <v>25322</v>
      </c>
      <c r="S85" s="89">
        <v>2000</v>
      </c>
      <c r="T85" s="14">
        <v>2000</v>
      </c>
      <c r="U85" s="170" t="s">
        <v>35</v>
      </c>
      <c r="V85" s="170" t="s">
        <v>1515</v>
      </c>
    </row>
    <row r="86" spans="1:22" s="87" customFormat="1" ht="45" customHeight="1">
      <c r="A86" s="169">
        <v>85</v>
      </c>
      <c r="B86" s="170" t="s">
        <v>249</v>
      </c>
      <c r="C86" s="170" t="s">
        <v>203</v>
      </c>
      <c r="D86" s="170" t="s">
        <v>208</v>
      </c>
      <c r="E86" s="9" t="s">
        <v>147</v>
      </c>
      <c r="F86" s="170" t="s">
        <v>250</v>
      </c>
      <c r="G86" s="9" t="s">
        <v>24</v>
      </c>
      <c r="H86" s="170" t="s">
        <v>66</v>
      </c>
      <c r="I86" s="170" t="s">
        <v>26</v>
      </c>
      <c r="J86" s="9" t="s">
        <v>27</v>
      </c>
      <c r="K86" s="170" t="s">
        <v>28</v>
      </c>
      <c r="L86" s="171">
        <v>43465</v>
      </c>
      <c r="M86" s="171">
        <v>44196</v>
      </c>
      <c r="N86" s="89">
        <v>8</v>
      </c>
      <c r="O86" s="89">
        <v>0</v>
      </c>
      <c r="P86" s="89">
        <v>0</v>
      </c>
      <c r="Q86" s="89">
        <v>8</v>
      </c>
      <c r="R86" s="89">
        <v>6462</v>
      </c>
      <c r="S86" s="89">
        <v>600</v>
      </c>
      <c r="T86" s="14">
        <v>600</v>
      </c>
      <c r="U86" s="170" t="s">
        <v>35</v>
      </c>
      <c r="V86" s="170" t="s">
        <v>1516</v>
      </c>
    </row>
    <row r="87" spans="1:22" s="87" customFormat="1" ht="45" customHeight="1">
      <c r="A87" s="169">
        <v>86</v>
      </c>
      <c r="B87" s="170" t="s">
        <v>251</v>
      </c>
      <c r="C87" s="170" t="s">
        <v>203</v>
      </c>
      <c r="D87" s="170" t="s">
        <v>198</v>
      </c>
      <c r="E87" s="9" t="s">
        <v>155</v>
      </c>
      <c r="F87" s="170" t="s">
        <v>252</v>
      </c>
      <c r="G87" s="9" t="s">
        <v>24</v>
      </c>
      <c r="H87" s="170" t="s">
        <v>34</v>
      </c>
      <c r="I87" s="170" t="s">
        <v>26</v>
      </c>
      <c r="J87" s="9" t="s">
        <v>27</v>
      </c>
      <c r="K87" s="170" t="s">
        <v>28</v>
      </c>
      <c r="L87" s="171">
        <v>43799</v>
      </c>
      <c r="M87" s="171">
        <v>44165</v>
      </c>
      <c r="N87" s="89">
        <v>0</v>
      </c>
      <c r="O87" s="89">
        <v>0</v>
      </c>
      <c r="P87" s="89">
        <v>0</v>
      </c>
      <c r="Q87" s="89">
        <v>0</v>
      </c>
      <c r="R87" s="89">
        <v>1500</v>
      </c>
      <c r="S87" s="89">
        <v>800</v>
      </c>
      <c r="T87" s="89">
        <v>240</v>
      </c>
      <c r="U87" s="170" t="s">
        <v>35</v>
      </c>
      <c r="V87" s="170" t="s">
        <v>1517</v>
      </c>
    </row>
    <row r="88" spans="1:22" s="87" customFormat="1" ht="45" customHeight="1">
      <c r="A88" s="169">
        <v>87</v>
      </c>
      <c r="B88" s="170" t="s">
        <v>253</v>
      </c>
      <c r="C88" s="170" t="s">
        <v>203</v>
      </c>
      <c r="D88" s="170" t="s">
        <v>208</v>
      </c>
      <c r="E88" s="9" t="s">
        <v>147</v>
      </c>
      <c r="F88" s="170" t="s">
        <v>254</v>
      </c>
      <c r="G88" s="9" t="s">
        <v>24</v>
      </c>
      <c r="H88" s="170" t="s">
        <v>34</v>
      </c>
      <c r="I88" s="170" t="s">
        <v>26</v>
      </c>
      <c r="J88" s="9" t="s">
        <v>27</v>
      </c>
      <c r="K88" s="170" t="s">
        <v>28</v>
      </c>
      <c r="L88" s="171">
        <v>43799</v>
      </c>
      <c r="M88" s="171">
        <v>44500</v>
      </c>
      <c r="N88" s="89">
        <v>0</v>
      </c>
      <c r="O88" s="89">
        <v>0</v>
      </c>
      <c r="P88" s="89">
        <v>0</v>
      </c>
      <c r="Q88" s="89">
        <v>0</v>
      </c>
      <c r="R88" s="89">
        <v>5582</v>
      </c>
      <c r="S88" s="89">
        <v>2000</v>
      </c>
      <c r="T88" s="14">
        <v>2000</v>
      </c>
      <c r="U88" s="170" t="s">
        <v>35</v>
      </c>
      <c r="V88" s="170" t="s">
        <v>1518</v>
      </c>
    </row>
    <row r="89" spans="1:22" s="87" customFormat="1" ht="45" customHeight="1">
      <c r="A89" s="169">
        <v>88</v>
      </c>
      <c r="B89" s="170" t="s">
        <v>255</v>
      </c>
      <c r="C89" s="170" t="s">
        <v>197</v>
      </c>
      <c r="D89" s="170" t="s">
        <v>198</v>
      </c>
      <c r="E89" s="9" t="s">
        <v>147</v>
      </c>
      <c r="F89" s="170" t="s">
        <v>256</v>
      </c>
      <c r="G89" s="9" t="s">
        <v>24</v>
      </c>
      <c r="H89" s="170" t="s">
        <v>229</v>
      </c>
      <c r="I89" s="170" t="s">
        <v>26</v>
      </c>
      <c r="J89" s="9" t="s">
        <v>27</v>
      </c>
      <c r="K89" s="170" t="s">
        <v>151</v>
      </c>
      <c r="L89" s="171">
        <v>43830</v>
      </c>
      <c r="M89" s="171">
        <v>44377</v>
      </c>
      <c r="N89" s="89">
        <v>3</v>
      </c>
      <c r="O89" s="89">
        <v>0</v>
      </c>
      <c r="P89" s="89">
        <v>750</v>
      </c>
      <c r="Q89" s="89">
        <v>3</v>
      </c>
      <c r="R89" s="89">
        <v>2000</v>
      </c>
      <c r="S89" s="89">
        <v>400</v>
      </c>
      <c r="T89" s="89">
        <v>120</v>
      </c>
      <c r="U89" s="170" t="s">
        <v>35</v>
      </c>
      <c r="V89" s="170" t="s">
        <v>1519</v>
      </c>
    </row>
    <row r="90" spans="1:22" s="87" customFormat="1" ht="45" customHeight="1">
      <c r="A90" s="169">
        <v>89</v>
      </c>
      <c r="B90" s="170" t="s">
        <v>258</v>
      </c>
      <c r="C90" s="170" t="s">
        <v>203</v>
      </c>
      <c r="D90" s="170" t="s">
        <v>208</v>
      </c>
      <c r="E90" s="9" t="s">
        <v>147</v>
      </c>
      <c r="F90" s="170" t="s">
        <v>259</v>
      </c>
      <c r="G90" s="9" t="s">
        <v>24</v>
      </c>
      <c r="H90" s="170" t="s">
        <v>34</v>
      </c>
      <c r="I90" s="170" t="s">
        <v>26</v>
      </c>
      <c r="J90" s="170" t="s">
        <v>217</v>
      </c>
      <c r="K90" s="170" t="s">
        <v>28</v>
      </c>
      <c r="L90" s="171">
        <v>43738</v>
      </c>
      <c r="M90" s="171">
        <v>44196</v>
      </c>
      <c r="N90" s="89">
        <v>0</v>
      </c>
      <c r="O90" s="89">
        <v>0</v>
      </c>
      <c r="P90" s="89">
        <v>0</v>
      </c>
      <c r="Q90" s="89">
        <v>0</v>
      </c>
      <c r="R90" s="89">
        <v>4000</v>
      </c>
      <c r="S90" s="89">
        <v>500</v>
      </c>
      <c r="T90" s="14">
        <v>500</v>
      </c>
      <c r="U90" s="170" t="s">
        <v>35</v>
      </c>
      <c r="V90" s="170" t="s">
        <v>1521</v>
      </c>
    </row>
    <row r="91" spans="1:22" s="87" customFormat="1" ht="75.599999999999994" customHeight="1">
      <c r="A91" s="169">
        <v>90</v>
      </c>
      <c r="B91" s="170" t="s">
        <v>260</v>
      </c>
      <c r="C91" s="170" t="s">
        <v>197</v>
      </c>
      <c r="D91" s="170" t="s">
        <v>208</v>
      </c>
      <c r="E91" s="9" t="s">
        <v>147</v>
      </c>
      <c r="F91" s="170" t="s">
        <v>261</v>
      </c>
      <c r="G91" s="9" t="s">
        <v>24</v>
      </c>
      <c r="H91" s="170" t="s">
        <v>48</v>
      </c>
      <c r="I91" s="170" t="s">
        <v>26</v>
      </c>
      <c r="J91" s="9" t="s">
        <v>27</v>
      </c>
      <c r="K91" s="170" t="s">
        <v>43</v>
      </c>
      <c r="L91" s="171">
        <v>43708</v>
      </c>
      <c r="M91" s="171">
        <v>44926</v>
      </c>
      <c r="N91" s="89">
        <v>3.96</v>
      </c>
      <c r="O91" s="89">
        <v>0</v>
      </c>
      <c r="P91" s="89">
        <v>1800</v>
      </c>
      <c r="Q91" s="89">
        <v>39600</v>
      </c>
      <c r="R91" s="89">
        <v>13686</v>
      </c>
      <c r="S91" s="89">
        <v>2200</v>
      </c>
      <c r="T91" s="14">
        <v>2200</v>
      </c>
      <c r="U91" s="170" t="s">
        <v>35</v>
      </c>
      <c r="V91" s="170" t="s">
        <v>1522</v>
      </c>
    </row>
    <row r="92" spans="1:22" s="87" customFormat="1" ht="45" customHeight="1">
      <c r="A92" s="169">
        <v>91</v>
      </c>
      <c r="B92" s="170" t="s">
        <v>262</v>
      </c>
      <c r="C92" s="170" t="s">
        <v>197</v>
      </c>
      <c r="D92" s="170" t="s">
        <v>198</v>
      </c>
      <c r="E92" s="9" t="s">
        <v>147</v>
      </c>
      <c r="F92" s="170" t="s">
        <v>263</v>
      </c>
      <c r="G92" s="9" t="s">
        <v>24</v>
      </c>
      <c r="H92" s="170" t="s">
        <v>63</v>
      </c>
      <c r="I92" s="170" t="s">
        <v>26</v>
      </c>
      <c r="J92" s="9" t="s">
        <v>27</v>
      </c>
      <c r="K92" s="170" t="s">
        <v>28</v>
      </c>
      <c r="L92" s="171">
        <v>43799</v>
      </c>
      <c r="M92" s="171">
        <v>44135</v>
      </c>
      <c r="N92" s="89">
        <v>0</v>
      </c>
      <c r="O92" s="89">
        <v>0</v>
      </c>
      <c r="P92" s="89">
        <v>0</v>
      </c>
      <c r="Q92" s="89">
        <v>0</v>
      </c>
      <c r="R92" s="89">
        <v>1292</v>
      </c>
      <c r="S92" s="89">
        <v>300</v>
      </c>
      <c r="T92" s="89">
        <v>90</v>
      </c>
      <c r="U92" s="170" t="s">
        <v>35</v>
      </c>
      <c r="V92" s="170" t="s">
        <v>1523</v>
      </c>
    </row>
    <row r="93" spans="1:22" s="87" customFormat="1" ht="45" customHeight="1">
      <c r="A93" s="169">
        <v>92</v>
      </c>
      <c r="B93" s="170" t="s">
        <v>264</v>
      </c>
      <c r="C93" s="170" t="s">
        <v>197</v>
      </c>
      <c r="D93" s="170" t="s">
        <v>198</v>
      </c>
      <c r="E93" s="9" t="s">
        <v>147</v>
      </c>
      <c r="F93" s="170" t="s">
        <v>265</v>
      </c>
      <c r="G93" s="9" t="s">
        <v>24</v>
      </c>
      <c r="H93" s="170" t="s">
        <v>48</v>
      </c>
      <c r="I93" s="170" t="s">
        <v>26</v>
      </c>
      <c r="J93" s="9" t="s">
        <v>27</v>
      </c>
      <c r="K93" s="170" t="s">
        <v>28</v>
      </c>
      <c r="L93" s="171">
        <v>43799</v>
      </c>
      <c r="M93" s="171">
        <v>44196</v>
      </c>
      <c r="N93" s="89">
        <v>0.28000000000000003</v>
      </c>
      <c r="O93" s="89">
        <v>0</v>
      </c>
      <c r="P93" s="89">
        <v>150</v>
      </c>
      <c r="Q93" s="89">
        <v>0</v>
      </c>
      <c r="R93" s="89">
        <v>900</v>
      </c>
      <c r="S93" s="89">
        <v>300</v>
      </c>
      <c r="T93" s="89">
        <v>90</v>
      </c>
      <c r="U93" s="170" t="s">
        <v>35</v>
      </c>
      <c r="V93" s="170" t="s">
        <v>1524</v>
      </c>
    </row>
    <row r="94" spans="1:22" s="87" customFormat="1" ht="45" customHeight="1">
      <c r="A94" s="169">
        <v>93</v>
      </c>
      <c r="B94" s="170" t="s">
        <v>266</v>
      </c>
      <c r="C94" s="170" t="s">
        <v>197</v>
      </c>
      <c r="D94" s="170" t="s">
        <v>208</v>
      </c>
      <c r="E94" s="9" t="s">
        <v>147</v>
      </c>
      <c r="F94" s="170" t="s">
        <v>267</v>
      </c>
      <c r="G94" s="9" t="s">
        <v>24</v>
      </c>
      <c r="H94" s="170" t="s">
        <v>48</v>
      </c>
      <c r="I94" s="170" t="s">
        <v>26</v>
      </c>
      <c r="J94" s="9" t="s">
        <v>27</v>
      </c>
      <c r="K94" s="170" t="s">
        <v>28</v>
      </c>
      <c r="L94" s="171">
        <v>43769</v>
      </c>
      <c r="M94" s="171">
        <v>44135</v>
      </c>
      <c r="N94" s="89">
        <v>0</v>
      </c>
      <c r="O94" s="89">
        <v>0</v>
      </c>
      <c r="P94" s="89">
        <v>0</v>
      </c>
      <c r="Q94" s="89">
        <v>0</v>
      </c>
      <c r="R94" s="89">
        <v>926</v>
      </c>
      <c r="S94" s="89">
        <v>240</v>
      </c>
      <c r="T94" s="89">
        <v>72</v>
      </c>
      <c r="U94" s="170" t="s">
        <v>35</v>
      </c>
      <c r="V94" s="170" t="s">
        <v>1525</v>
      </c>
    </row>
    <row r="95" spans="1:22" s="87" customFormat="1" ht="45" customHeight="1">
      <c r="A95" s="169">
        <v>94</v>
      </c>
      <c r="B95" s="170" t="s">
        <v>268</v>
      </c>
      <c r="C95" s="170" t="s">
        <v>197</v>
      </c>
      <c r="D95" s="170" t="s">
        <v>198</v>
      </c>
      <c r="E95" s="9" t="s">
        <v>155</v>
      </c>
      <c r="F95" s="170" t="s">
        <v>2564</v>
      </c>
      <c r="G95" s="9" t="s">
        <v>24</v>
      </c>
      <c r="H95" s="170" t="s">
        <v>269</v>
      </c>
      <c r="I95" s="170" t="s">
        <v>26</v>
      </c>
      <c r="J95" s="9" t="s">
        <v>27</v>
      </c>
      <c r="K95" s="170" t="s">
        <v>43</v>
      </c>
      <c r="L95" s="171">
        <v>43769</v>
      </c>
      <c r="M95" s="171">
        <v>43983</v>
      </c>
      <c r="N95" s="89">
        <v>0</v>
      </c>
      <c r="O95" s="89">
        <v>0</v>
      </c>
      <c r="P95" s="89">
        <v>0</v>
      </c>
      <c r="Q95" s="89">
        <v>600</v>
      </c>
      <c r="R95" s="89">
        <v>5000</v>
      </c>
      <c r="S95" s="89">
        <v>1000</v>
      </c>
      <c r="T95" s="14">
        <v>300</v>
      </c>
      <c r="U95" s="170" t="s">
        <v>35</v>
      </c>
      <c r="V95" s="170" t="s">
        <v>1526</v>
      </c>
    </row>
    <row r="96" spans="1:22" s="87" customFormat="1" ht="45" customHeight="1">
      <c r="A96" s="169">
        <v>95</v>
      </c>
      <c r="B96" s="170" t="s">
        <v>270</v>
      </c>
      <c r="C96" s="170" t="s">
        <v>203</v>
      </c>
      <c r="D96" s="170" t="s">
        <v>208</v>
      </c>
      <c r="E96" s="9" t="s">
        <v>155</v>
      </c>
      <c r="F96" s="170" t="s">
        <v>271</v>
      </c>
      <c r="G96" s="9" t="s">
        <v>24</v>
      </c>
      <c r="H96" s="170" t="s">
        <v>34</v>
      </c>
      <c r="I96" s="170" t="s">
        <v>26</v>
      </c>
      <c r="J96" s="170" t="s">
        <v>272</v>
      </c>
      <c r="K96" s="170" t="s">
        <v>43</v>
      </c>
      <c r="L96" s="171">
        <v>43677</v>
      </c>
      <c r="M96" s="171">
        <v>44196</v>
      </c>
      <c r="N96" s="89">
        <v>0</v>
      </c>
      <c r="O96" s="89">
        <v>0</v>
      </c>
      <c r="P96" s="89">
        <v>0</v>
      </c>
      <c r="Q96" s="89">
        <v>0</v>
      </c>
      <c r="R96" s="89">
        <v>1300</v>
      </c>
      <c r="S96" s="89">
        <v>600</v>
      </c>
      <c r="T96" s="89">
        <v>180</v>
      </c>
      <c r="U96" s="170" t="s">
        <v>35</v>
      </c>
      <c r="V96" s="170" t="s">
        <v>1527</v>
      </c>
    </row>
    <row r="97" spans="1:22" s="87" customFormat="1" ht="45" customHeight="1">
      <c r="A97" s="169">
        <v>96</v>
      </c>
      <c r="B97" s="170" t="s">
        <v>273</v>
      </c>
      <c r="C97" s="170" t="s">
        <v>197</v>
      </c>
      <c r="D97" s="170" t="s">
        <v>208</v>
      </c>
      <c r="E97" s="9" t="s">
        <v>147</v>
      </c>
      <c r="F97" s="170" t="s">
        <v>274</v>
      </c>
      <c r="G97" s="9" t="s">
        <v>24</v>
      </c>
      <c r="H97" s="170" t="s">
        <v>269</v>
      </c>
      <c r="I97" s="170" t="s">
        <v>26</v>
      </c>
      <c r="J97" s="9" t="s">
        <v>27</v>
      </c>
      <c r="K97" s="170" t="s">
        <v>28</v>
      </c>
      <c r="L97" s="171">
        <v>43738</v>
      </c>
      <c r="M97" s="171">
        <v>44012</v>
      </c>
      <c r="N97" s="89">
        <v>0.18</v>
      </c>
      <c r="O97" s="89">
        <v>0</v>
      </c>
      <c r="P97" s="89">
        <v>0</v>
      </c>
      <c r="Q97" s="89">
        <v>0</v>
      </c>
      <c r="R97" s="89">
        <v>1000</v>
      </c>
      <c r="S97" s="89">
        <v>500</v>
      </c>
      <c r="T97" s="89">
        <v>150</v>
      </c>
      <c r="U97" s="170" t="s">
        <v>35</v>
      </c>
      <c r="V97" s="170" t="s">
        <v>1528</v>
      </c>
    </row>
    <row r="98" spans="1:22" s="87" customFormat="1" ht="45" customHeight="1">
      <c r="A98" s="169">
        <v>97</v>
      </c>
      <c r="B98" s="170" t="s">
        <v>275</v>
      </c>
      <c r="C98" s="170" t="s">
        <v>197</v>
      </c>
      <c r="D98" s="170" t="s">
        <v>208</v>
      </c>
      <c r="E98" s="9" t="s">
        <v>22</v>
      </c>
      <c r="F98" s="170" t="s">
        <v>276</v>
      </c>
      <c r="G98" s="9" t="s">
        <v>24</v>
      </c>
      <c r="H98" s="170" t="s">
        <v>63</v>
      </c>
      <c r="I98" s="170" t="s">
        <v>26</v>
      </c>
      <c r="J98" s="9" t="s">
        <v>27</v>
      </c>
      <c r="K98" s="170" t="s">
        <v>28</v>
      </c>
      <c r="L98" s="171">
        <v>43830</v>
      </c>
      <c r="M98" s="171">
        <v>44196</v>
      </c>
      <c r="N98" s="89">
        <v>0</v>
      </c>
      <c r="O98" s="89">
        <v>0</v>
      </c>
      <c r="P98" s="89">
        <v>0</v>
      </c>
      <c r="Q98" s="89">
        <v>0</v>
      </c>
      <c r="R98" s="89">
        <v>3000</v>
      </c>
      <c r="S98" s="89">
        <v>800</v>
      </c>
      <c r="T98" s="89">
        <v>240</v>
      </c>
      <c r="U98" s="170" t="s">
        <v>35</v>
      </c>
      <c r="V98" s="170" t="s">
        <v>1529</v>
      </c>
    </row>
    <row r="99" spans="1:22" s="87" customFormat="1" ht="45" customHeight="1">
      <c r="A99" s="169">
        <v>98</v>
      </c>
      <c r="B99" s="170" t="s">
        <v>277</v>
      </c>
      <c r="C99" s="170" t="s">
        <v>222</v>
      </c>
      <c r="D99" s="170" t="s">
        <v>198</v>
      </c>
      <c r="E99" s="9" t="s">
        <v>155</v>
      </c>
      <c r="F99" s="170" t="s">
        <v>278</v>
      </c>
      <c r="G99" s="9" t="s">
        <v>24</v>
      </c>
      <c r="H99" s="170" t="s">
        <v>55</v>
      </c>
      <c r="I99" s="170" t="s">
        <v>26</v>
      </c>
      <c r="J99" s="9" t="s">
        <v>27</v>
      </c>
      <c r="K99" s="170" t="s">
        <v>28</v>
      </c>
      <c r="L99" s="171">
        <v>40724</v>
      </c>
      <c r="M99" s="171">
        <v>44196</v>
      </c>
      <c r="N99" s="89">
        <v>82</v>
      </c>
      <c r="O99" s="89">
        <v>0</v>
      </c>
      <c r="P99" s="89">
        <v>0</v>
      </c>
      <c r="Q99" s="89">
        <v>0</v>
      </c>
      <c r="R99" s="89">
        <v>125318</v>
      </c>
      <c r="S99" s="89">
        <v>10000</v>
      </c>
      <c r="T99" s="89">
        <v>0</v>
      </c>
      <c r="U99" s="170" t="s">
        <v>35</v>
      </c>
      <c r="V99" s="170" t="s">
        <v>1530</v>
      </c>
    </row>
    <row r="100" spans="1:22" s="87" customFormat="1" ht="45" customHeight="1">
      <c r="A100" s="169">
        <v>99</v>
      </c>
      <c r="B100" s="170" t="s">
        <v>279</v>
      </c>
      <c r="C100" s="170" t="s">
        <v>197</v>
      </c>
      <c r="D100" s="170" t="s">
        <v>208</v>
      </c>
      <c r="E100" s="9" t="s">
        <v>155</v>
      </c>
      <c r="F100" s="170" t="s">
        <v>280</v>
      </c>
      <c r="G100" s="9" t="s">
        <v>24</v>
      </c>
      <c r="H100" s="170" t="s">
        <v>48</v>
      </c>
      <c r="I100" s="170" t="s">
        <v>26</v>
      </c>
      <c r="J100" s="9" t="s">
        <v>27</v>
      </c>
      <c r="K100" s="170" t="s">
        <v>28</v>
      </c>
      <c r="L100" s="171">
        <v>43769</v>
      </c>
      <c r="M100" s="171">
        <v>44196</v>
      </c>
      <c r="N100" s="89">
        <v>4.38</v>
      </c>
      <c r="O100" s="89">
        <v>0</v>
      </c>
      <c r="P100" s="89">
        <v>1750</v>
      </c>
      <c r="Q100" s="89">
        <v>2000</v>
      </c>
      <c r="R100" s="89">
        <v>5008</v>
      </c>
      <c r="S100" s="89">
        <v>1000</v>
      </c>
      <c r="T100" s="14">
        <v>1000</v>
      </c>
      <c r="U100" s="170" t="s">
        <v>35</v>
      </c>
      <c r="V100" s="170" t="s">
        <v>1531</v>
      </c>
    </row>
    <row r="101" spans="1:22" s="87" customFormat="1" ht="45" customHeight="1">
      <c r="A101" s="169">
        <v>100</v>
      </c>
      <c r="B101" s="170" t="s">
        <v>281</v>
      </c>
      <c r="C101" s="170" t="s">
        <v>197</v>
      </c>
      <c r="D101" s="170" t="s">
        <v>198</v>
      </c>
      <c r="E101" s="9" t="s">
        <v>147</v>
      </c>
      <c r="F101" s="170" t="s">
        <v>282</v>
      </c>
      <c r="G101" s="9" t="s">
        <v>24</v>
      </c>
      <c r="H101" s="170" t="s">
        <v>34</v>
      </c>
      <c r="I101" s="170" t="s">
        <v>26</v>
      </c>
      <c r="J101" s="9" t="s">
        <v>27</v>
      </c>
      <c r="K101" s="170" t="s">
        <v>28</v>
      </c>
      <c r="L101" s="171">
        <v>43830</v>
      </c>
      <c r="M101" s="171">
        <v>44104</v>
      </c>
      <c r="N101" s="89">
        <v>8.2000000000000003E-2</v>
      </c>
      <c r="O101" s="89">
        <v>0</v>
      </c>
      <c r="P101" s="89">
        <v>0</v>
      </c>
      <c r="Q101" s="89">
        <v>300</v>
      </c>
      <c r="R101" s="89">
        <v>600</v>
      </c>
      <c r="S101" s="89">
        <v>200</v>
      </c>
      <c r="T101" s="89">
        <v>60</v>
      </c>
      <c r="U101" s="170" t="s">
        <v>35</v>
      </c>
      <c r="V101" s="170" t="s">
        <v>1532</v>
      </c>
    </row>
    <row r="102" spans="1:22" s="87" customFormat="1" ht="45" customHeight="1">
      <c r="A102" s="169">
        <v>101</v>
      </c>
      <c r="B102" s="170" t="s">
        <v>283</v>
      </c>
      <c r="C102" s="170" t="s">
        <v>203</v>
      </c>
      <c r="D102" s="170" t="s">
        <v>208</v>
      </c>
      <c r="E102" s="9" t="s">
        <v>147</v>
      </c>
      <c r="F102" s="170" t="s">
        <v>284</v>
      </c>
      <c r="G102" s="9" t="s">
        <v>24</v>
      </c>
      <c r="H102" s="170" t="s">
        <v>34</v>
      </c>
      <c r="I102" s="170" t="s">
        <v>26</v>
      </c>
      <c r="J102" s="170" t="s">
        <v>217</v>
      </c>
      <c r="K102" s="170" t="s">
        <v>28</v>
      </c>
      <c r="L102" s="171">
        <v>43830</v>
      </c>
      <c r="M102" s="171">
        <v>44104</v>
      </c>
      <c r="N102" s="89"/>
      <c r="O102" s="89">
        <v>0</v>
      </c>
      <c r="P102" s="89">
        <v>0</v>
      </c>
      <c r="Q102" s="89">
        <v>800</v>
      </c>
      <c r="R102" s="89">
        <v>800</v>
      </c>
      <c r="S102" s="89">
        <v>300</v>
      </c>
      <c r="T102" s="89">
        <v>90</v>
      </c>
      <c r="U102" s="170" t="s">
        <v>35</v>
      </c>
      <c r="V102" s="170" t="s">
        <v>1533</v>
      </c>
    </row>
    <row r="103" spans="1:22" s="87" customFormat="1" ht="45" customHeight="1">
      <c r="A103" s="169">
        <v>102</v>
      </c>
      <c r="B103" s="170" t="s">
        <v>285</v>
      </c>
      <c r="C103" s="170" t="s">
        <v>197</v>
      </c>
      <c r="D103" s="170" t="s">
        <v>198</v>
      </c>
      <c r="E103" s="9" t="s">
        <v>147</v>
      </c>
      <c r="F103" s="170" t="s">
        <v>286</v>
      </c>
      <c r="G103" s="9" t="s">
        <v>24</v>
      </c>
      <c r="H103" s="170" t="s">
        <v>55</v>
      </c>
      <c r="I103" s="170" t="s">
        <v>26</v>
      </c>
      <c r="J103" s="9" t="s">
        <v>27</v>
      </c>
      <c r="K103" s="170" t="s">
        <v>28</v>
      </c>
      <c r="L103" s="171">
        <v>43830</v>
      </c>
      <c r="M103" s="171">
        <v>44377</v>
      </c>
      <c r="N103" s="89">
        <v>55</v>
      </c>
      <c r="O103" s="89">
        <v>0</v>
      </c>
      <c r="P103" s="89">
        <v>38</v>
      </c>
      <c r="Q103" s="89">
        <v>0</v>
      </c>
      <c r="R103" s="89">
        <v>7000</v>
      </c>
      <c r="S103" s="89">
        <v>3000</v>
      </c>
      <c r="T103" s="89">
        <v>0</v>
      </c>
      <c r="U103" s="170" t="s">
        <v>35</v>
      </c>
      <c r="V103" s="170" t="s">
        <v>1534</v>
      </c>
    </row>
    <row r="104" spans="1:22" s="87" customFormat="1" ht="45" customHeight="1">
      <c r="A104" s="169">
        <v>103</v>
      </c>
      <c r="B104" s="170" t="s">
        <v>287</v>
      </c>
      <c r="C104" s="170" t="s">
        <v>288</v>
      </c>
      <c r="D104" s="170" t="s">
        <v>198</v>
      </c>
      <c r="E104" s="9" t="s">
        <v>22</v>
      </c>
      <c r="F104" s="170" t="s">
        <v>289</v>
      </c>
      <c r="G104" s="9" t="s">
        <v>24</v>
      </c>
      <c r="H104" s="170" t="s">
        <v>229</v>
      </c>
      <c r="I104" s="170" t="s">
        <v>26</v>
      </c>
      <c r="J104" s="9" t="s">
        <v>27</v>
      </c>
      <c r="K104" s="170" t="s">
        <v>28</v>
      </c>
      <c r="L104" s="171">
        <v>42735</v>
      </c>
      <c r="M104" s="171">
        <v>44377</v>
      </c>
      <c r="N104" s="89">
        <v>15</v>
      </c>
      <c r="O104" s="89">
        <v>0</v>
      </c>
      <c r="P104" s="89">
        <v>0</v>
      </c>
      <c r="Q104" s="89">
        <v>0</v>
      </c>
      <c r="R104" s="89">
        <v>3500</v>
      </c>
      <c r="S104" s="89">
        <v>300</v>
      </c>
      <c r="T104" s="89">
        <v>90</v>
      </c>
      <c r="U104" s="170" t="s">
        <v>35</v>
      </c>
      <c r="V104" s="170" t="s">
        <v>1535</v>
      </c>
    </row>
    <row r="105" spans="1:22" s="87" customFormat="1" ht="45" customHeight="1">
      <c r="A105" s="169">
        <v>104</v>
      </c>
      <c r="B105" s="170" t="s">
        <v>290</v>
      </c>
      <c r="C105" s="9" t="s">
        <v>291</v>
      </c>
      <c r="D105" s="170" t="s">
        <v>198</v>
      </c>
      <c r="E105" s="169" t="s">
        <v>292</v>
      </c>
      <c r="F105" s="9" t="s">
        <v>293</v>
      </c>
      <c r="G105" s="9" t="s">
        <v>24</v>
      </c>
      <c r="H105" s="9" t="s">
        <v>161</v>
      </c>
      <c r="I105" s="9" t="s">
        <v>162</v>
      </c>
      <c r="J105" s="9" t="s">
        <v>27</v>
      </c>
      <c r="K105" s="9" t="s">
        <v>151</v>
      </c>
      <c r="L105" s="10">
        <v>43343</v>
      </c>
      <c r="M105" s="10">
        <v>44012</v>
      </c>
      <c r="N105" s="14" t="s">
        <v>294</v>
      </c>
      <c r="O105" s="14">
        <v>0</v>
      </c>
      <c r="P105" s="14">
        <v>0</v>
      </c>
      <c r="Q105" s="89">
        <v>0</v>
      </c>
      <c r="R105" s="14">
        <v>5160</v>
      </c>
      <c r="S105" s="14">
        <v>100</v>
      </c>
      <c r="T105" s="14">
        <v>100</v>
      </c>
      <c r="U105" s="14" t="s">
        <v>164</v>
      </c>
      <c r="V105" s="50" t="s">
        <v>1536</v>
      </c>
    </row>
    <row r="106" spans="1:22" s="87" customFormat="1" ht="45" customHeight="1">
      <c r="A106" s="169">
        <v>105</v>
      </c>
      <c r="B106" s="170" t="s">
        <v>295</v>
      </c>
      <c r="C106" s="9" t="s">
        <v>291</v>
      </c>
      <c r="D106" s="170" t="s">
        <v>198</v>
      </c>
      <c r="E106" s="169" t="s">
        <v>159</v>
      </c>
      <c r="F106" s="9" t="s">
        <v>296</v>
      </c>
      <c r="G106" s="9" t="s">
        <v>24</v>
      </c>
      <c r="H106" s="9" t="s">
        <v>161</v>
      </c>
      <c r="I106" s="9" t="s">
        <v>171</v>
      </c>
      <c r="J106" s="9" t="s">
        <v>27</v>
      </c>
      <c r="K106" s="9" t="s">
        <v>151</v>
      </c>
      <c r="L106" s="10">
        <v>43799</v>
      </c>
      <c r="M106" s="10">
        <v>44104</v>
      </c>
      <c r="N106" s="14" t="s">
        <v>297</v>
      </c>
      <c r="O106" s="14">
        <v>0</v>
      </c>
      <c r="P106" s="14">
        <v>0</v>
      </c>
      <c r="Q106" s="89">
        <v>0</v>
      </c>
      <c r="R106" s="14">
        <v>1151</v>
      </c>
      <c r="S106" s="14">
        <v>100</v>
      </c>
      <c r="T106" s="14">
        <v>30</v>
      </c>
      <c r="U106" s="14" t="s">
        <v>164</v>
      </c>
      <c r="V106" s="50" t="s">
        <v>1537</v>
      </c>
    </row>
    <row r="107" spans="1:22" s="87" customFormat="1" ht="45" customHeight="1">
      <c r="A107" s="169">
        <v>106</v>
      </c>
      <c r="B107" s="8" t="s">
        <v>298</v>
      </c>
      <c r="C107" s="9" t="s">
        <v>299</v>
      </c>
      <c r="D107" s="9" t="s">
        <v>300</v>
      </c>
      <c r="E107" s="9" t="s">
        <v>155</v>
      </c>
      <c r="F107" s="9" t="s">
        <v>301</v>
      </c>
      <c r="G107" s="9" t="s">
        <v>24</v>
      </c>
      <c r="H107" s="9" t="s">
        <v>48</v>
      </c>
      <c r="I107" s="9" t="s">
        <v>26</v>
      </c>
      <c r="J107" s="9" t="s">
        <v>302</v>
      </c>
      <c r="K107" s="9" t="s">
        <v>28</v>
      </c>
      <c r="L107" s="10">
        <v>41883</v>
      </c>
      <c r="M107" s="10">
        <v>44166</v>
      </c>
      <c r="N107" s="14">
        <v>24.18</v>
      </c>
      <c r="O107" s="14" t="s">
        <v>29</v>
      </c>
      <c r="P107" s="14" t="s">
        <v>29</v>
      </c>
      <c r="Q107" s="14" t="s">
        <v>29</v>
      </c>
      <c r="R107" s="14">
        <v>41350</v>
      </c>
      <c r="S107" s="14">
        <v>3550</v>
      </c>
      <c r="T107" s="14">
        <v>3550</v>
      </c>
      <c r="U107" s="14" t="s">
        <v>35</v>
      </c>
      <c r="V107" s="50" t="s">
        <v>1538</v>
      </c>
    </row>
    <row r="108" spans="1:22" s="87" customFormat="1" ht="45" customHeight="1">
      <c r="A108" s="169">
        <v>107</v>
      </c>
      <c r="B108" s="8" t="s">
        <v>303</v>
      </c>
      <c r="C108" s="9" t="s">
        <v>304</v>
      </c>
      <c r="D108" s="9" t="s">
        <v>305</v>
      </c>
      <c r="E108" s="9" t="s">
        <v>155</v>
      </c>
      <c r="F108" s="9" t="s">
        <v>306</v>
      </c>
      <c r="G108" s="9" t="s">
        <v>24</v>
      </c>
      <c r="H108" s="9" t="s">
        <v>48</v>
      </c>
      <c r="I108" s="9" t="s">
        <v>26</v>
      </c>
      <c r="J108" s="9" t="s">
        <v>27</v>
      </c>
      <c r="K108" s="9" t="s">
        <v>28</v>
      </c>
      <c r="L108" s="10">
        <v>43313</v>
      </c>
      <c r="M108" s="10">
        <v>44166</v>
      </c>
      <c r="N108" s="14">
        <v>2.96</v>
      </c>
      <c r="O108" s="14" t="s">
        <v>29</v>
      </c>
      <c r="P108" s="14" t="s">
        <v>29</v>
      </c>
      <c r="Q108" s="14" t="s">
        <v>29</v>
      </c>
      <c r="R108" s="14">
        <v>4347</v>
      </c>
      <c r="S108" s="14">
        <v>0</v>
      </c>
      <c r="T108" s="14">
        <v>0</v>
      </c>
      <c r="U108" s="14" t="s">
        <v>35</v>
      </c>
      <c r="V108" s="50" t="s">
        <v>1539</v>
      </c>
    </row>
    <row r="109" spans="1:22" s="87" customFormat="1" ht="45" customHeight="1">
      <c r="A109" s="169">
        <v>108</v>
      </c>
      <c r="B109" s="8" t="s">
        <v>307</v>
      </c>
      <c r="C109" s="9" t="s">
        <v>304</v>
      </c>
      <c r="D109" s="9" t="s">
        <v>305</v>
      </c>
      <c r="E109" s="9" t="s">
        <v>155</v>
      </c>
      <c r="F109" s="9" t="s">
        <v>308</v>
      </c>
      <c r="G109" s="9" t="s">
        <v>24</v>
      </c>
      <c r="H109" s="9" t="s">
        <v>229</v>
      </c>
      <c r="I109" s="9" t="s">
        <v>26</v>
      </c>
      <c r="J109" s="9" t="s">
        <v>27</v>
      </c>
      <c r="K109" s="9" t="s">
        <v>28</v>
      </c>
      <c r="L109" s="10">
        <v>43191</v>
      </c>
      <c r="M109" s="10">
        <v>43952</v>
      </c>
      <c r="N109" s="14">
        <v>5</v>
      </c>
      <c r="O109" s="14">
        <v>5</v>
      </c>
      <c r="P109" s="14" t="s">
        <v>29</v>
      </c>
      <c r="Q109" s="14" t="s">
        <v>29</v>
      </c>
      <c r="R109" s="14">
        <v>2836</v>
      </c>
      <c r="S109" s="14">
        <v>200</v>
      </c>
      <c r="T109" s="14">
        <v>60</v>
      </c>
      <c r="U109" s="14" t="s">
        <v>35</v>
      </c>
      <c r="V109" s="50" t="s">
        <v>1540</v>
      </c>
    </row>
    <row r="110" spans="1:22" s="87" customFormat="1" ht="45" customHeight="1">
      <c r="A110" s="169">
        <v>109</v>
      </c>
      <c r="B110" s="8" t="s">
        <v>309</v>
      </c>
      <c r="C110" s="9" t="s">
        <v>304</v>
      </c>
      <c r="D110" s="9" t="s">
        <v>305</v>
      </c>
      <c r="E110" s="9" t="s">
        <v>155</v>
      </c>
      <c r="F110" s="9" t="s">
        <v>310</v>
      </c>
      <c r="G110" s="9" t="s">
        <v>24</v>
      </c>
      <c r="H110" s="9" t="s">
        <v>311</v>
      </c>
      <c r="I110" s="9" t="s">
        <v>26</v>
      </c>
      <c r="J110" s="9" t="s">
        <v>27</v>
      </c>
      <c r="K110" s="9" t="s">
        <v>43</v>
      </c>
      <c r="L110" s="10">
        <v>42309</v>
      </c>
      <c r="M110" s="10">
        <v>44897</v>
      </c>
      <c r="N110" s="14" t="s">
        <v>29</v>
      </c>
      <c r="O110" s="14" t="s">
        <v>29</v>
      </c>
      <c r="P110" s="14">
        <v>30</v>
      </c>
      <c r="Q110" s="14" t="s">
        <v>29</v>
      </c>
      <c r="R110" s="14">
        <v>55000</v>
      </c>
      <c r="S110" s="14">
        <v>1000</v>
      </c>
      <c r="T110" s="14">
        <v>1000</v>
      </c>
      <c r="U110" s="14" t="s">
        <v>35</v>
      </c>
      <c r="V110" s="50" t="s">
        <v>1541</v>
      </c>
    </row>
    <row r="111" spans="1:22" s="87" customFormat="1" ht="45" customHeight="1">
      <c r="A111" s="169">
        <v>110</v>
      </c>
      <c r="B111" s="8" t="s">
        <v>312</v>
      </c>
      <c r="C111" s="9" t="s">
        <v>304</v>
      </c>
      <c r="D111" s="9" t="s">
        <v>300</v>
      </c>
      <c r="E111" s="9" t="s">
        <v>155</v>
      </c>
      <c r="F111" s="9" t="s">
        <v>313</v>
      </c>
      <c r="G111" s="9" t="s">
        <v>24</v>
      </c>
      <c r="H111" s="9" t="s">
        <v>229</v>
      </c>
      <c r="I111" s="9" t="s">
        <v>26</v>
      </c>
      <c r="J111" s="9" t="s">
        <v>27</v>
      </c>
      <c r="K111" s="9" t="s">
        <v>43</v>
      </c>
      <c r="L111" s="10">
        <v>43435</v>
      </c>
      <c r="M111" s="10">
        <v>43983</v>
      </c>
      <c r="N111" s="14">
        <v>12</v>
      </c>
      <c r="O111" s="14">
        <v>12</v>
      </c>
      <c r="P111" s="14" t="s">
        <v>29</v>
      </c>
      <c r="Q111" s="14" t="s">
        <v>29</v>
      </c>
      <c r="R111" s="14">
        <v>10000</v>
      </c>
      <c r="S111" s="14">
        <v>1000</v>
      </c>
      <c r="T111" s="14">
        <v>1000</v>
      </c>
      <c r="U111" s="14" t="s">
        <v>35</v>
      </c>
      <c r="V111" s="50" t="s">
        <v>1542</v>
      </c>
    </row>
    <row r="112" spans="1:22" s="87" customFormat="1" ht="45" customHeight="1">
      <c r="A112" s="169">
        <v>111</v>
      </c>
      <c r="B112" s="8" t="s">
        <v>314</v>
      </c>
      <c r="C112" s="9" t="s">
        <v>304</v>
      </c>
      <c r="D112" s="9" t="s">
        <v>300</v>
      </c>
      <c r="E112" s="9" t="s">
        <v>155</v>
      </c>
      <c r="F112" s="9" t="s">
        <v>315</v>
      </c>
      <c r="G112" s="9" t="s">
        <v>24</v>
      </c>
      <c r="H112" s="9" t="s">
        <v>229</v>
      </c>
      <c r="I112" s="9" t="s">
        <v>26</v>
      </c>
      <c r="J112" s="9" t="s">
        <v>27</v>
      </c>
      <c r="K112" s="9" t="s">
        <v>28</v>
      </c>
      <c r="L112" s="10">
        <v>43191</v>
      </c>
      <c r="M112" s="10">
        <v>44044</v>
      </c>
      <c r="N112" s="14">
        <v>1</v>
      </c>
      <c r="O112" s="14">
        <v>1</v>
      </c>
      <c r="P112" s="14" t="s">
        <v>29</v>
      </c>
      <c r="Q112" s="14" t="s">
        <v>29</v>
      </c>
      <c r="R112" s="14">
        <v>629</v>
      </c>
      <c r="S112" s="14">
        <v>100</v>
      </c>
      <c r="T112" s="14">
        <v>30</v>
      </c>
      <c r="U112" s="14" t="s">
        <v>35</v>
      </c>
      <c r="V112" s="50" t="s">
        <v>1543</v>
      </c>
    </row>
    <row r="113" spans="1:23" s="87" customFormat="1" ht="45" customHeight="1">
      <c r="A113" s="169">
        <v>112</v>
      </c>
      <c r="B113" s="8" t="s">
        <v>316</v>
      </c>
      <c r="C113" s="9" t="s">
        <v>304</v>
      </c>
      <c r="D113" s="9" t="s">
        <v>305</v>
      </c>
      <c r="E113" s="9" t="s">
        <v>22</v>
      </c>
      <c r="F113" s="9" t="s">
        <v>317</v>
      </c>
      <c r="G113" s="9" t="s">
        <v>24</v>
      </c>
      <c r="H113" s="9" t="s">
        <v>318</v>
      </c>
      <c r="I113" s="9" t="s">
        <v>26</v>
      </c>
      <c r="J113" s="9" t="s">
        <v>27</v>
      </c>
      <c r="K113" s="9" t="s">
        <v>43</v>
      </c>
      <c r="L113" s="10">
        <v>43191</v>
      </c>
      <c r="M113" s="10">
        <v>44348</v>
      </c>
      <c r="N113" s="14" t="s">
        <v>29</v>
      </c>
      <c r="O113" s="14" t="s">
        <v>29</v>
      </c>
      <c r="P113" s="14">
        <v>31</v>
      </c>
      <c r="Q113" s="14" t="s">
        <v>29</v>
      </c>
      <c r="R113" s="14">
        <v>18000</v>
      </c>
      <c r="S113" s="14">
        <v>2000</v>
      </c>
      <c r="T113" s="14">
        <v>2000</v>
      </c>
      <c r="U113" s="14" t="s">
        <v>35</v>
      </c>
      <c r="V113" s="50" t="s">
        <v>1544</v>
      </c>
    </row>
    <row r="114" spans="1:23" s="87" customFormat="1" ht="45" customHeight="1">
      <c r="A114" s="169">
        <v>113</v>
      </c>
      <c r="B114" s="8" t="s">
        <v>319</v>
      </c>
      <c r="C114" s="9" t="s">
        <v>304</v>
      </c>
      <c r="D114" s="9" t="s">
        <v>300</v>
      </c>
      <c r="E114" s="9" t="s">
        <v>147</v>
      </c>
      <c r="F114" s="9" t="s">
        <v>320</v>
      </c>
      <c r="G114" s="9" t="s">
        <v>24</v>
      </c>
      <c r="H114" s="9" t="s">
        <v>311</v>
      </c>
      <c r="I114" s="9" t="s">
        <v>26</v>
      </c>
      <c r="J114" s="9" t="s">
        <v>27</v>
      </c>
      <c r="K114" s="9" t="s">
        <v>28</v>
      </c>
      <c r="L114" s="10">
        <v>43191</v>
      </c>
      <c r="M114" s="10">
        <v>45262</v>
      </c>
      <c r="N114" s="14">
        <v>46</v>
      </c>
      <c r="O114" s="14" t="s">
        <v>29</v>
      </c>
      <c r="P114" s="14" t="s">
        <v>29</v>
      </c>
      <c r="Q114" s="14" t="s">
        <v>29</v>
      </c>
      <c r="R114" s="14">
        <v>125000</v>
      </c>
      <c r="S114" s="14">
        <v>1000</v>
      </c>
      <c r="T114" s="14">
        <v>1000</v>
      </c>
      <c r="U114" s="14" t="s">
        <v>35</v>
      </c>
      <c r="V114" s="50" t="s">
        <v>1545</v>
      </c>
    </row>
    <row r="115" spans="1:23" s="87" customFormat="1" ht="45" customHeight="1">
      <c r="A115" s="169">
        <v>114</v>
      </c>
      <c r="B115" s="8" t="s">
        <v>321</v>
      </c>
      <c r="C115" s="9" t="s">
        <v>299</v>
      </c>
      <c r="D115" s="9" t="s">
        <v>305</v>
      </c>
      <c r="E115" s="9" t="s">
        <v>147</v>
      </c>
      <c r="F115" s="9" t="s">
        <v>322</v>
      </c>
      <c r="G115" s="9" t="s">
        <v>24</v>
      </c>
      <c r="H115" s="9" t="s">
        <v>55</v>
      </c>
      <c r="I115" s="9" t="s">
        <v>26</v>
      </c>
      <c r="J115" s="9" t="s">
        <v>40</v>
      </c>
      <c r="K115" s="9" t="s">
        <v>28</v>
      </c>
      <c r="L115" s="10">
        <v>43191</v>
      </c>
      <c r="M115" s="10">
        <v>43891</v>
      </c>
      <c r="N115" s="14" t="s">
        <v>29</v>
      </c>
      <c r="O115" s="14" t="s">
        <v>29</v>
      </c>
      <c r="P115" s="14">
        <v>500</v>
      </c>
      <c r="Q115" s="14" t="s">
        <v>29</v>
      </c>
      <c r="R115" s="14">
        <v>63879</v>
      </c>
      <c r="S115" s="14">
        <v>2000</v>
      </c>
      <c r="T115" s="14">
        <v>0</v>
      </c>
      <c r="U115" s="14" t="s">
        <v>35</v>
      </c>
      <c r="V115" s="50" t="s">
        <v>1546</v>
      </c>
    </row>
    <row r="116" spans="1:23" s="87" customFormat="1" ht="111" customHeight="1">
      <c r="A116" s="169">
        <v>115</v>
      </c>
      <c r="B116" s="8" t="s">
        <v>323</v>
      </c>
      <c r="C116" s="9" t="s">
        <v>304</v>
      </c>
      <c r="D116" s="9" t="s">
        <v>300</v>
      </c>
      <c r="E116" s="9" t="s">
        <v>155</v>
      </c>
      <c r="F116" s="9" t="s">
        <v>324</v>
      </c>
      <c r="G116" s="9" t="s">
        <v>24</v>
      </c>
      <c r="H116" s="9" t="s">
        <v>48</v>
      </c>
      <c r="I116" s="9" t="s">
        <v>26</v>
      </c>
      <c r="J116" s="9" t="s">
        <v>27</v>
      </c>
      <c r="K116" s="9" t="s">
        <v>28</v>
      </c>
      <c r="L116" s="10">
        <v>43221</v>
      </c>
      <c r="M116" s="10">
        <v>44531</v>
      </c>
      <c r="N116" s="14">
        <v>4.67</v>
      </c>
      <c r="O116" s="14" t="s">
        <v>29</v>
      </c>
      <c r="P116" s="14" t="s">
        <v>29</v>
      </c>
      <c r="Q116" s="14" t="s">
        <v>29</v>
      </c>
      <c r="R116" s="14">
        <v>18598</v>
      </c>
      <c r="S116" s="14">
        <v>1000</v>
      </c>
      <c r="T116" s="14">
        <v>1000</v>
      </c>
      <c r="U116" s="14" t="s">
        <v>35</v>
      </c>
      <c r="V116" s="50" t="s">
        <v>1547</v>
      </c>
      <c r="W116" s="126" t="s">
        <v>2505</v>
      </c>
    </row>
    <row r="117" spans="1:23" s="87" customFormat="1" ht="45" customHeight="1">
      <c r="A117" s="169">
        <v>116</v>
      </c>
      <c r="B117" s="8" t="s">
        <v>325</v>
      </c>
      <c r="C117" s="9" t="s">
        <v>304</v>
      </c>
      <c r="D117" s="9" t="s">
        <v>305</v>
      </c>
      <c r="E117" s="9" t="s">
        <v>155</v>
      </c>
      <c r="F117" s="9" t="s">
        <v>326</v>
      </c>
      <c r="G117" s="9" t="s">
        <v>24</v>
      </c>
      <c r="H117" s="9" t="s">
        <v>229</v>
      </c>
      <c r="I117" s="9" t="s">
        <v>26</v>
      </c>
      <c r="J117" s="9" t="s">
        <v>27</v>
      </c>
      <c r="K117" s="9" t="s">
        <v>28</v>
      </c>
      <c r="L117" s="10">
        <v>43344</v>
      </c>
      <c r="M117" s="10">
        <v>43952</v>
      </c>
      <c r="N117" s="14">
        <v>5.2</v>
      </c>
      <c r="O117" s="14" t="s">
        <v>29</v>
      </c>
      <c r="P117" s="14" t="s">
        <v>29</v>
      </c>
      <c r="Q117" s="14" t="s">
        <v>29</v>
      </c>
      <c r="R117" s="14">
        <v>5200</v>
      </c>
      <c r="S117" s="14">
        <v>1500</v>
      </c>
      <c r="T117" s="14">
        <v>1500</v>
      </c>
      <c r="U117" s="14" t="s">
        <v>35</v>
      </c>
      <c r="V117" s="50" t="s">
        <v>1548</v>
      </c>
    </row>
    <row r="118" spans="1:23" s="87" customFormat="1" ht="45" customHeight="1">
      <c r="A118" s="169">
        <v>117</v>
      </c>
      <c r="B118" s="8" t="s">
        <v>327</v>
      </c>
      <c r="C118" s="9" t="s">
        <v>328</v>
      </c>
      <c r="D118" s="9" t="s">
        <v>305</v>
      </c>
      <c r="E118" s="9" t="s">
        <v>147</v>
      </c>
      <c r="F118" s="9" t="s">
        <v>329</v>
      </c>
      <c r="G118" s="9" t="s">
        <v>24</v>
      </c>
      <c r="H118" s="9" t="s">
        <v>34</v>
      </c>
      <c r="I118" s="9" t="s">
        <v>26</v>
      </c>
      <c r="J118" s="9" t="s">
        <v>40</v>
      </c>
      <c r="K118" s="9" t="s">
        <v>28</v>
      </c>
      <c r="L118" s="10">
        <v>43435</v>
      </c>
      <c r="M118" s="10">
        <v>44166</v>
      </c>
      <c r="N118" s="14" t="s">
        <v>29</v>
      </c>
      <c r="O118" s="14" t="s">
        <v>29</v>
      </c>
      <c r="P118" s="14" t="s">
        <v>29</v>
      </c>
      <c r="Q118" s="14">
        <v>3150</v>
      </c>
      <c r="R118" s="14">
        <v>1049</v>
      </c>
      <c r="S118" s="14">
        <v>849</v>
      </c>
      <c r="T118" s="14">
        <f>S118*0.3</f>
        <v>254.7</v>
      </c>
      <c r="U118" s="14" t="s">
        <v>35</v>
      </c>
      <c r="V118" s="50" t="s">
        <v>1549</v>
      </c>
    </row>
    <row r="119" spans="1:23" s="87" customFormat="1" ht="45" customHeight="1">
      <c r="A119" s="169">
        <v>118</v>
      </c>
      <c r="B119" s="8" t="s">
        <v>330</v>
      </c>
      <c r="C119" s="9" t="s">
        <v>299</v>
      </c>
      <c r="D119" s="9" t="s">
        <v>300</v>
      </c>
      <c r="E119" s="9" t="s">
        <v>22</v>
      </c>
      <c r="F119" s="9" t="s">
        <v>331</v>
      </c>
      <c r="G119" s="9" t="s">
        <v>24</v>
      </c>
      <c r="H119" s="9" t="s">
        <v>55</v>
      </c>
      <c r="I119" s="9" t="s">
        <v>26</v>
      </c>
      <c r="J119" s="9" t="s">
        <v>40</v>
      </c>
      <c r="K119" s="9" t="s">
        <v>28</v>
      </c>
      <c r="L119" s="10">
        <v>43221</v>
      </c>
      <c r="M119" s="10">
        <v>44532</v>
      </c>
      <c r="N119" s="14">
        <v>31</v>
      </c>
      <c r="O119" s="14" t="s">
        <v>29</v>
      </c>
      <c r="P119" s="14" t="s">
        <v>29</v>
      </c>
      <c r="Q119" s="14" t="s">
        <v>29</v>
      </c>
      <c r="R119" s="14">
        <v>31332</v>
      </c>
      <c r="S119" s="14">
        <v>10000</v>
      </c>
      <c r="T119" s="14">
        <v>0</v>
      </c>
      <c r="U119" s="14" t="s">
        <v>35</v>
      </c>
      <c r="V119" s="50" t="s">
        <v>1550</v>
      </c>
    </row>
    <row r="120" spans="1:23" s="87" customFormat="1" ht="45" customHeight="1">
      <c r="A120" s="169">
        <v>119</v>
      </c>
      <c r="B120" s="8" t="s">
        <v>332</v>
      </c>
      <c r="C120" s="9" t="s">
        <v>304</v>
      </c>
      <c r="D120" s="9" t="s">
        <v>305</v>
      </c>
      <c r="E120" s="9" t="s">
        <v>147</v>
      </c>
      <c r="F120" s="9" t="s">
        <v>333</v>
      </c>
      <c r="G120" s="9" t="s">
        <v>24</v>
      </c>
      <c r="H120" s="9" t="s">
        <v>229</v>
      </c>
      <c r="I120" s="9" t="s">
        <v>26</v>
      </c>
      <c r="J120" s="9" t="s">
        <v>27</v>
      </c>
      <c r="K120" s="9" t="s">
        <v>43</v>
      </c>
      <c r="L120" s="10">
        <v>43344</v>
      </c>
      <c r="M120" s="10">
        <v>43983</v>
      </c>
      <c r="N120" s="14" t="s">
        <v>29</v>
      </c>
      <c r="O120" s="14" t="s">
        <v>29</v>
      </c>
      <c r="P120" s="14" t="s">
        <v>29</v>
      </c>
      <c r="Q120" s="14" t="s">
        <v>29</v>
      </c>
      <c r="R120" s="14">
        <v>4000</v>
      </c>
      <c r="S120" s="14">
        <v>500</v>
      </c>
      <c r="T120" s="14">
        <v>165</v>
      </c>
      <c r="U120" s="14" t="s">
        <v>35</v>
      </c>
      <c r="V120" s="50" t="s">
        <v>1551</v>
      </c>
    </row>
    <row r="121" spans="1:23" s="87" customFormat="1" ht="84" customHeight="1">
      <c r="A121" s="169">
        <v>120</v>
      </c>
      <c r="B121" s="8" t="s">
        <v>334</v>
      </c>
      <c r="C121" s="9" t="s">
        <v>335</v>
      </c>
      <c r="D121" s="9" t="s">
        <v>305</v>
      </c>
      <c r="E121" s="9" t="s">
        <v>22</v>
      </c>
      <c r="F121" s="9" t="s">
        <v>336</v>
      </c>
      <c r="G121" s="9" t="s">
        <v>24</v>
      </c>
      <c r="H121" s="9" t="s">
        <v>34</v>
      </c>
      <c r="I121" s="9" t="s">
        <v>26</v>
      </c>
      <c r="J121" s="9" t="s">
        <v>40</v>
      </c>
      <c r="K121" s="9" t="s">
        <v>28</v>
      </c>
      <c r="L121" s="10">
        <v>42979</v>
      </c>
      <c r="M121" s="10">
        <v>44166</v>
      </c>
      <c r="N121" s="14" t="s">
        <v>29</v>
      </c>
      <c r="O121" s="14" t="s">
        <v>29</v>
      </c>
      <c r="P121" s="14" t="s">
        <v>29</v>
      </c>
      <c r="Q121" s="14" t="s">
        <v>337</v>
      </c>
      <c r="R121" s="14">
        <v>1000</v>
      </c>
      <c r="S121" s="14">
        <v>600</v>
      </c>
      <c r="T121" s="14">
        <f>S121*0.3</f>
        <v>180</v>
      </c>
      <c r="U121" s="14" t="s">
        <v>35</v>
      </c>
      <c r="V121" s="50" t="s">
        <v>1552</v>
      </c>
    </row>
    <row r="122" spans="1:23" s="87" customFormat="1" ht="45" customHeight="1">
      <c r="A122" s="169">
        <v>121</v>
      </c>
      <c r="B122" s="8" t="s">
        <v>338</v>
      </c>
      <c r="C122" s="9" t="s">
        <v>304</v>
      </c>
      <c r="D122" s="9" t="s">
        <v>300</v>
      </c>
      <c r="E122" s="9" t="s">
        <v>147</v>
      </c>
      <c r="F122" s="9" t="s">
        <v>339</v>
      </c>
      <c r="G122" s="9" t="s">
        <v>24</v>
      </c>
      <c r="H122" s="9" t="s">
        <v>311</v>
      </c>
      <c r="I122" s="9" t="s">
        <v>26</v>
      </c>
      <c r="J122" s="9" t="s">
        <v>27</v>
      </c>
      <c r="K122" s="9" t="s">
        <v>28</v>
      </c>
      <c r="L122" s="10">
        <v>43221</v>
      </c>
      <c r="M122" s="10">
        <v>43983</v>
      </c>
      <c r="N122" s="14">
        <v>2.8</v>
      </c>
      <c r="O122" s="14" t="s">
        <v>29</v>
      </c>
      <c r="P122" s="14" t="s">
        <v>29</v>
      </c>
      <c r="Q122" s="14" t="s">
        <v>29</v>
      </c>
      <c r="R122" s="14">
        <v>6000</v>
      </c>
      <c r="S122" s="14">
        <v>1500</v>
      </c>
      <c r="T122" s="14">
        <v>450</v>
      </c>
      <c r="U122" s="14" t="s">
        <v>35</v>
      </c>
      <c r="V122" s="50" t="s">
        <v>1553</v>
      </c>
    </row>
    <row r="123" spans="1:23" s="87" customFormat="1" ht="45" customHeight="1">
      <c r="A123" s="169">
        <v>122</v>
      </c>
      <c r="B123" s="8" t="s">
        <v>340</v>
      </c>
      <c r="C123" s="9" t="s">
        <v>304</v>
      </c>
      <c r="D123" s="9" t="s">
        <v>305</v>
      </c>
      <c r="E123" s="9" t="s">
        <v>22</v>
      </c>
      <c r="F123" s="9" t="s">
        <v>341</v>
      </c>
      <c r="G123" s="9" t="s">
        <v>24</v>
      </c>
      <c r="H123" s="9" t="s">
        <v>48</v>
      </c>
      <c r="I123" s="9" t="s">
        <v>26</v>
      </c>
      <c r="J123" s="9" t="s">
        <v>27</v>
      </c>
      <c r="K123" s="9" t="s">
        <v>43</v>
      </c>
      <c r="L123" s="10">
        <v>43435</v>
      </c>
      <c r="M123" s="10">
        <v>44531</v>
      </c>
      <c r="N123" s="14">
        <v>2.2999999999999998</v>
      </c>
      <c r="O123" s="14" t="s">
        <v>29</v>
      </c>
      <c r="P123" s="14" t="s">
        <v>29</v>
      </c>
      <c r="Q123" s="14" t="s">
        <v>29</v>
      </c>
      <c r="R123" s="14">
        <v>36700</v>
      </c>
      <c r="S123" s="14">
        <v>10000</v>
      </c>
      <c r="T123" s="14">
        <v>10000</v>
      </c>
      <c r="U123" s="14" t="s">
        <v>35</v>
      </c>
      <c r="V123" s="50" t="s">
        <v>1554</v>
      </c>
    </row>
    <row r="124" spans="1:23" s="87" customFormat="1" ht="45" customHeight="1">
      <c r="A124" s="169">
        <v>123</v>
      </c>
      <c r="B124" s="8" t="s">
        <v>345</v>
      </c>
      <c r="C124" s="9" t="s">
        <v>335</v>
      </c>
      <c r="D124" s="9" t="s">
        <v>305</v>
      </c>
      <c r="E124" s="9" t="s">
        <v>147</v>
      </c>
      <c r="F124" s="9" t="s">
        <v>346</v>
      </c>
      <c r="G124" s="9" t="s">
        <v>24</v>
      </c>
      <c r="H124" s="9" t="s">
        <v>34</v>
      </c>
      <c r="I124" s="9" t="s">
        <v>26</v>
      </c>
      <c r="J124" s="9" t="s">
        <v>40</v>
      </c>
      <c r="K124" s="9" t="s">
        <v>28</v>
      </c>
      <c r="L124" s="10">
        <v>43435</v>
      </c>
      <c r="M124" s="10">
        <v>44166</v>
      </c>
      <c r="N124" s="14" t="s">
        <v>29</v>
      </c>
      <c r="O124" s="14" t="s">
        <v>29</v>
      </c>
      <c r="P124" s="14" t="s">
        <v>29</v>
      </c>
      <c r="Q124" s="14" t="s">
        <v>337</v>
      </c>
      <c r="R124" s="14">
        <v>378</v>
      </c>
      <c r="S124" s="14">
        <v>278</v>
      </c>
      <c r="T124" s="14">
        <v>0</v>
      </c>
      <c r="U124" s="14" t="s">
        <v>35</v>
      </c>
      <c r="V124" s="50" t="s">
        <v>1556</v>
      </c>
    </row>
    <row r="125" spans="1:23" s="87" customFormat="1" ht="45" customHeight="1">
      <c r="A125" s="169">
        <v>124</v>
      </c>
      <c r="B125" s="8" t="s">
        <v>347</v>
      </c>
      <c r="C125" s="9" t="s">
        <v>299</v>
      </c>
      <c r="D125" s="9" t="s">
        <v>300</v>
      </c>
      <c r="E125" s="9" t="s">
        <v>155</v>
      </c>
      <c r="F125" s="9" t="s">
        <v>348</v>
      </c>
      <c r="G125" s="9" t="s">
        <v>24</v>
      </c>
      <c r="H125" s="9" t="s">
        <v>229</v>
      </c>
      <c r="I125" s="9" t="s">
        <v>26</v>
      </c>
      <c r="J125" s="9" t="s">
        <v>27</v>
      </c>
      <c r="K125" s="9" t="s">
        <v>28</v>
      </c>
      <c r="L125" s="10">
        <v>43344</v>
      </c>
      <c r="M125" s="10">
        <v>43891</v>
      </c>
      <c r="N125" s="14" t="s">
        <v>29</v>
      </c>
      <c r="O125" s="14" t="s">
        <v>29</v>
      </c>
      <c r="P125" s="14" t="s">
        <v>29</v>
      </c>
      <c r="Q125" s="14">
        <v>3800</v>
      </c>
      <c r="R125" s="14">
        <v>19862</v>
      </c>
      <c r="S125" s="14">
        <v>500</v>
      </c>
      <c r="T125" s="14">
        <v>500</v>
      </c>
      <c r="U125" s="14" t="s">
        <v>35</v>
      </c>
      <c r="V125" s="50" t="s">
        <v>1557</v>
      </c>
    </row>
    <row r="126" spans="1:23" s="87" customFormat="1" ht="45" customHeight="1">
      <c r="A126" s="169">
        <v>125</v>
      </c>
      <c r="B126" s="8" t="s">
        <v>351</v>
      </c>
      <c r="C126" s="9" t="s">
        <v>304</v>
      </c>
      <c r="D126" s="9" t="s">
        <v>305</v>
      </c>
      <c r="E126" s="9" t="s">
        <v>147</v>
      </c>
      <c r="F126" s="9" t="s">
        <v>353</v>
      </c>
      <c r="G126" s="9" t="s">
        <v>24</v>
      </c>
      <c r="H126" s="9" t="s">
        <v>354</v>
      </c>
      <c r="I126" s="9" t="s">
        <v>26</v>
      </c>
      <c r="J126" s="9" t="s">
        <v>27</v>
      </c>
      <c r="K126" s="9" t="s">
        <v>43</v>
      </c>
      <c r="L126" s="10">
        <v>43405</v>
      </c>
      <c r="M126" s="10">
        <v>44075</v>
      </c>
      <c r="N126" s="14" t="s">
        <v>29</v>
      </c>
      <c r="O126" s="14" t="s">
        <v>29</v>
      </c>
      <c r="P126" s="14" t="s">
        <v>29</v>
      </c>
      <c r="Q126" s="14" t="s">
        <v>29</v>
      </c>
      <c r="R126" s="14">
        <v>5000</v>
      </c>
      <c r="S126" s="14">
        <v>0</v>
      </c>
      <c r="T126" s="14">
        <v>0</v>
      </c>
      <c r="U126" s="14" t="s">
        <v>35</v>
      </c>
      <c r="V126" s="50" t="s">
        <v>1559</v>
      </c>
    </row>
    <row r="127" spans="1:23" s="87" customFormat="1" ht="45" customHeight="1">
      <c r="A127" s="169">
        <v>126</v>
      </c>
      <c r="B127" s="8" t="s">
        <v>358</v>
      </c>
      <c r="C127" s="9" t="s">
        <v>335</v>
      </c>
      <c r="D127" s="9" t="s">
        <v>359</v>
      </c>
      <c r="E127" s="9" t="s">
        <v>147</v>
      </c>
      <c r="F127" s="9" t="s">
        <v>360</v>
      </c>
      <c r="G127" s="9" t="s">
        <v>24</v>
      </c>
      <c r="H127" s="9" t="s">
        <v>34</v>
      </c>
      <c r="I127" s="9" t="s">
        <v>26</v>
      </c>
      <c r="J127" s="9" t="s">
        <v>40</v>
      </c>
      <c r="K127" s="9" t="s">
        <v>28</v>
      </c>
      <c r="L127" s="10">
        <v>43374</v>
      </c>
      <c r="M127" s="10">
        <v>44166</v>
      </c>
      <c r="N127" s="14" t="s">
        <v>29</v>
      </c>
      <c r="O127" s="14" t="s">
        <v>29</v>
      </c>
      <c r="P127" s="14" t="s">
        <v>29</v>
      </c>
      <c r="Q127" s="14" t="s">
        <v>337</v>
      </c>
      <c r="R127" s="14">
        <v>3000</v>
      </c>
      <c r="S127" s="14">
        <v>2000</v>
      </c>
      <c r="T127" s="14">
        <f>S127*0.3</f>
        <v>600</v>
      </c>
      <c r="U127" s="14" t="s">
        <v>35</v>
      </c>
      <c r="V127" s="50" t="s">
        <v>1560</v>
      </c>
    </row>
    <row r="128" spans="1:23" s="87" customFormat="1" ht="45" customHeight="1">
      <c r="A128" s="169">
        <v>127</v>
      </c>
      <c r="B128" s="8" t="s">
        <v>361</v>
      </c>
      <c r="C128" s="9" t="s">
        <v>335</v>
      </c>
      <c r="D128" s="9" t="s">
        <v>300</v>
      </c>
      <c r="E128" s="9" t="s">
        <v>147</v>
      </c>
      <c r="F128" s="9" t="s">
        <v>362</v>
      </c>
      <c r="G128" s="9" t="s">
        <v>24</v>
      </c>
      <c r="H128" s="9" t="s">
        <v>34</v>
      </c>
      <c r="I128" s="9" t="s">
        <v>26</v>
      </c>
      <c r="J128" s="9" t="s">
        <v>40</v>
      </c>
      <c r="K128" s="9" t="s">
        <v>28</v>
      </c>
      <c r="L128" s="10">
        <v>43435</v>
      </c>
      <c r="M128" s="10">
        <v>44166</v>
      </c>
      <c r="N128" s="14" t="s">
        <v>29</v>
      </c>
      <c r="O128" s="14" t="s">
        <v>29</v>
      </c>
      <c r="P128" s="14" t="s">
        <v>29</v>
      </c>
      <c r="Q128" s="14" t="s">
        <v>337</v>
      </c>
      <c r="R128" s="14">
        <v>620</v>
      </c>
      <c r="S128" s="14">
        <v>540</v>
      </c>
      <c r="T128" s="14">
        <f>S128*0.3</f>
        <v>162</v>
      </c>
      <c r="U128" s="14" t="s">
        <v>35</v>
      </c>
      <c r="V128" s="50" t="s">
        <v>1561</v>
      </c>
    </row>
    <row r="129" spans="1:22" s="87" customFormat="1" ht="45" customHeight="1">
      <c r="A129" s="169">
        <v>128</v>
      </c>
      <c r="B129" s="8" t="str">
        <f>VLOOKUP(F:F,[1]原始数据!$I:$K,3,0)</f>
        <v>2019-J78</v>
      </c>
      <c r="C129" s="9" t="s">
        <v>363</v>
      </c>
      <c r="D129" s="9" t="s">
        <v>300</v>
      </c>
      <c r="E129" s="169" t="s">
        <v>159</v>
      </c>
      <c r="F129" s="9" t="s">
        <v>364</v>
      </c>
      <c r="G129" s="9" t="s">
        <v>24</v>
      </c>
      <c r="H129" s="9" t="s">
        <v>161</v>
      </c>
      <c r="I129" s="9" t="s">
        <v>162</v>
      </c>
      <c r="J129" s="9" t="s">
        <v>27</v>
      </c>
      <c r="K129" s="9" t="s">
        <v>163</v>
      </c>
      <c r="L129" s="10">
        <v>43647</v>
      </c>
      <c r="M129" s="10">
        <v>44166</v>
      </c>
      <c r="N129" s="14"/>
      <c r="O129" s="14"/>
      <c r="P129" s="14"/>
      <c r="Q129" s="14"/>
      <c r="R129" s="14">
        <v>1500</v>
      </c>
      <c r="S129" s="14">
        <v>450</v>
      </c>
      <c r="T129" s="14">
        <v>148.5</v>
      </c>
      <c r="U129" s="14" t="s">
        <v>168</v>
      </c>
      <c r="V129" s="50" t="s">
        <v>1562</v>
      </c>
    </row>
    <row r="130" spans="1:22" s="87" customFormat="1" ht="45" customHeight="1">
      <c r="A130" s="169">
        <v>129</v>
      </c>
      <c r="B130" s="8" t="s">
        <v>365</v>
      </c>
      <c r="C130" s="9" t="s">
        <v>363</v>
      </c>
      <c r="D130" s="9" t="s">
        <v>300</v>
      </c>
      <c r="E130" s="169" t="s">
        <v>159</v>
      </c>
      <c r="F130" s="9" t="s">
        <v>366</v>
      </c>
      <c r="G130" s="9" t="s">
        <v>24</v>
      </c>
      <c r="H130" s="9" t="s">
        <v>161</v>
      </c>
      <c r="I130" s="9" t="s">
        <v>171</v>
      </c>
      <c r="J130" s="9" t="s">
        <v>27</v>
      </c>
      <c r="K130" s="9" t="s">
        <v>151</v>
      </c>
      <c r="L130" s="10">
        <v>43497</v>
      </c>
      <c r="M130" s="10">
        <v>44166</v>
      </c>
      <c r="N130" s="14"/>
      <c r="O130" s="14"/>
      <c r="P130" s="14"/>
      <c r="Q130" s="14"/>
      <c r="R130" s="14">
        <v>1188.68</v>
      </c>
      <c r="S130" s="14">
        <v>356</v>
      </c>
      <c r="T130" s="14">
        <v>117.48</v>
      </c>
      <c r="U130" s="14" t="s">
        <v>367</v>
      </c>
      <c r="V130" s="50" t="s">
        <v>1563</v>
      </c>
    </row>
    <row r="131" spans="1:22" s="87" customFormat="1" ht="45" customHeight="1">
      <c r="A131" s="169">
        <v>130</v>
      </c>
      <c r="B131" s="8" t="s">
        <v>554</v>
      </c>
      <c r="C131" s="9" t="s">
        <v>304</v>
      </c>
      <c r="D131" s="9" t="s">
        <v>305</v>
      </c>
      <c r="E131" s="9" t="s">
        <v>22</v>
      </c>
      <c r="F131" s="9" t="s">
        <v>555</v>
      </c>
      <c r="G131" s="9" t="s">
        <v>24</v>
      </c>
      <c r="H131" s="9" t="s">
        <v>269</v>
      </c>
      <c r="I131" s="9" t="s">
        <v>2545</v>
      </c>
      <c r="J131" s="9" t="s">
        <v>27</v>
      </c>
      <c r="K131" s="9" t="s">
        <v>43</v>
      </c>
      <c r="L131" s="10">
        <v>43770</v>
      </c>
      <c r="M131" s="10">
        <v>44167</v>
      </c>
      <c r="N131" s="14" t="s">
        <v>29</v>
      </c>
      <c r="O131" s="14" t="s">
        <v>29</v>
      </c>
      <c r="P131" s="14" t="s">
        <v>29</v>
      </c>
      <c r="Q131" s="14" t="s">
        <v>337</v>
      </c>
      <c r="R131" s="14">
        <v>30000</v>
      </c>
      <c r="S131" s="14">
        <v>12500</v>
      </c>
      <c r="T131" s="14">
        <v>12500</v>
      </c>
      <c r="U131" s="14" t="s">
        <v>35</v>
      </c>
      <c r="V131" s="50" t="s">
        <v>1640</v>
      </c>
    </row>
    <row r="132" spans="1:22" s="87" customFormat="1" ht="45" customHeight="1">
      <c r="A132" s="169">
        <v>131</v>
      </c>
      <c r="B132" s="8" t="s">
        <v>556</v>
      </c>
      <c r="C132" s="9" t="s">
        <v>304</v>
      </c>
      <c r="D132" s="9" t="s">
        <v>359</v>
      </c>
      <c r="E132" s="9" t="s">
        <v>155</v>
      </c>
      <c r="F132" s="9" t="s">
        <v>557</v>
      </c>
      <c r="G132" s="9" t="s">
        <v>24</v>
      </c>
      <c r="H132" s="9" t="s">
        <v>34</v>
      </c>
      <c r="I132" s="9" t="s">
        <v>2545</v>
      </c>
      <c r="J132" s="9" t="s">
        <v>27</v>
      </c>
      <c r="K132" s="9" t="s">
        <v>28</v>
      </c>
      <c r="L132" s="10">
        <v>43466</v>
      </c>
      <c r="M132" s="10">
        <v>43983</v>
      </c>
      <c r="N132" s="14" t="s">
        <v>29</v>
      </c>
      <c r="O132" s="14" t="s">
        <v>29</v>
      </c>
      <c r="P132" s="14" t="s">
        <v>29</v>
      </c>
      <c r="Q132" s="14" t="s">
        <v>29</v>
      </c>
      <c r="R132" s="14">
        <v>12000</v>
      </c>
      <c r="S132" s="14">
        <v>3000</v>
      </c>
      <c r="T132" s="14">
        <v>3000</v>
      </c>
      <c r="U132" s="14" t="s">
        <v>35</v>
      </c>
      <c r="V132" s="50" t="s">
        <v>1641</v>
      </c>
    </row>
    <row r="133" spans="1:22" s="87" customFormat="1" ht="45" customHeight="1">
      <c r="A133" s="169">
        <v>132</v>
      </c>
      <c r="B133" s="8" t="s">
        <v>572</v>
      </c>
      <c r="C133" s="9" t="s">
        <v>304</v>
      </c>
      <c r="D133" s="9" t="s">
        <v>300</v>
      </c>
      <c r="E133" s="9" t="s">
        <v>22</v>
      </c>
      <c r="F133" s="9" t="s">
        <v>573</v>
      </c>
      <c r="G133" s="9" t="s">
        <v>24</v>
      </c>
      <c r="H133" s="9" t="s">
        <v>269</v>
      </c>
      <c r="I133" s="9" t="s">
        <v>2545</v>
      </c>
      <c r="J133" s="9" t="s">
        <v>27</v>
      </c>
      <c r="K133" s="9" t="s">
        <v>28</v>
      </c>
      <c r="L133" s="10">
        <v>43801</v>
      </c>
      <c r="M133" s="10">
        <v>44167</v>
      </c>
      <c r="N133" s="14" t="s">
        <v>29</v>
      </c>
      <c r="O133" s="14" t="s">
        <v>29</v>
      </c>
      <c r="P133" s="14" t="s">
        <v>29</v>
      </c>
      <c r="Q133" s="14" t="s">
        <v>29</v>
      </c>
      <c r="R133" s="14">
        <v>45000</v>
      </c>
      <c r="S133" s="14">
        <v>30000</v>
      </c>
      <c r="T133" s="14">
        <v>30000</v>
      </c>
      <c r="U133" s="14" t="s">
        <v>35</v>
      </c>
      <c r="V133" s="50" t="s">
        <v>1649</v>
      </c>
    </row>
    <row r="134" spans="1:22" s="87" customFormat="1" ht="45" customHeight="1">
      <c r="A134" s="169">
        <v>133</v>
      </c>
      <c r="B134" s="8" t="s">
        <v>579</v>
      </c>
      <c r="C134" s="9" t="s">
        <v>304</v>
      </c>
      <c r="D134" s="9" t="s">
        <v>305</v>
      </c>
      <c r="E134" s="9" t="s">
        <v>22</v>
      </c>
      <c r="F134" s="9" t="s">
        <v>580</v>
      </c>
      <c r="G134" s="9" t="s">
        <v>24</v>
      </c>
      <c r="H134" s="9" t="s">
        <v>34</v>
      </c>
      <c r="I134" s="9" t="s">
        <v>2545</v>
      </c>
      <c r="J134" s="9" t="s">
        <v>27</v>
      </c>
      <c r="K134" s="9" t="s">
        <v>28</v>
      </c>
      <c r="L134" s="10">
        <v>43801</v>
      </c>
      <c r="M134" s="10">
        <v>44166</v>
      </c>
      <c r="N134" s="14" t="s">
        <v>29</v>
      </c>
      <c r="O134" s="14" t="s">
        <v>29</v>
      </c>
      <c r="P134" s="14" t="s">
        <v>29</v>
      </c>
      <c r="Q134" s="14" t="s">
        <v>29</v>
      </c>
      <c r="R134" s="14">
        <v>10000</v>
      </c>
      <c r="S134" s="14">
        <v>7000</v>
      </c>
      <c r="T134" s="14">
        <v>7000</v>
      </c>
      <c r="U134" s="14" t="s">
        <v>35</v>
      </c>
      <c r="V134" s="50" t="s">
        <v>1652</v>
      </c>
    </row>
    <row r="135" spans="1:22" s="87" customFormat="1" ht="45" customHeight="1">
      <c r="A135" s="169">
        <v>134</v>
      </c>
      <c r="B135" s="8" t="s">
        <v>594</v>
      </c>
      <c r="C135" s="9" t="s">
        <v>595</v>
      </c>
      <c r="D135" s="9" t="s">
        <v>305</v>
      </c>
      <c r="E135" s="9" t="s">
        <v>22</v>
      </c>
      <c r="F135" s="9" t="s">
        <v>596</v>
      </c>
      <c r="G135" s="9" t="s">
        <v>24</v>
      </c>
      <c r="H135" s="9" t="s">
        <v>63</v>
      </c>
      <c r="I135" s="9" t="s">
        <v>2545</v>
      </c>
      <c r="J135" s="9" t="s">
        <v>27</v>
      </c>
      <c r="K135" s="9" t="s">
        <v>28</v>
      </c>
      <c r="L135" s="10">
        <v>43586</v>
      </c>
      <c r="M135" s="10">
        <v>44166</v>
      </c>
      <c r="N135" s="14" t="s">
        <v>29</v>
      </c>
      <c r="O135" s="14" t="s">
        <v>29</v>
      </c>
      <c r="P135" s="14" t="s">
        <v>29</v>
      </c>
      <c r="Q135" s="14" t="s">
        <v>29</v>
      </c>
      <c r="R135" s="14">
        <v>2000</v>
      </c>
      <c r="S135" s="14">
        <v>2000</v>
      </c>
      <c r="T135" s="14">
        <v>700</v>
      </c>
      <c r="U135" s="14" t="s">
        <v>35</v>
      </c>
      <c r="V135" s="50" t="s">
        <v>1659</v>
      </c>
    </row>
    <row r="136" spans="1:22" s="87" customFormat="1" ht="45" customHeight="1">
      <c r="A136" s="169">
        <v>135</v>
      </c>
      <c r="B136" s="8" t="s">
        <v>608</v>
      </c>
      <c r="C136" s="9" t="s">
        <v>304</v>
      </c>
      <c r="D136" s="9" t="s">
        <v>300</v>
      </c>
      <c r="E136" s="9" t="s">
        <v>155</v>
      </c>
      <c r="F136" s="9" t="s">
        <v>2565</v>
      </c>
      <c r="G136" s="9" t="s">
        <v>24</v>
      </c>
      <c r="H136" s="9" t="s">
        <v>269</v>
      </c>
      <c r="I136" s="9" t="s">
        <v>2546</v>
      </c>
      <c r="J136" s="9" t="s">
        <v>27</v>
      </c>
      <c r="K136" s="9" t="s">
        <v>28</v>
      </c>
      <c r="L136" s="10">
        <v>43770</v>
      </c>
      <c r="M136" s="10">
        <v>44167</v>
      </c>
      <c r="N136" s="14" t="s">
        <v>29</v>
      </c>
      <c r="O136" s="14" t="s">
        <v>29</v>
      </c>
      <c r="P136" s="14" t="s">
        <v>29</v>
      </c>
      <c r="Q136" s="14" t="s">
        <v>337</v>
      </c>
      <c r="R136" s="14">
        <v>40000</v>
      </c>
      <c r="S136" s="14">
        <v>30000</v>
      </c>
      <c r="T136" s="14">
        <v>30000</v>
      </c>
      <c r="U136" s="14" t="s">
        <v>35</v>
      </c>
      <c r="V136" s="50" t="s">
        <v>1664</v>
      </c>
    </row>
    <row r="137" spans="1:22" s="87" customFormat="1" ht="45" customHeight="1">
      <c r="A137" s="169">
        <v>136</v>
      </c>
      <c r="B137" s="8" t="s">
        <v>368</v>
      </c>
      <c r="C137" s="9" t="s">
        <v>369</v>
      </c>
      <c r="D137" s="9" t="s">
        <v>369</v>
      </c>
      <c r="E137" s="169" t="s">
        <v>147</v>
      </c>
      <c r="F137" s="9" t="s">
        <v>370</v>
      </c>
      <c r="G137" s="9" t="s">
        <v>24</v>
      </c>
      <c r="H137" s="9" t="s">
        <v>48</v>
      </c>
      <c r="I137" s="9" t="s">
        <v>26</v>
      </c>
      <c r="J137" s="9" t="s">
        <v>27</v>
      </c>
      <c r="K137" s="9" t="s">
        <v>28</v>
      </c>
      <c r="L137" s="10">
        <v>43374</v>
      </c>
      <c r="M137" s="10">
        <v>44713</v>
      </c>
      <c r="N137" s="14">
        <v>2.2000000000000002</v>
      </c>
      <c r="O137" s="14" t="s">
        <v>29</v>
      </c>
      <c r="P137" s="14"/>
      <c r="Q137" s="14"/>
      <c r="R137" s="14">
        <v>32000</v>
      </c>
      <c r="S137" s="14">
        <v>8000</v>
      </c>
      <c r="T137" s="14">
        <v>0</v>
      </c>
      <c r="U137" s="14" t="s">
        <v>30</v>
      </c>
      <c r="V137" s="9" t="s">
        <v>370</v>
      </c>
    </row>
    <row r="138" spans="1:22" s="87" customFormat="1" ht="45" customHeight="1">
      <c r="A138" s="169">
        <v>137</v>
      </c>
      <c r="B138" s="8" t="s">
        <v>641</v>
      </c>
      <c r="C138" s="9" t="s">
        <v>642</v>
      </c>
      <c r="D138" s="9" t="s">
        <v>643</v>
      </c>
      <c r="E138" s="169" t="s">
        <v>147</v>
      </c>
      <c r="F138" s="9" t="s">
        <v>644</v>
      </c>
      <c r="G138" s="9" t="s">
        <v>24</v>
      </c>
      <c r="H138" s="9" t="s">
        <v>66</v>
      </c>
      <c r="I138" s="9" t="s">
        <v>2497</v>
      </c>
      <c r="J138" s="9" t="s">
        <v>40</v>
      </c>
      <c r="K138" s="9" t="s">
        <v>28</v>
      </c>
      <c r="L138" s="10">
        <v>43770</v>
      </c>
      <c r="M138" s="10">
        <v>43952</v>
      </c>
      <c r="N138" s="14"/>
      <c r="O138" s="14"/>
      <c r="P138" s="14"/>
      <c r="Q138" s="14"/>
      <c r="R138" s="14">
        <v>1080</v>
      </c>
      <c r="S138" s="14">
        <v>300</v>
      </c>
      <c r="T138" s="14">
        <v>300</v>
      </c>
      <c r="U138" s="14" t="s">
        <v>30</v>
      </c>
      <c r="V138" s="9" t="s">
        <v>644</v>
      </c>
    </row>
    <row r="139" spans="1:22" s="87" customFormat="1" ht="45" customHeight="1">
      <c r="A139" s="169">
        <v>138</v>
      </c>
      <c r="B139" s="8" t="s">
        <v>371</v>
      </c>
      <c r="C139" s="9" t="s">
        <v>20</v>
      </c>
      <c r="D139" s="9" t="s">
        <v>146</v>
      </c>
      <c r="E139" s="9" t="s">
        <v>22</v>
      </c>
      <c r="F139" s="9" t="s">
        <v>372</v>
      </c>
      <c r="G139" s="9" t="s">
        <v>24</v>
      </c>
      <c r="H139" s="9" t="s">
        <v>66</v>
      </c>
      <c r="I139" s="9" t="s">
        <v>373</v>
      </c>
      <c r="J139" s="9" t="s">
        <v>27</v>
      </c>
      <c r="K139" s="9" t="s">
        <v>28</v>
      </c>
      <c r="L139" s="10">
        <v>43952</v>
      </c>
      <c r="M139" s="10">
        <v>44166</v>
      </c>
      <c r="N139" s="14" t="s">
        <v>29</v>
      </c>
      <c r="O139" s="14" t="s">
        <v>29</v>
      </c>
      <c r="P139" s="14">
        <v>1</v>
      </c>
      <c r="Q139" s="14" t="s">
        <v>29</v>
      </c>
      <c r="R139" s="14">
        <v>300</v>
      </c>
      <c r="S139" s="14">
        <v>300</v>
      </c>
      <c r="T139" s="14">
        <v>0</v>
      </c>
      <c r="U139" s="14" t="s">
        <v>30</v>
      </c>
      <c r="V139" s="50" t="s">
        <v>1564</v>
      </c>
    </row>
    <row r="140" spans="1:22" s="87" customFormat="1" ht="45" customHeight="1">
      <c r="A140" s="169">
        <v>139</v>
      </c>
      <c r="B140" s="8" t="s">
        <v>374</v>
      </c>
      <c r="C140" s="9" t="s">
        <v>32</v>
      </c>
      <c r="D140" s="9" t="s">
        <v>146</v>
      </c>
      <c r="E140" s="9" t="s">
        <v>155</v>
      </c>
      <c r="F140" s="9" t="s">
        <v>375</v>
      </c>
      <c r="G140" s="9" t="s">
        <v>24</v>
      </c>
      <c r="H140" s="9" t="s">
        <v>84</v>
      </c>
      <c r="I140" s="9" t="s">
        <v>373</v>
      </c>
      <c r="J140" s="9" t="s">
        <v>27</v>
      </c>
      <c r="K140" s="9" t="s">
        <v>28</v>
      </c>
      <c r="L140" s="10">
        <v>43862</v>
      </c>
      <c r="M140" s="10">
        <v>44531</v>
      </c>
      <c r="N140" s="14">
        <v>2.6</v>
      </c>
      <c r="O140" s="14" t="s">
        <v>29</v>
      </c>
      <c r="P140" s="14" t="s">
        <v>29</v>
      </c>
      <c r="Q140" s="14" t="s">
        <v>29</v>
      </c>
      <c r="R140" s="14">
        <v>3300</v>
      </c>
      <c r="S140" s="14">
        <v>1500</v>
      </c>
      <c r="T140" s="14">
        <v>500</v>
      </c>
      <c r="U140" s="14" t="s">
        <v>30</v>
      </c>
      <c r="V140" s="50" t="s">
        <v>1565</v>
      </c>
    </row>
    <row r="141" spans="1:22" s="87" customFormat="1" ht="45" customHeight="1">
      <c r="A141" s="169">
        <v>140</v>
      </c>
      <c r="B141" s="8" t="s">
        <v>376</v>
      </c>
      <c r="C141" s="9" t="s">
        <v>20</v>
      </c>
      <c r="D141" s="9" t="s">
        <v>146</v>
      </c>
      <c r="E141" s="9" t="s">
        <v>147</v>
      </c>
      <c r="F141" s="9" t="s">
        <v>377</v>
      </c>
      <c r="G141" s="9" t="s">
        <v>24</v>
      </c>
      <c r="H141" s="9" t="s">
        <v>61</v>
      </c>
      <c r="I141" s="9" t="s">
        <v>373</v>
      </c>
      <c r="J141" s="9" t="s">
        <v>27</v>
      </c>
      <c r="K141" s="9" t="s">
        <v>28</v>
      </c>
      <c r="L141" s="10">
        <v>43952</v>
      </c>
      <c r="M141" s="10">
        <v>44166</v>
      </c>
      <c r="N141" s="14" t="s">
        <v>29</v>
      </c>
      <c r="O141" s="14" t="s">
        <v>29</v>
      </c>
      <c r="P141" s="14" t="s">
        <v>29</v>
      </c>
      <c r="Q141" s="14" t="s">
        <v>29</v>
      </c>
      <c r="R141" s="14">
        <v>980</v>
      </c>
      <c r="S141" s="14">
        <v>980</v>
      </c>
      <c r="T141" s="14">
        <v>300</v>
      </c>
      <c r="U141" s="14" t="s">
        <v>30</v>
      </c>
      <c r="V141" s="50" t="s">
        <v>1566</v>
      </c>
    </row>
    <row r="142" spans="1:22" s="87" customFormat="1" ht="45" customHeight="1">
      <c r="A142" s="169">
        <v>141</v>
      </c>
      <c r="B142" s="8" t="s">
        <v>378</v>
      </c>
      <c r="C142" s="9" t="s">
        <v>2582</v>
      </c>
      <c r="D142" s="9" t="s">
        <v>146</v>
      </c>
      <c r="E142" s="9" t="s">
        <v>155</v>
      </c>
      <c r="F142" s="9" t="s">
        <v>2515</v>
      </c>
      <c r="G142" s="9" t="s">
        <v>24</v>
      </c>
      <c r="H142" s="9" t="s">
        <v>52</v>
      </c>
      <c r="I142" s="9" t="s">
        <v>373</v>
      </c>
      <c r="J142" s="9" t="s">
        <v>27</v>
      </c>
      <c r="K142" s="9" t="s">
        <v>28</v>
      </c>
      <c r="L142" s="10">
        <v>43952</v>
      </c>
      <c r="M142" s="10">
        <v>44166</v>
      </c>
      <c r="N142" s="14" t="s">
        <v>379</v>
      </c>
      <c r="O142" s="14" t="s">
        <v>29</v>
      </c>
      <c r="P142" s="14"/>
      <c r="Q142" s="14" t="s">
        <v>29</v>
      </c>
      <c r="R142" s="14">
        <v>6000</v>
      </c>
      <c r="S142" s="14">
        <v>3000</v>
      </c>
      <c r="T142" s="14">
        <v>3000</v>
      </c>
      <c r="U142" s="14" t="s">
        <v>44</v>
      </c>
      <c r="V142" s="50" t="s">
        <v>2506</v>
      </c>
    </row>
    <row r="143" spans="1:22" s="87" customFormat="1" ht="45" customHeight="1">
      <c r="A143" s="169">
        <v>142</v>
      </c>
      <c r="B143" s="8" t="s">
        <v>380</v>
      </c>
      <c r="C143" s="9" t="s">
        <v>32</v>
      </c>
      <c r="D143" s="9" t="s">
        <v>152</v>
      </c>
      <c r="E143" s="9" t="s">
        <v>200</v>
      </c>
      <c r="F143" s="9" t="s">
        <v>381</v>
      </c>
      <c r="G143" s="9" t="s">
        <v>24</v>
      </c>
      <c r="H143" s="9" t="s">
        <v>61</v>
      </c>
      <c r="I143" s="9" t="s">
        <v>373</v>
      </c>
      <c r="J143" s="9" t="s">
        <v>27</v>
      </c>
      <c r="K143" s="9" t="s">
        <v>28</v>
      </c>
      <c r="L143" s="10">
        <v>43862</v>
      </c>
      <c r="M143" s="10">
        <v>44013</v>
      </c>
      <c r="N143" s="14" t="s">
        <v>29</v>
      </c>
      <c r="O143" s="14" t="s">
        <v>29</v>
      </c>
      <c r="P143" s="14" t="s">
        <v>29</v>
      </c>
      <c r="Q143" s="14">
        <v>1000</v>
      </c>
      <c r="R143" s="14">
        <v>1450</v>
      </c>
      <c r="S143" s="14">
        <v>1450</v>
      </c>
      <c r="T143" s="14">
        <v>400</v>
      </c>
      <c r="U143" s="14" t="s">
        <v>30</v>
      </c>
      <c r="V143" s="50" t="s">
        <v>1567</v>
      </c>
    </row>
    <row r="144" spans="1:22" s="87" customFormat="1" ht="45" customHeight="1">
      <c r="A144" s="169">
        <v>143</v>
      </c>
      <c r="B144" s="8" t="s">
        <v>382</v>
      </c>
      <c r="C144" s="9" t="s">
        <v>37</v>
      </c>
      <c r="D144" s="9" t="s">
        <v>21</v>
      </c>
      <c r="E144" s="9" t="s">
        <v>147</v>
      </c>
      <c r="F144" s="9" t="s">
        <v>383</v>
      </c>
      <c r="G144" s="9" t="s">
        <v>24</v>
      </c>
      <c r="H144" s="9" t="s">
        <v>61</v>
      </c>
      <c r="I144" s="9" t="s">
        <v>373</v>
      </c>
      <c r="J144" s="9" t="s">
        <v>27</v>
      </c>
      <c r="K144" s="9" t="s">
        <v>28</v>
      </c>
      <c r="L144" s="10">
        <v>43922</v>
      </c>
      <c r="M144" s="10">
        <v>44166</v>
      </c>
      <c r="N144" s="14" t="s">
        <v>29</v>
      </c>
      <c r="O144" s="14" t="s">
        <v>29</v>
      </c>
      <c r="P144" s="14">
        <v>0.5</v>
      </c>
      <c r="Q144" s="14" t="s">
        <v>29</v>
      </c>
      <c r="R144" s="14">
        <v>380</v>
      </c>
      <c r="S144" s="14">
        <v>380</v>
      </c>
      <c r="T144" s="14">
        <v>0</v>
      </c>
      <c r="U144" s="14" t="s">
        <v>30</v>
      </c>
      <c r="V144" s="50" t="s">
        <v>1568</v>
      </c>
    </row>
    <row r="145" spans="1:22" s="87" customFormat="1" ht="45" customHeight="1">
      <c r="A145" s="169">
        <v>144</v>
      </c>
      <c r="B145" s="8" t="s">
        <v>387</v>
      </c>
      <c r="C145" s="9" t="s">
        <v>50</v>
      </c>
      <c r="D145" s="9" t="s">
        <v>146</v>
      </c>
      <c r="E145" s="9" t="s">
        <v>70</v>
      </c>
      <c r="F145" s="9" t="s">
        <v>388</v>
      </c>
      <c r="G145" s="9" t="s">
        <v>24</v>
      </c>
      <c r="H145" s="9" t="s">
        <v>61</v>
      </c>
      <c r="I145" s="9" t="s">
        <v>373</v>
      </c>
      <c r="J145" s="9" t="s">
        <v>27</v>
      </c>
      <c r="K145" s="9" t="s">
        <v>28</v>
      </c>
      <c r="L145" s="10">
        <v>43983</v>
      </c>
      <c r="M145" s="10">
        <v>44531</v>
      </c>
      <c r="N145" s="14" t="s">
        <v>29</v>
      </c>
      <c r="O145" s="14" t="s">
        <v>29</v>
      </c>
      <c r="P145" s="14" t="s">
        <v>29</v>
      </c>
      <c r="Q145" s="14" t="s">
        <v>29</v>
      </c>
      <c r="R145" s="14">
        <v>240</v>
      </c>
      <c r="S145" s="14">
        <v>100</v>
      </c>
      <c r="T145" s="14">
        <v>0</v>
      </c>
      <c r="U145" s="14" t="s">
        <v>30</v>
      </c>
      <c r="V145" s="50" t="s">
        <v>1570</v>
      </c>
    </row>
    <row r="146" spans="1:22" s="87" customFormat="1" ht="45" customHeight="1">
      <c r="A146" s="169">
        <v>145</v>
      </c>
      <c r="B146" s="8" t="s">
        <v>391</v>
      </c>
      <c r="C146" s="9" t="s">
        <v>32</v>
      </c>
      <c r="D146" s="9" t="s">
        <v>152</v>
      </c>
      <c r="E146" s="9" t="s">
        <v>392</v>
      </c>
      <c r="F146" s="9" t="s">
        <v>393</v>
      </c>
      <c r="G146" s="9" t="s">
        <v>24</v>
      </c>
      <c r="H146" s="9" t="s">
        <v>109</v>
      </c>
      <c r="I146" s="9" t="s">
        <v>373</v>
      </c>
      <c r="J146" s="9" t="s">
        <v>27</v>
      </c>
      <c r="K146" s="9" t="s">
        <v>28</v>
      </c>
      <c r="L146" s="10">
        <v>43891</v>
      </c>
      <c r="M146" s="10">
        <v>44896</v>
      </c>
      <c r="N146" s="14" t="s">
        <v>394</v>
      </c>
      <c r="O146" s="14">
        <v>0.5</v>
      </c>
      <c r="P146" s="14" t="s">
        <v>29</v>
      </c>
      <c r="Q146" s="14" t="s">
        <v>29</v>
      </c>
      <c r="R146" s="14">
        <v>25000</v>
      </c>
      <c r="S146" s="14">
        <v>2000</v>
      </c>
      <c r="T146" s="14">
        <v>2000</v>
      </c>
      <c r="U146" s="14" t="s">
        <v>30</v>
      </c>
      <c r="V146" s="50" t="s">
        <v>1572</v>
      </c>
    </row>
    <row r="147" spans="1:22" s="87" customFormat="1" ht="45" customHeight="1">
      <c r="A147" s="169">
        <v>146</v>
      </c>
      <c r="B147" s="8" t="s">
        <v>397</v>
      </c>
      <c r="C147" s="9" t="s">
        <v>32</v>
      </c>
      <c r="D147" s="9" t="s">
        <v>152</v>
      </c>
      <c r="E147" s="9" t="s">
        <v>200</v>
      </c>
      <c r="F147" s="9" t="s">
        <v>2518</v>
      </c>
      <c r="G147" s="9" t="s">
        <v>24</v>
      </c>
      <c r="H147" s="9" t="s">
        <v>52</v>
      </c>
      <c r="I147" s="9" t="s">
        <v>373</v>
      </c>
      <c r="J147" s="9" t="s">
        <v>27</v>
      </c>
      <c r="K147" s="9" t="s">
        <v>28</v>
      </c>
      <c r="L147" s="10">
        <v>43891</v>
      </c>
      <c r="M147" s="10">
        <v>44896</v>
      </c>
      <c r="N147" s="14" t="s">
        <v>398</v>
      </c>
      <c r="O147" s="14">
        <v>2</v>
      </c>
      <c r="P147" s="14" t="s">
        <v>29</v>
      </c>
      <c r="Q147" s="14" t="s">
        <v>29</v>
      </c>
      <c r="R147" s="14">
        <v>33000</v>
      </c>
      <c r="S147" s="14">
        <v>5000</v>
      </c>
      <c r="T147" s="14">
        <v>5000</v>
      </c>
      <c r="U147" s="14" t="s">
        <v>30</v>
      </c>
      <c r="V147" s="50" t="s">
        <v>2508</v>
      </c>
    </row>
    <row r="148" spans="1:22" s="87" customFormat="1" ht="45" customHeight="1">
      <c r="A148" s="169">
        <v>147</v>
      </c>
      <c r="B148" s="8" t="s">
        <v>399</v>
      </c>
      <c r="C148" s="9" t="s">
        <v>37</v>
      </c>
      <c r="D148" s="9" t="s">
        <v>152</v>
      </c>
      <c r="E148" s="9" t="s">
        <v>155</v>
      </c>
      <c r="F148" s="9" t="s">
        <v>2805</v>
      </c>
      <c r="G148" s="9" t="s">
        <v>24</v>
      </c>
      <c r="H148" s="9" t="s">
        <v>39</v>
      </c>
      <c r="I148" s="9" t="s">
        <v>373</v>
      </c>
      <c r="J148" s="9" t="s">
        <v>40</v>
      </c>
      <c r="K148" s="9" t="s">
        <v>28</v>
      </c>
      <c r="L148" s="10">
        <v>44075</v>
      </c>
      <c r="M148" s="10">
        <v>44166</v>
      </c>
      <c r="N148" s="14" t="s">
        <v>29</v>
      </c>
      <c r="O148" s="14" t="s">
        <v>29</v>
      </c>
      <c r="P148" s="14" t="s">
        <v>29</v>
      </c>
      <c r="Q148" s="14" t="s">
        <v>29</v>
      </c>
      <c r="R148" s="14">
        <v>350</v>
      </c>
      <c r="S148" s="14">
        <v>200</v>
      </c>
      <c r="T148" s="14">
        <v>0</v>
      </c>
      <c r="U148" s="14" t="s">
        <v>30</v>
      </c>
      <c r="V148" s="50" t="s">
        <v>1574</v>
      </c>
    </row>
    <row r="149" spans="1:22" s="87" customFormat="1" ht="45" customHeight="1">
      <c r="A149" s="169">
        <v>148</v>
      </c>
      <c r="B149" s="8" t="s">
        <v>400</v>
      </c>
      <c r="C149" s="9" t="s">
        <v>37</v>
      </c>
      <c r="D149" s="9" t="s">
        <v>146</v>
      </c>
      <c r="E149" s="9" t="s">
        <v>22</v>
      </c>
      <c r="F149" s="9" t="s">
        <v>401</v>
      </c>
      <c r="G149" s="9" t="s">
        <v>24</v>
      </c>
      <c r="H149" s="9" t="s">
        <v>72</v>
      </c>
      <c r="I149" s="9" t="s">
        <v>373</v>
      </c>
      <c r="J149" s="9" t="s">
        <v>40</v>
      </c>
      <c r="K149" s="9" t="s">
        <v>28</v>
      </c>
      <c r="L149" s="10">
        <v>43831</v>
      </c>
      <c r="M149" s="10">
        <v>44166</v>
      </c>
      <c r="N149" s="14" t="s">
        <v>29</v>
      </c>
      <c r="O149" s="14" t="s">
        <v>29</v>
      </c>
      <c r="P149" s="14" t="s">
        <v>29</v>
      </c>
      <c r="Q149" s="14" t="s">
        <v>29</v>
      </c>
      <c r="R149" s="14">
        <v>100</v>
      </c>
      <c r="S149" s="14">
        <v>45</v>
      </c>
      <c r="T149" s="14">
        <v>0</v>
      </c>
      <c r="U149" s="14" t="s">
        <v>30</v>
      </c>
      <c r="V149" s="50" t="s">
        <v>1575</v>
      </c>
    </row>
    <row r="150" spans="1:22" s="87" customFormat="1" ht="45" customHeight="1">
      <c r="A150" s="169">
        <v>149</v>
      </c>
      <c r="B150" s="8" t="s">
        <v>402</v>
      </c>
      <c r="C150" s="9" t="s">
        <v>37</v>
      </c>
      <c r="D150" s="9" t="s">
        <v>146</v>
      </c>
      <c r="E150" s="9" t="s">
        <v>147</v>
      </c>
      <c r="F150" s="9" t="s">
        <v>403</v>
      </c>
      <c r="G150" s="9" t="s">
        <v>24</v>
      </c>
      <c r="H150" s="9" t="s">
        <v>66</v>
      </c>
      <c r="I150" s="9" t="s">
        <v>373</v>
      </c>
      <c r="J150" s="9" t="s">
        <v>302</v>
      </c>
      <c r="K150" s="9" t="s">
        <v>28</v>
      </c>
      <c r="L150" s="10">
        <v>43862</v>
      </c>
      <c r="M150" s="10">
        <v>44531</v>
      </c>
      <c r="N150" s="14" t="s">
        <v>29</v>
      </c>
      <c r="O150" s="14" t="s">
        <v>29</v>
      </c>
      <c r="P150" s="14">
        <v>5</v>
      </c>
      <c r="Q150" s="14" t="s">
        <v>29</v>
      </c>
      <c r="R150" s="14">
        <v>5200</v>
      </c>
      <c r="S150" s="14">
        <v>200</v>
      </c>
      <c r="T150" s="14">
        <v>200</v>
      </c>
      <c r="U150" s="14" t="s">
        <v>30</v>
      </c>
      <c r="V150" s="50" t="s">
        <v>1576</v>
      </c>
    </row>
    <row r="151" spans="1:22" s="87" customFormat="1" ht="45" customHeight="1">
      <c r="A151" s="169">
        <v>150</v>
      </c>
      <c r="B151" s="8" t="s">
        <v>404</v>
      </c>
      <c r="C151" s="9" t="s">
        <v>32</v>
      </c>
      <c r="D151" s="9" t="s">
        <v>146</v>
      </c>
      <c r="E151" s="9" t="s">
        <v>200</v>
      </c>
      <c r="F151" s="9" t="s">
        <v>2548</v>
      </c>
      <c r="G151" s="9" t="s">
        <v>24</v>
      </c>
      <c r="H151" s="9" t="s">
        <v>66</v>
      </c>
      <c r="I151" s="9" t="s">
        <v>373</v>
      </c>
      <c r="J151" s="9" t="s">
        <v>27</v>
      </c>
      <c r="K151" s="9" t="s">
        <v>28</v>
      </c>
      <c r="L151" s="10">
        <v>43891</v>
      </c>
      <c r="M151" s="10">
        <v>44378</v>
      </c>
      <c r="N151" s="14" t="s">
        <v>29</v>
      </c>
      <c r="O151" s="14" t="s">
        <v>29</v>
      </c>
      <c r="P151" s="14" t="s">
        <v>29</v>
      </c>
      <c r="Q151" s="14" t="s">
        <v>29</v>
      </c>
      <c r="R151" s="14">
        <v>2000</v>
      </c>
      <c r="S151" s="14">
        <v>500</v>
      </c>
      <c r="T151" s="14">
        <v>200</v>
      </c>
      <c r="U151" s="14" t="s">
        <v>30</v>
      </c>
      <c r="V151" s="50" t="s">
        <v>1577</v>
      </c>
    </row>
    <row r="152" spans="1:22" s="87" customFormat="1" ht="45" customHeight="1">
      <c r="A152" s="169">
        <v>151</v>
      </c>
      <c r="B152" s="8" t="s">
        <v>405</v>
      </c>
      <c r="C152" s="9" t="s">
        <v>50</v>
      </c>
      <c r="D152" s="9" t="s">
        <v>146</v>
      </c>
      <c r="E152" s="9" t="s">
        <v>2528</v>
      </c>
      <c r="F152" s="9" t="s">
        <v>2797</v>
      </c>
      <c r="G152" s="9" t="s">
        <v>24</v>
      </c>
      <c r="H152" s="9" t="s">
        <v>63</v>
      </c>
      <c r="I152" s="9" t="s">
        <v>373</v>
      </c>
      <c r="J152" s="9" t="s">
        <v>27</v>
      </c>
      <c r="K152" s="9" t="s">
        <v>28</v>
      </c>
      <c r="L152" s="10">
        <v>43891</v>
      </c>
      <c r="M152" s="10">
        <v>44166</v>
      </c>
      <c r="N152" s="14" t="s">
        <v>29</v>
      </c>
      <c r="O152" s="14" t="s">
        <v>29</v>
      </c>
      <c r="P152" s="14" t="s">
        <v>29</v>
      </c>
      <c r="Q152" s="14" t="s">
        <v>29</v>
      </c>
      <c r="R152" s="14">
        <v>800</v>
      </c>
      <c r="S152" s="14">
        <v>450</v>
      </c>
      <c r="T152" s="14">
        <v>150</v>
      </c>
      <c r="U152" s="14" t="s">
        <v>30</v>
      </c>
      <c r="V152" s="50" t="s">
        <v>2529</v>
      </c>
    </row>
    <row r="153" spans="1:22" s="87" customFormat="1" ht="45" customHeight="1">
      <c r="A153" s="169">
        <v>152</v>
      </c>
      <c r="B153" s="8" t="s">
        <v>406</v>
      </c>
      <c r="C153" s="9" t="s">
        <v>37</v>
      </c>
      <c r="D153" s="9" t="s">
        <v>152</v>
      </c>
      <c r="E153" s="9" t="s">
        <v>155</v>
      </c>
      <c r="F153" s="9" t="s">
        <v>407</v>
      </c>
      <c r="G153" s="9" t="s">
        <v>24</v>
      </c>
      <c r="H153" s="9" t="s">
        <v>66</v>
      </c>
      <c r="I153" s="9" t="s">
        <v>385</v>
      </c>
      <c r="J153" s="9" t="s">
        <v>27</v>
      </c>
      <c r="K153" s="9" t="s">
        <v>28</v>
      </c>
      <c r="L153" s="10">
        <v>43891</v>
      </c>
      <c r="M153" s="10">
        <v>44531</v>
      </c>
      <c r="N153" s="14">
        <v>5.82</v>
      </c>
      <c r="O153" s="14" t="s">
        <v>29</v>
      </c>
      <c r="P153" s="14" t="s">
        <v>29</v>
      </c>
      <c r="Q153" s="14" t="s">
        <v>29</v>
      </c>
      <c r="R153" s="14">
        <v>7700</v>
      </c>
      <c r="S153" s="14">
        <v>800</v>
      </c>
      <c r="T153" s="14">
        <v>800</v>
      </c>
      <c r="U153" s="14" t="s">
        <v>30</v>
      </c>
      <c r="V153" s="50" t="s">
        <v>1578</v>
      </c>
    </row>
    <row r="154" spans="1:22" s="87" customFormat="1" ht="45" customHeight="1">
      <c r="A154" s="169">
        <v>153</v>
      </c>
      <c r="B154" s="8" t="s">
        <v>408</v>
      </c>
      <c r="C154" s="9" t="s">
        <v>32</v>
      </c>
      <c r="D154" s="9" t="s">
        <v>146</v>
      </c>
      <c r="E154" s="9" t="s">
        <v>155</v>
      </c>
      <c r="F154" s="9" t="s">
        <v>409</v>
      </c>
      <c r="G154" s="9" t="s">
        <v>24</v>
      </c>
      <c r="H154" s="9" t="s">
        <v>34</v>
      </c>
      <c r="I154" s="9" t="s">
        <v>373</v>
      </c>
      <c r="J154" s="9" t="s">
        <v>27</v>
      </c>
      <c r="K154" s="9" t="s">
        <v>28</v>
      </c>
      <c r="L154" s="10">
        <v>43862</v>
      </c>
      <c r="M154" s="10">
        <v>44531</v>
      </c>
      <c r="N154" s="14" t="s">
        <v>29</v>
      </c>
      <c r="O154" s="14" t="s">
        <v>29</v>
      </c>
      <c r="P154" s="14" t="s">
        <v>29</v>
      </c>
      <c r="Q154" s="14">
        <v>12200</v>
      </c>
      <c r="R154" s="14">
        <v>4000</v>
      </c>
      <c r="S154" s="14">
        <v>300</v>
      </c>
      <c r="T154" s="14">
        <v>100</v>
      </c>
      <c r="U154" s="14" t="s">
        <v>35</v>
      </c>
      <c r="V154" s="50" t="s">
        <v>1579</v>
      </c>
    </row>
    <row r="155" spans="1:22" s="87" customFormat="1" ht="45" customHeight="1">
      <c r="A155" s="169">
        <v>154</v>
      </c>
      <c r="B155" s="8" t="s">
        <v>410</v>
      </c>
      <c r="C155" s="9" t="s">
        <v>20</v>
      </c>
      <c r="D155" s="9" t="s">
        <v>152</v>
      </c>
      <c r="E155" s="9" t="s">
        <v>147</v>
      </c>
      <c r="F155" s="9" t="s">
        <v>411</v>
      </c>
      <c r="G155" s="9" t="s">
        <v>24</v>
      </c>
      <c r="H155" s="9" t="s">
        <v>25</v>
      </c>
      <c r="I155" s="9" t="s">
        <v>373</v>
      </c>
      <c r="J155" s="9" t="s">
        <v>27</v>
      </c>
      <c r="K155" s="9" t="s">
        <v>28</v>
      </c>
      <c r="L155" s="10">
        <v>43922</v>
      </c>
      <c r="M155" s="10">
        <v>44196</v>
      </c>
      <c r="N155" s="14" t="s">
        <v>29</v>
      </c>
      <c r="O155" s="14" t="s">
        <v>29</v>
      </c>
      <c r="P155" s="14" t="s">
        <v>29</v>
      </c>
      <c r="Q155" s="14">
        <v>1300</v>
      </c>
      <c r="R155" s="14">
        <v>2400</v>
      </c>
      <c r="S155" s="14">
        <v>2400</v>
      </c>
      <c r="T155" s="14">
        <v>800</v>
      </c>
      <c r="U155" s="14" t="s">
        <v>30</v>
      </c>
      <c r="V155" s="50" t="s">
        <v>1580</v>
      </c>
    </row>
    <row r="156" spans="1:22" s="87" customFormat="1" ht="45" customHeight="1">
      <c r="A156" s="169">
        <v>155</v>
      </c>
      <c r="B156" s="8" t="s">
        <v>412</v>
      </c>
      <c r="C156" s="9" t="s">
        <v>20</v>
      </c>
      <c r="D156" s="9" t="s">
        <v>146</v>
      </c>
      <c r="E156" s="9" t="s">
        <v>147</v>
      </c>
      <c r="F156" s="9" t="s">
        <v>413</v>
      </c>
      <c r="G156" s="9" t="s">
        <v>24</v>
      </c>
      <c r="H156" s="9" t="s">
        <v>66</v>
      </c>
      <c r="I156" s="9" t="s">
        <v>373</v>
      </c>
      <c r="J156" s="9" t="s">
        <v>27</v>
      </c>
      <c r="K156" s="9" t="s">
        <v>28</v>
      </c>
      <c r="L156" s="10">
        <v>43891</v>
      </c>
      <c r="M156" s="10">
        <v>44531</v>
      </c>
      <c r="N156" s="14" t="s">
        <v>29</v>
      </c>
      <c r="O156" s="14" t="s">
        <v>29</v>
      </c>
      <c r="P156" s="14" t="s">
        <v>29</v>
      </c>
      <c r="Q156" s="14" t="s">
        <v>29</v>
      </c>
      <c r="R156" s="14">
        <v>3600</v>
      </c>
      <c r="S156" s="14">
        <v>1500</v>
      </c>
      <c r="T156" s="14">
        <v>500</v>
      </c>
      <c r="U156" s="14" t="s">
        <v>30</v>
      </c>
      <c r="V156" s="50" t="s">
        <v>1581</v>
      </c>
    </row>
    <row r="157" spans="1:22" s="87" customFormat="1" ht="45" customHeight="1">
      <c r="A157" s="169">
        <v>156</v>
      </c>
      <c r="B157" s="8" t="s">
        <v>414</v>
      </c>
      <c r="C157" s="9" t="s">
        <v>20</v>
      </c>
      <c r="D157" s="9" t="s">
        <v>146</v>
      </c>
      <c r="E157" s="9" t="s">
        <v>147</v>
      </c>
      <c r="F157" s="9" t="s">
        <v>415</v>
      </c>
      <c r="G157" s="9" t="s">
        <v>24</v>
      </c>
      <c r="H157" s="9" t="s">
        <v>234</v>
      </c>
      <c r="I157" s="9" t="s">
        <v>373</v>
      </c>
      <c r="J157" s="9" t="s">
        <v>27</v>
      </c>
      <c r="K157" s="9" t="s">
        <v>28</v>
      </c>
      <c r="L157" s="10">
        <v>43952</v>
      </c>
      <c r="M157" s="10">
        <v>44896</v>
      </c>
      <c r="N157" s="14" t="s">
        <v>29</v>
      </c>
      <c r="O157" s="14" t="s">
        <v>29</v>
      </c>
      <c r="P157" s="14" t="s">
        <v>29</v>
      </c>
      <c r="Q157" s="14">
        <v>2140</v>
      </c>
      <c r="R157" s="14">
        <v>60000</v>
      </c>
      <c r="S157" s="14">
        <v>4000</v>
      </c>
      <c r="T157" s="14">
        <v>4000</v>
      </c>
      <c r="U157" s="14" t="s">
        <v>30</v>
      </c>
      <c r="V157" s="50" t="s">
        <v>2585</v>
      </c>
    </row>
    <row r="158" spans="1:22" s="87" customFormat="1" ht="45" customHeight="1">
      <c r="A158" s="169">
        <v>157</v>
      </c>
      <c r="B158" s="8" t="s">
        <v>416</v>
      </c>
      <c r="C158" s="9" t="s">
        <v>20</v>
      </c>
      <c r="D158" s="9" t="s">
        <v>152</v>
      </c>
      <c r="E158" s="9" t="s">
        <v>2406</v>
      </c>
      <c r="F158" s="9" t="s">
        <v>417</v>
      </c>
      <c r="G158" s="9" t="s">
        <v>24</v>
      </c>
      <c r="H158" s="9" t="s">
        <v>52</v>
      </c>
      <c r="I158" s="9" t="s">
        <v>373</v>
      </c>
      <c r="J158" s="9" t="s">
        <v>27</v>
      </c>
      <c r="K158" s="9" t="s">
        <v>28</v>
      </c>
      <c r="L158" s="10">
        <v>43922</v>
      </c>
      <c r="M158" s="10">
        <v>44166</v>
      </c>
      <c r="N158" s="14" t="s">
        <v>29</v>
      </c>
      <c r="O158" s="14" t="s">
        <v>29</v>
      </c>
      <c r="P158" s="14" t="s">
        <v>29</v>
      </c>
      <c r="Q158" s="14" t="s">
        <v>29</v>
      </c>
      <c r="R158" s="14">
        <v>800</v>
      </c>
      <c r="S158" s="14">
        <v>800</v>
      </c>
      <c r="T158" s="14">
        <v>500</v>
      </c>
      <c r="U158" s="14" t="s">
        <v>30</v>
      </c>
      <c r="V158" s="50" t="s">
        <v>1582</v>
      </c>
    </row>
    <row r="159" spans="1:22" s="87" customFormat="1" ht="45" customHeight="1">
      <c r="A159" s="169">
        <v>158</v>
      </c>
      <c r="B159" s="8" t="s">
        <v>423</v>
      </c>
      <c r="C159" s="9" t="s">
        <v>20</v>
      </c>
      <c r="D159" s="9" t="s">
        <v>146</v>
      </c>
      <c r="E159" s="9" t="s">
        <v>392</v>
      </c>
      <c r="F159" s="9" t="s">
        <v>424</v>
      </c>
      <c r="G159" s="9" t="s">
        <v>24</v>
      </c>
      <c r="H159" s="9" t="s">
        <v>61</v>
      </c>
      <c r="I159" s="9" t="s">
        <v>373</v>
      </c>
      <c r="J159" s="9" t="s">
        <v>27</v>
      </c>
      <c r="K159" s="9" t="s">
        <v>28</v>
      </c>
      <c r="L159" s="10">
        <v>43891</v>
      </c>
      <c r="M159" s="10">
        <v>43983</v>
      </c>
      <c r="N159" s="14" t="s">
        <v>29</v>
      </c>
      <c r="O159" s="14" t="s">
        <v>29</v>
      </c>
      <c r="P159" s="14">
        <v>0.105</v>
      </c>
      <c r="Q159" s="14" t="s">
        <v>29</v>
      </c>
      <c r="R159" s="14">
        <v>1000</v>
      </c>
      <c r="S159" s="14">
        <v>1000</v>
      </c>
      <c r="T159" s="14">
        <v>300</v>
      </c>
      <c r="U159" s="14" t="s">
        <v>30</v>
      </c>
      <c r="V159" s="50" t="s">
        <v>1585</v>
      </c>
    </row>
    <row r="160" spans="1:22" s="87" customFormat="1" ht="45" customHeight="1">
      <c r="A160" s="169">
        <v>159</v>
      </c>
      <c r="B160" s="8" t="s">
        <v>425</v>
      </c>
      <c r="C160" s="9" t="s">
        <v>20</v>
      </c>
      <c r="D160" s="9" t="s">
        <v>152</v>
      </c>
      <c r="E160" s="9" t="s">
        <v>426</v>
      </c>
      <c r="F160" s="9" t="s">
        <v>427</v>
      </c>
      <c r="G160" s="9" t="s">
        <v>24</v>
      </c>
      <c r="H160" s="9" t="s">
        <v>428</v>
      </c>
      <c r="I160" s="9" t="s">
        <v>373</v>
      </c>
      <c r="J160" s="9" t="s">
        <v>27</v>
      </c>
      <c r="K160" s="9" t="s">
        <v>28</v>
      </c>
      <c r="L160" s="10">
        <v>43983</v>
      </c>
      <c r="M160" s="10">
        <v>44531</v>
      </c>
      <c r="N160" s="14" t="s">
        <v>29</v>
      </c>
      <c r="O160" s="14" t="s">
        <v>29</v>
      </c>
      <c r="P160" s="14" t="s">
        <v>29</v>
      </c>
      <c r="Q160" s="14" t="s">
        <v>29</v>
      </c>
      <c r="R160" s="14">
        <v>550</v>
      </c>
      <c r="S160" s="14">
        <v>300</v>
      </c>
      <c r="T160" s="14">
        <v>90</v>
      </c>
      <c r="U160" s="14" t="s">
        <v>35</v>
      </c>
      <c r="V160" s="50" t="s">
        <v>427</v>
      </c>
    </row>
    <row r="161" spans="1:22" s="87" customFormat="1" ht="45" customHeight="1">
      <c r="A161" s="169">
        <v>160</v>
      </c>
      <c r="B161" s="8" t="s">
        <v>2634</v>
      </c>
      <c r="C161" s="9" t="s">
        <v>20</v>
      </c>
      <c r="D161" s="9" t="s">
        <v>152</v>
      </c>
      <c r="E161" s="9" t="s">
        <v>147</v>
      </c>
      <c r="F161" s="9" t="s">
        <v>431</v>
      </c>
      <c r="G161" s="9" t="s">
        <v>24</v>
      </c>
      <c r="H161" s="9" t="s">
        <v>154</v>
      </c>
      <c r="I161" s="9" t="s">
        <v>373</v>
      </c>
      <c r="J161" s="9" t="s">
        <v>27</v>
      </c>
      <c r="K161" s="9" t="s">
        <v>28</v>
      </c>
      <c r="L161" s="10">
        <v>43983</v>
      </c>
      <c r="M161" s="10">
        <v>44531</v>
      </c>
      <c r="N161" s="14" t="s">
        <v>29</v>
      </c>
      <c r="O161" s="14" t="s">
        <v>29</v>
      </c>
      <c r="P161" s="14"/>
      <c r="Q161" s="14"/>
      <c r="R161" s="14">
        <v>1800</v>
      </c>
      <c r="S161" s="14">
        <v>300</v>
      </c>
      <c r="T161" s="14">
        <v>90</v>
      </c>
      <c r="U161" s="14" t="s">
        <v>30</v>
      </c>
      <c r="V161" s="50" t="s">
        <v>2809</v>
      </c>
    </row>
    <row r="162" spans="1:22" s="87" customFormat="1" ht="45" customHeight="1">
      <c r="A162" s="169">
        <v>161</v>
      </c>
      <c r="B162" s="8" t="s">
        <v>2635</v>
      </c>
      <c r="C162" s="9" t="s">
        <v>37</v>
      </c>
      <c r="D162" s="9" t="s">
        <v>21</v>
      </c>
      <c r="E162" s="9" t="s">
        <v>155</v>
      </c>
      <c r="F162" s="9" t="s">
        <v>436</v>
      </c>
      <c r="G162" s="9" t="s">
        <v>24</v>
      </c>
      <c r="H162" s="9" t="s">
        <v>72</v>
      </c>
      <c r="I162" s="9" t="s">
        <v>373</v>
      </c>
      <c r="J162" s="9" t="s">
        <v>40</v>
      </c>
      <c r="K162" s="9" t="s">
        <v>28</v>
      </c>
      <c r="L162" s="10">
        <v>43983</v>
      </c>
      <c r="M162" s="10">
        <v>44166</v>
      </c>
      <c r="N162" s="14" t="s">
        <v>29</v>
      </c>
      <c r="O162" s="14" t="s">
        <v>29</v>
      </c>
      <c r="P162" s="14"/>
      <c r="Q162" s="14"/>
      <c r="R162" s="14">
        <v>200</v>
      </c>
      <c r="S162" s="14">
        <v>200</v>
      </c>
      <c r="T162" s="14">
        <v>0</v>
      </c>
      <c r="U162" s="14" t="s">
        <v>30</v>
      </c>
      <c r="V162" s="50" t="s">
        <v>1587</v>
      </c>
    </row>
    <row r="163" spans="1:22" s="87" customFormat="1" ht="45" customHeight="1">
      <c r="A163" s="169">
        <v>162</v>
      </c>
      <c r="B163" s="8" t="s">
        <v>2636</v>
      </c>
      <c r="C163" s="9" t="s">
        <v>2796</v>
      </c>
      <c r="D163" s="9" t="s">
        <v>152</v>
      </c>
      <c r="E163" s="9" t="s">
        <v>147</v>
      </c>
      <c r="F163" s="9" t="s">
        <v>437</v>
      </c>
      <c r="G163" s="9" t="s">
        <v>24</v>
      </c>
      <c r="H163" s="9" t="s">
        <v>39</v>
      </c>
      <c r="I163" s="9" t="s">
        <v>373</v>
      </c>
      <c r="J163" s="9" t="s">
        <v>40</v>
      </c>
      <c r="K163" s="9" t="s">
        <v>28</v>
      </c>
      <c r="L163" s="10">
        <v>43891</v>
      </c>
      <c r="M163" s="10">
        <v>44531</v>
      </c>
      <c r="N163" s="14"/>
      <c r="O163" s="14"/>
      <c r="P163" s="14"/>
      <c r="Q163" s="14"/>
      <c r="R163" s="14">
        <v>350</v>
      </c>
      <c r="S163" s="14">
        <v>150</v>
      </c>
      <c r="T163" s="14">
        <v>0</v>
      </c>
      <c r="U163" s="14" t="s">
        <v>30</v>
      </c>
      <c r="V163" s="50" t="s">
        <v>1588</v>
      </c>
    </row>
    <row r="164" spans="1:22" s="87" customFormat="1" ht="45" customHeight="1">
      <c r="A164" s="169">
        <v>163</v>
      </c>
      <c r="B164" s="8" t="s">
        <v>2637</v>
      </c>
      <c r="C164" s="9" t="s">
        <v>37</v>
      </c>
      <c r="D164" s="9" t="s">
        <v>152</v>
      </c>
      <c r="E164" s="9" t="s">
        <v>155</v>
      </c>
      <c r="F164" s="9" t="s">
        <v>2744</v>
      </c>
      <c r="G164" s="9" t="s">
        <v>24</v>
      </c>
      <c r="H164" s="9" t="s">
        <v>154</v>
      </c>
      <c r="I164" s="9" t="s">
        <v>373</v>
      </c>
      <c r="J164" s="9" t="s">
        <v>40</v>
      </c>
      <c r="K164" s="9" t="s">
        <v>28</v>
      </c>
      <c r="L164" s="10">
        <v>44105</v>
      </c>
      <c r="M164" s="10">
        <v>44531</v>
      </c>
      <c r="N164" s="14"/>
      <c r="O164" s="14"/>
      <c r="P164" s="14"/>
      <c r="Q164" s="14"/>
      <c r="R164" s="14">
        <v>24372</v>
      </c>
      <c r="S164" s="14">
        <v>2437</v>
      </c>
      <c r="T164" s="14">
        <v>2437</v>
      </c>
      <c r="U164" s="14" t="s">
        <v>30</v>
      </c>
      <c r="V164" s="50" t="s">
        <v>2745</v>
      </c>
    </row>
    <row r="165" spans="1:22" s="87" customFormat="1" ht="45" customHeight="1">
      <c r="A165" s="169">
        <v>164</v>
      </c>
      <c r="B165" s="8" t="s">
        <v>2638</v>
      </c>
      <c r="C165" s="9" t="s">
        <v>37</v>
      </c>
      <c r="D165" s="9" t="s">
        <v>146</v>
      </c>
      <c r="E165" s="9" t="s">
        <v>155</v>
      </c>
      <c r="F165" s="9" t="s">
        <v>2746</v>
      </c>
      <c r="G165" s="9" t="s">
        <v>24</v>
      </c>
      <c r="H165" s="9" t="s">
        <v>34</v>
      </c>
      <c r="I165" s="9" t="s">
        <v>373</v>
      </c>
      <c r="J165" s="9" t="s">
        <v>40</v>
      </c>
      <c r="K165" s="9" t="s">
        <v>28</v>
      </c>
      <c r="L165" s="10">
        <v>44013</v>
      </c>
      <c r="M165" s="10">
        <v>44835</v>
      </c>
      <c r="N165" s="14"/>
      <c r="O165" s="14"/>
      <c r="P165" s="14"/>
      <c r="Q165" s="14"/>
      <c r="R165" s="14">
        <v>940</v>
      </c>
      <c r="S165" s="14">
        <v>200</v>
      </c>
      <c r="T165" s="14">
        <v>50</v>
      </c>
      <c r="U165" s="14" t="s">
        <v>30</v>
      </c>
      <c r="V165" s="50" t="s">
        <v>2747</v>
      </c>
    </row>
    <row r="166" spans="1:22" s="87" customFormat="1" ht="45" customHeight="1">
      <c r="A166" s="169">
        <v>165</v>
      </c>
      <c r="B166" s="8" t="s">
        <v>2639</v>
      </c>
      <c r="C166" s="9" t="s">
        <v>37</v>
      </c>
      <c r="D166" s="9" t="s">
        <v>152</v>
      </c>
      <c r="E166" s="9" t="s">
        <v>155</v>
      </c>
      <c r="F166" s="9" t="s">
        <v>438</v>
      </c>
      <c r="G166" s="9" t="s">
        <v>24</v>
      </c>
      <c r="H166" s="9" t="s">
        <v>72</v>
      </c>
      <c r="I166" s="9" t="s">
        <v>373</v>
      </c>
      <c r="J166" s="9" t="s">
        <v>40</v>
      </c>
      <c r="K166" s="9" t="s">
        <v>28</v>
      </c>
      <c r="L166" s="10">
        <v>43952</v>
      </c>
      <c r="M166" s="10">
        <v>44136</v>
      </c>
      <c r="N166" s="14"/>
      <c r="O166" s="14"/>
      <c r="P166" s="14"/>
      <c r="Q166" s="14"/>
      <c r="R166" s="14">
        <v>40</v>
      </c>
      <c r="S166" s="14">
        <v>40</v>
      </c>
      <c r="T166" s="14">
        <v>0</v>
      </c>
      <c r="U166" s="14" t="s">
        <v>30</v>
      </c>
      <c r="V166" s="50" t="s">
        <v>1589</v>
      </c>
    </row>
    <row r="167" spans="1:22" s="87" customFormat="1" ht="45" customHeight="1">
      <c r="A167" s="169">
        <v>166</v>
      </c>
      <c r="B167" s="8" t="s">
        <v>2640</v>
      </c>
      <c r="C167" s="9" t="s">
        <v>20</v>
      </c>
      <c r="D167" s="9" t="s">
        <v>21</v>
      </c>
      <c r="E167" s="9" t="s">
        <v>200</v>
      </c>
      <c r="F167" s="9" t="s">
        <v>439</v>
      </c>
      <c r="G167" s="9" t="s">
        <v>24</v>
      </c>
      <c r="H167" s="9" t="s">
        <v>66</v>
      </c>
      <c r="I167" s="9" t="s">
        <v>385</v>
      </c>
      <c r="J167" s="9" t="s">
        <v>27</v>
      </c>
      <c r="K167" s="9" t="s">
        <v>28</v>
      </c>
      <c r="L167" s="10">
        <v>43922</v>
      </c>
      <c r="M167" s="10">
        <v>43983</v>
      </c>
      <c r="N167" s="14"/>
      <c r="O167" s="14"/>
      <c r="P167" s="14"/>
      <c r="Q167" s="14"/>
      <c r="R167" s="14">
        <v>730</v>
      </c>
      <c r="S167" s="14">
        <v>730</v>
      </c>
      <c r="T167" s="14">
        <v>220</v>
      </c>
      <c r="U167" s="14" t="s">
        <v>30</v>
      </c>
      <c r="V167" s="50" t="s">
        <v>1591</v>
      </c>
    </row>
    <row r="168" spans="1:22" s="87" customFormat="1" ht="45" customHeight="1">
      <c r="A168" s="169">
        <v>167</v>
      </c>
      <c r="B168" s="8" t="s">
        <v>2641</v>
      </c>
      <c r="C168" s="9" t="s">
        <v>20</v>
      </c>
      <c r="D168" s="9" t="s">
        <v>146</v>
      </c>
      <c r="E168" s="9" t="s">
        <v>440</v>
      </c>
      <c r="F168" s="9" t="s">
        <v>441</v>
      </c>
      <c r="G168" s="9" t="s">
        <v>24</v>
      </c>
      <c r="H168" s="9" t="s">
        <v>66</v>
      </c>
      <c r="I168" s="9" t="s">
        <v>385</v>
      </c>
      <c r="J168" s="9" t="s">
        <v>27</v>
      </c>
      <c r="K168" s="9" t="s">
        <v>28</v>
      </c>
      <c r="L168" s="10">
        <v>43922</v>
      </c>
      <c r="M168" s="10">
        <v>44166</v>
      </c>
      <c r="N168" s="14"/>
      <c r="O168" s="14"/>
      <c r="P168" s="14"/>
      <c r="Q168" s="14"/>
      <c r="R168" s="14">
        <v>670</v>
      </c>
      <c r="S168" s="14">
        <v>670</v>
      </c>
      <c r="T168" s="14">
        <v>210</v>
      </c>
      <c r="U168" s="14" t="s">
        <v>30</v>
      </c>
      <c r="V168" s="50" t="s">
        <v>1592</v>
      </c>
    </row>
    <row r="169" spans="1:22" s="87" customFormat="1" ht="45" customHeight="1">
      <c r="A169" s="169">
        <v>168</v>
      </c>
      <c r="B169" s="8" t="s">
        <v>2642</v>
      </c>
      <c r="C169" s="9" t="s">
        <v>32</v>
      </c>
      <c r="D169" s="9" t="s">
        <v>146</v>
      </c>
      <c r="E169" s="9" t="s">
        <v>392</v>
      </c>
      <c r="F169" s="9" t="s">
        <v>442</v>
      </c>
      <c r="G169" s="9" t="s">
        <v>24</v>
      </c>
      <c r="H169" s="9" t="s">
        <v>443</v>
      </c>
      <c r="I169" s="9" t="s">
        <v>373</v>
      </c>
      <c r="J169" s="9" t="s">
        <v>27</v>
      </c>
      <c r="K169" s="9" t="s">
        <v>28</v>
      </c>
      <c r="L169" s="10">
        <v>43983</v>
      </c>
      <c r="M169" s="10">
        <v>44166</v>
      </c>
      <c r="N169" s="14"/>
      <c r="O169" s="14"/>
      <c r="P169" s="14"/>
      <c r="Q169" s="14">
        <v>600</v>
      </c>
      <c r="R169" s="14">
        <v>3000</v>
      </c>
      <c r="S169" s="14">
        <v>3000</v>
      </c>
      <c r="T169" s="14">
        <v>1000</v>
      </c>
      <c r="U169" s="14" t="s">
        <v>30</v>
      </c>
      <c r="V169" s="50" t="s">
        <v>1593</v>
      </c>
    </row>
    <row r="170" spans="1:22" s="87" customFormat="1" ht="83.45" customHeight="1">
      <c r="A170" s="169">
        <v>169</v>
      </c>
      <c r="B170" s="8" t="s">
        <v>2643</v>
      </c>
      <c r="C170" s="9" t="s">
        <v>37</v>
      </c>
      <c r="D170" s="9" t="s">
        <v>152</v>
      </c>
      <c r="E170" s="9" t="s">
        <v>155</v>
      </c>
      <c r="F170" s="9" t="s">
        <v>2615</v>
      </c>
      <c r="G170" s="9" t="s">
        <v>24</v>
      </c>
      <c r="H170" s="9" t="s">
        <v>34</v>
      </c>
      <c r="I170" s="9" t="s">
        <v>373</v>
      </c>
      <c r="J170" s="9" t="s">
        <v>40</v>
      </c>
      <c r="K170" s="9" t="s">
        <v>28</v>
      </c>
      <c r="L170" s="10">
        <v>44075</v>
      </c>
      <c r="M170" s="10">
        <v>44531</v>
      </c>
      <c r="N170" s="14"/>
      <c r="O170" s="14"/>
      <c r="P170" s="14"/>
      <c r="Q170" s="14"/>
      <c r="R170" s="14">
        <v>543</v>
      </c>
      <c r="S170" s="14">
        <v>54</v>
      </c>
      <c r="T170" s="14">
        <v>16</v>
      </c>
      <c r="U170" s="14" t="s">
        <v>30</v>
      </c>
      <c r="V170" s="50" t="s">
        <v>1594</v>
      </c>
    </row>
    <row r="171" spans="1:22" s="87" customFormat="1" ht="45" customHeight="1">
      <c r="A171" s="169">
        <v>170</v>
      </c>
      <c r="B171" s="8" t="s">
        <v>2644</v>
      </c>
      <c r="C171" s="9" t="s">
        <v>444</v>
      </c>
      <c r="D171" s="9" t="s">
        <v>152</v>
      </c>
      <c r="E171" s="169" t="s">
        <v>445</v>
      </c>
      <c r="F171" s="9" t="s">
        <v>446</v>
      </c>
      <c r="G171" s="9" t="s">
        <v>24</v>
      </c>
      <c r="H171" s="9" t="s">
        <v>84</v>
      </c>
      <c r="I171" s="9" t="s">
        <v>447</v>
      </c>
      <c r="J171" s="9" t="s">
        <v>27</v>
      </c>
      <c r="K171" s="9" t="s">
        <v>151</v>
      </c>
      <c r="L171" s="10">
        <v>43891</v>
      </c>
      <c r="M171" s="10">
        <v>44195</v>
      </c>
      <c r="N171" s="14"/>
      <c r="O171" s="14"/>
      <c r="P171" s="14"/>
      <c r="Q171" s="14"/>
      <c r="R171" s="14">
        <v>1000</v>
      </c>
      <c r="S171" s="14">
        <v>1000</v>
      </c>
      <c r="T171" s="14">
        <v>300</v>
      </c>
      <c r="U171" s="14" t="s">
        <v>164</v>
      </c>
      <c r="V171" s="50" t="s">
        <v>2748</v>
      </c>
    </row>
    <row r="172" spans="1:22" s="87" customFormat="1" ht="45" customHeight="1">
      <c r="A172" s="169">
        <v>171</v>
      </c>
      <c r="B172" s="8" t="s">
        <v>2645</v>
      </c>
      <c r="C172" s="9" t="s">
        <v>444</v>
      </c>
      <c r="D172" s="9" t="s">
        <v>21</v>
      </c>
      <c r="E172" s="169" t="s">
        <v>426</v>
      </c>
      <c r="F172" s="9" t="s">
        <v>448</v>
      </c>
      <c r="G172" s="9" t="s">
        <v>24</v>
      </c>
      <c r="H172" s="9" t="s">
        <v>84</v>
      </c>
      <c r="I172" s="9" t="s">
        <v>449</v>
      </c>
      <c r="J172" s="9" t="s">
        <v>27</v>
      </c>
      <c r="K172" s="9" t="s">
        <v>450</v>
      </c>
      <c r="L172" s="10">
        <v>44013</v>
      </c>
      <c r="M172" s="10">
        <v>44560</v>
      </c>
      <c r="N172" s="14"/>
      <c r="O172" s="14"/>
      <c r="P172" s="14"/>
      <c r="Q172" s="14"/>
      <c r="R172" s="14">
        <v>1500</v>
      </c>
      <c r="S172" s="14">
        <v>500</v>
      </c>
      <c r="T172" s="14">
        <v>400</v>
      </c>
      <c r="U172" s="14" t="s">
        <v>168</v>
      </c>
      <c r="V172" s="50" t="s">
        <v>1595</v>
      </c>
    </row>
    <row r="173" spans="1:22" s="87" customFormat="1" ht="45" customHeight="1">
      <c r="A173" s="169">
        <v>172</v>
      </c>
      <c r="B173" s="8" t="s">
        <v>2646</v>
      </c>
      <c r="C173" s="9" t="s">
        <v>444</v>
      </c>
      <c r="D173" s="9" t="s">
        <v>152</v>
      </c>
      <c r="E173" s="169" t="s">
        <v>159</v>
      </c>
      <c r="F173" s="9" t="s">
        <v>451</v>
      </c>
      <c r="G173" s="9" t="s">
        <v>24</v>
      </c>
      <c r="H173" s="9" t="s">
        <v>161</v>
      </c>
      <c r="I173" s="9" t="s">
        <v>449</v>
      </c>
      <c r="J173" s="9" t="s">
        <v>27</v>
      </c>
      <c r="K173" s="9" t="s">
        <v>450</v>
      </c>
      <c r="L173" s="10">
        <v>43983</v>
      </c>
      <c r="M173" s="10">
        <v>44166</v>
      </c>
      <c r="N173" s="14"/>
      <c r="O173" s="14"/>
      <c r="P173" s="14"/>
      <c r="Q173" s="14"/>
      <c r="R173" s="14">
        <v>1000</v>
      </c>
      <c r="S173" s="14">
        <v>1000</v>
      </c>
      <c r="T173" s="14">
        <v>330</v>
      </c>
      <c r="U173" s="14" t="s">
        <v>164</v>
      </c>
      <c r="V173" s="50" t="s">
        <v>1596</v>
      </c>
    </row>
    <row r="174" spans="1:22" s="87" customFormat="1" ht="45" customHeight="1">
      <c r="A174" s="169">
        <v>173</v>
      </c>
      <c r="B174" s="8" t="s">
        <v>2647</v>
      </c>
      <c r="C174" s="9" t="s">
        <v>444</v>
      </c>
      <c r="D174" s="9" t="s">
        <v>152</v>
      </c>
      <c r="E174" s="169" t="s">
        <v>159</v>
      </c>
      <c r="F174" s="9" t="s">
        <v>452</v>
      </c>
      <c r="G174" s="9" t="s">
        <v>24</v>
      </c>
      <c r="H174" s="9" t="s">
        <v>161</v>
      </c>
      <c r="I174" s="9" t="s">
        <v>447</v>
      </c>
      <c r="J174" s="9" t="s">
        <v>27</v>
      </c>
      <c r="K174" s="9" t="s">
        <v>151</v>
      </c>
      <c r="L174" s="10">
        <v>43922</v>
      </c>
      <c r="M174" s="10">
        <v>44531</v>
      </c>
      <c r="N174" s="14"/>
      <c r="O174" s="14"/>
      <c r="P174" s="14"/>
      <c r="Q174" s="14"/>
      <c r="R174" s="14">
        <v>4880</v>
      </c>
      <c r="S174" s="14">
        <v>4380</v>
      </c>
      <c r="T174" s="14">
        <v>1250</v>
      </c>
      <c r="U174" s="14" t="s">
        <v>164</v>
      </c>
      <c r="V174" s="50" t="s">
        <v>2595</v>
      </c>
    </row>
    <row r="175" spans="1:22" s="87" customFormat="1" ht="45" customHeight="1">
      <c r="A175" s="169">
        <v>174</v>
      </c>
      <c r="B175" s="8" t="s">
        <v>2648</v>
      </c>
      <c r="C175" s="9" t="s">
        <v>158</v>
      </c>
      <c r="D175" s="9" t="s">
        <v>152</v>
      </c>
      <c r="E175" s="169" t="s">
        <v>159</v>
      </c>
      <c r="F175" s="9" t="s">
        <v>453</v>
      </c>
      <c r="G175" s="9" t="s">
        <v>24</v>
      </c>
      <c r="H175" s="9" t="s">
        <v>454</v>
      </c>
      <c r="I175" s="9" t="s">
        <v>447</v>
      </c>
      <c r="J175" s="9" t="s">
        <v>27</v>
      </c>
      <c r="K175" s="9" t="s">
        <v>163</v>
      </c>
      <c r="L175" s="10">
        <v>43983</v>
      </c>
      <c r="M175" s="10">
        <v>44531</v>
      </c>
      <c r="N175" s="14"/>
      <c r="O175" s="14"/>
      <c r="P175" s="14"/>
      <c r="Q175" s="14"/>
      <c r="R175" s="14">
        <v>1500</v>
      </c>
      <c r="S175" s="14">
        <v>50</v>
      </c>
      <c r="T175" s="14">
        <v>0</v>
      </c>
      <c r="U175" s="14" t="s">
        <v>164</v>
      </c>
      <c r="V175" s="50" t="s">
        <v>1597</v>
      </c>
    </row>
    <row r="176" spans="1:22" s="87" customFormat="1" ht="45" customHeight="1">
      <c r="A176" s="169">
        <v>175</v>
      </c>
      <c r="B176" s="8" t="s">
        <v>455</v>
      </c>
      <c r="C176" s="9" t="s">
        <v>158</v>
      </c>
      <c r="D176" s="9" t="s">
        <v>152</v>
      </c>
      <c r="E176" s="169" t="s">
        <v>22</v>
      </c>
      <c r="F176" s="9" t="s">
        <v>456</v>
      </c>
      <c r="G176" s="9" t="s">
        <v>24</v>
      </c>
      <c r="H176" s="9" t="s">
        <v>454</v>
      </c>
      <c r="I176" s="9" t="s">
        <v>449</v>
      </c>
      <c r="J176" s="9" t="s">
        <v>27</v>
      </c>
      <c r="K176" s="9" t="s">
        <v>151</v>
      </c>
      <c r="L176" s="10">
        <v>43952</v>
      </c>
      <c r="M176" s="10">
        <v>44896</v>
      </c>
      <c r="N176" s="14"/>
      <c r="O176" s="14"/>
      <c r="P176" s="14"/>
      <c r="Q176" s="14"/>
      <c r="R176" s="14">
        <v>9000</v>
      </c>
      <c r="S176" s="14">
        <v>1500</v>
      </c>
      <c r="T176" s="14">
        <v>1500</v>
      </c>
      <c r="U176" s="14" t="s">
        <v>164</v>
      </c>
      <c r="V176" s="50" t="s">
        <v>2593</v>
      </c>
    </row>
    <row r="177" spans="1:23" s="87" customFormat="1" ht="45" customHeight="1">
      <c r="A177" s="169">
        <v>176</v>
      </c>
      <c r="B177" s="8" t="s">
        <v>2649</v>
      </c>
      <c r="C177" s="9" t="s">
        <v>37</v>
      </c>
      <c r="D177" s="9" t="s">
        <v>146</v>
      </c>
      <c r="E177" s="9" t="s">
        <v>392</v>
      </c>
      <c r="F177" s="9" t="s">
        <v>457</v>
      </c>
      <c r="G177" s="9" t="s">
        <v>458</v>
      </c>
      <c r="H177" s="9" t="s">
        <v>72</v>
      </c>
      <c r="I177" s="9" t="s">
        <v>373</v>
      </c>
      <c r="J177" s="9" t="s">
        <v>40</v>
      </c>
      <c r="K177" s="9" t="s">
        <v>28</v>
      </c>
      <c r="L177" s="10">
        <v>43952</v>
      </c>
      <c r="M177" s="10">
        <v>44105</v>
      </c>
      <c r="N177" s="14"/>
      <c r="O177" s="14"/>
      <c r="P177" s="14"/>
      <c r="Q177" s="14"/>
      <c r="R177" s="14">
        <v>66</v>
      </c>
      <c r="S177" s="14">
        <v>66</v>
      </c>
      <c r="T177" s="14">
        <v>0</v>
      </c>
      <c r="U177" s="14" t="s">
        <v>30</v>
      </c>
      <c r="V177" s="50" t="s">
        <v>2743</v>
      </c>
    </row>
    <row r="178" spans="1:23" s="87" customFormat="1" ht="45" customHeight="1">
      <c r="A178" s="169">
        <v>177</v>
      </c>
      <c r="B178" s="8" t="s">
        <v>661</v>
      </c>
      <c r="C178" s="9" t="s">
        <v>37</v>
      </c>
      <c r="D178" s="9" t="s">
        <v>146</v>
      </c>
      <c r="E178" s="9" t="s">
        <v>22</v>
      </c>
      <c r="F178" s="9" t="s">
        <v>662</v>
      </c>
      <c r="G178" s="9" t="s">
        <v>24</v>
      </c>
      <c r="H178" s="9" t="s">
        <v>515</v>
      </c>
      <c r="I178" s="9" t="s">
        <v>385</v>
      </c>
      <c r="J178" s="9" t="s">
        <v>27</v>
      </c>
      <c r="K178" s="9" t="s">
        <v>28</v>
      </c>
      <c r="L178" s="10">
        <v>44013</v>
      </c>
      <c r="M178" s="10">
        <v>44531</v>
      </c>
      <c r="N178" s="14" t="s">
        <v>29</v>
      </c>
      <c r="O178" s="14" t="s">
        <v>29</v>
      </c>
      <c r="P178" s="14" t="s">
        <v>29</v>
      </c>
      <c r="Q178" s="14" t="s">
        <v>663</v>
      </c>
      <c r="R178" s="14">
        <v>3300</v>
      </c>
      <c r="S178" s="14">
        <v>200</v>
      </c>
      <c r="T178" s="14">
        <v>60</v>
      </c>
      <c r="U178" s="14" t="s">
        <v>30</v>
      </c>
      <c r="V178" s="50" t="s">
        <v>1671</v>
      </c>
    </row>
    <row r="179" spans="1:23" s="87" customFormat="1" ht="45" customHeight="1">
      <c r="A179" s="169">
        <v>178</v>
      </c>
      <c r="B179" s="8" t="s">
        <v>688</v>
      </c>
      <c r="C179" s="9" t="s">
        <v>37</v>
      </c>
      <c r="D179" s="9" t="s">
        <v>152</v>
      </c>
      <c r="E179" s="9" t="s">
        <v>147</v>
      </c>
      <c r="F179" s="9" t="s">
        <v>689</v>
      </c>
      <c r="G179" s="9" t="s">
        <v>24</v>
      </c>
      <c r="H179" s="9" t="s">
        <v>229</v>
      </c>
      <c r="I179" s="9" t="s">
        <v>385</v>
      </c>
      <c r="J179" s="9" t="s">
        <v>27</v>
      </c>
      <c r="K179" s="9" t="s">
        <v>28</v>
      </c>
      <c r="L179" s="10">
        <v>43922</v>
      </c>
      <c r="M179" s="10">
        <v>44531</v>
      </c>
      <c r="N179" s="14" t="s">
        <v>29</v>
      </c>
      <c r="O179" s="14" t="s">
        <v>29</v>
      </c>
      <c r="P179" s="14" t="s">
        <v>690</v>
      </c>
      <c r="Q179" s="14" t="s">
        <v>29</v>
      </c>
      <c r="R179" s="14">
        <v>4350</v>
      </c>
      <c r="S179" s="14">
        <v>400</v>
      </c>
      <c r="T179" s="14">
        <v>120</v>
      </c>
      <c r="U179" s="14" t="s">
        <v>30</v>
      </c>
      <c r="V179" s="50" t="s">
        <v>1682</v>
      </c>
    </row>
    <row r="180" spans="1:23" s="87" customFormat="1" ht="45" customHeight="1">
      <c r="A180" s="169">
        <v>179</v>
      </c>
      <c r="B180" s="8" t="s">
        <v>742</v>
      </c>
      <c r="C180" s="9" t="s">
        <v>37</v>
      </c>
      <c r="D180" s="9" t="s">
        <v>152</v>
      </c>
      <c r="E180" s="9" t="s">
        <v>155</v>
      </c>
      <c r="F180" s="9" t="s">
        <v>743</v>
      </c>
      <c r="G180" s="9" t="s">
        <v>24</v>
      </c>
      <c r="H180" s="9" t="s">
        <v>66</v>
      </c>
      <c r="I180" s="9" t="s">
        <v>520</v>
      </c>
      <c r="J180" s="9" t="s">
        <v>27</v>
      </c>
      <c r="K180" s="9" t="s">
        <v>28</v>
      </c>
      <c r="L180" s="10">
        <v>43891</v>
      </c>
      <c r="M180" s="10">
        <v>44166</v>
      </c>
      <c r="N180" s="14" t="s">
        <v>29</v>
      </c>
      <c r="O180" s="14" t="s">
        <v>29</v>
      </c>
      <c r="P180" s="14" t="s">
        <v>744</v>
      </c>
      <c r="Q180" s="14" t="s">
        <v>29</v>
      </c>
      <c r="R180" s="14">
        <v>1030</v>
      </c>
      <c r="S180" s="14">
        <v>1030</v>
      </c>
      <c r="T180" s="14">
        <v>190</v>
      </c>
      <c r="U180" s="14" t="s">
        <v>30</v>
      </c>
      <c r="V180" s="50" t="s">
        <v>1703</v>
      </c>
    </row>
    <row r="181" spans="1:23" s="87" customFormat="1" ht="45" customHeight="1">
      <c r="A181" s="169">
        <v>180</v>
      </c>
      <c r="B181" s="8" t="s">
        <v>2650</v>
      </c>
      <c r="C181" s="173" t="s">
        <v>1433</v>
      </c>
      <c r="D181" s="173" t="s">
        <v>21</v>
      </c>
      <c r="E181" s="173" t="s">
        <v>708</v>
      </c>
      <c r="F181" s="174" t="s">
        <v>1434</v>
      </c>
      <c r="G181" s="173" t="s">
        <v>1362</v>
      </c>
      <c r="H181" s="173" t="s">
        <v>2431</v>
      </c>
      <c r="I181" s="173" t="s">
        <v>385</v>
      </c>
      <c r="J181" s="173" t="s">
        <v>1135</v>
      </c>
      <c r="K181" s="173"/>
      <c r="L181" s="10">
        <v>43952</v>
      </c>
      <c r="M181" s="10">
        <v>44136</v>
      </c>
      <c r="N181" s="175"/>
      <c r="O181" s="175"/>
      <c r="P181" s="175"/>
      <c r="Q181" s="175"/>
      <c r="R181" s="175">
        <v>280</v>
      </c>
      <c r="S181" s="175">
        <v>280</v>
      </c>
      <c r="T181" s="175">
        <v>0</v>
      </c>
      <c r="U181" s="173" t="s">
        <v>1423</v>
      </c>
      <c r="V181" s="9" t="s">
        <v>1867</v>
      </c>
    </row>
    <row r="182" spans="1:23" s="87" customFormat="1" ht="45" customHeight="1">
      <c r="A182" s="169">
        <v>181</v>
      </c>
      <c r="B182" s="8" t="s">
        <v>2651</v>
      </c>
      <c r="C182" s="9" t="s">
        <v>20</v>
      </c>
      <c r="D182" s="9" t="s">
        <v>152</v>
      </c>
      <c r="E182" s="9" t="s">
        <v>155</v>
      </c>
      <c r="F182" s="9" t="s">
        <v>433</v>
      </c>
      <c r="G182" s="9" t="s">
        <v>24</v>
      </c>
      <c r="H182" s="9" t="s">
        <v>61</v>
      </c>
      <c r="I182" s="9" t="s">
        <v>2496</v>
      </c>
      <c r="J182" s="9" t="s">
        <v>27</v>
      </c>
      <c r="K182" s="9" t="s">
        <v>28</v>
      </c>
      <c r="L182" s="10">
        <v>43983</v>
      </c>
      <c r="M182" s="10">
        <v>44531</v>
      </c>
      <c r="N182" s="14" t="s">
        <v>29</v>
      </c>
      <c r="O182" s="14" t="s">
        <v>29</v>
      </c>
      <c r="P182" s="14"/>
      <c r="Q182" s="14"/>
      <c r="R182" s="14">
        <v>2400</v>
      </c>
      <c r="S182" s="14">
        <v>100</v>
      </c>
      <c r="T182" s="14">
        <v>30</v>
      </c>
      <c r="U182" s="14" t="s">
        <v>30</v>
      </c>
      <c r="V182" s="50" t="s">
        <v>1586</v>
      </c>
    </row>
    <row r="183" spans="1:23" s="87" customFormat="1" ht="45" customHeight="1">
      <c r="A183" s="169">
        <v>182</v>
      </c>
      <c r="B183" s="8" t="s">
        <v>657</v>
      </c>
      <c r="C183" s="9" t="s">
        <v>37</v>
      </c>
      <c r="D183" s="9" t="s">
        <v>146</v>
      </c>
      <c r="E183" s="9" t="s">
        <v>147</v>
      </c>
      <c r="F183" s="9" t="s">
        <v>658</v>
      </c>
      <c r="G183" s="9" t="s">
        <v>24</v>
      </c>
      <c r="H183" s="9" t="s">
        <v>66</v>
      </c>
      <c r="I183" s="9" t="s">
        <v>2496</v>
      </c>
      <c r="J183" s="9" t="s">
        <v>27</v>
      </c>
      <c r="K183" s="9" t="s">
        <v>28</v>
      </c>
      <c r="L183" s="10">
        <v>44105</v>
      </c>
      <c r="M183" s="10">
        <v>44531</v>
      </c>
      <c r="N183" s="14" t="s">
        <v>29</v>
      </c>
      <c r="O183" s="14" t="s">
        <v>29</v>
      </c>
      <c r="P183" s="14" t="s">
        <v>659</v>
      </c>
      <c r="Q183" s="14" t="s">
        <v>29</v>
      </c>
      <c r="R183" s="14">
        <v>16000</v>
      </c>
      <c r="S183" s="14">
        <v>300</v>
      </c>
      <c r="T183" s="14">
        <v>300</v>
      </c>
      <c r="U183" s="14" t="s">
        <v>30</v>
      </c>
      <c r="V183" s="50" t="s">
        <v>1669</v>
      </c>
    </row>
    <row r="184" spans="1:23" s="87" customFormat="1" ht="45" customHeight="1">
      <c r="A184" s="169">
        <v>183</v>
      </c>
      <c r="B184" s="8" t="s">
        <v>2652</v>
      </c>
      <c r="C184" s="9" t="s">
        <v>2583</v>
      </c>
      <c r="D184" s="9" t="s">
        <v>21</v>
      </c>
      <c r="E184" s="9" t="s">
        <v>2535</v>
      </c>
      <c r="F184" s="10" t="s">
        <v>2514</v>
      </c>
      <c r="G184" s="9" t="s">
        <v>24</v>
      </c>
      <c r="H184" s="9" t="s">
        <v>34</v>
      </c>
      <c r="I184" s="9" t="s">
        <v>2511</v>
      </c>
      <c r="J184" s="9" t="s">
        <v>27</v>
      </c>
      <c r="K184" s="9"/>
      <c r="L184" s="10">
        <v>43952</v>
      </c>
      <c r="M184" s="10">
        <v>44531</v>
      </c>
      <c r="N184" s="14"/>
      <c r="O184" s="14"/>
      <c r="P184" s="14"/>
      <c r="Q184" s="14"/>
      <c r="R184" s="14">
        <v>7000</v>
      </c>
      <c r="S184" s="14">
        <v>3000</v>
      </c>
      <c r="T184" s="14">
        <v>3000</v>
      </c>
      <c r="U184" s="14" t="s">
        <v>2512</v>
      </c>
      <c r="V184" s="50" t="s">
        <v>2513</v>
      </c>
    </row>
    <row r="185" spans="1:23" s="87" customFormat="1" ht="45" customHeight="1">
      <c r="A185" s="169">
        <v>184</v>
      </c>
      <c r="B185" s="8" t="s">
        <v>2653</v>
      </c>
      <c r="C185" s="9" t="s">
        <v>20</v>
      </c>
      <c r="D185" s="9" t="s">
        <v>152</v>
      </c>
      <c r="E185" s="9" t="s">
        <v>147</v>
      </c>
      <c r="F185" s="9" t="s">
        <v>2622</v>
      </c>
      <c r="G185" s="9" t="s">
        <v>24</v>
      </c>
      <c r="H185" s="9" t="s">
        <v>2502</v>
      </c>
      <c r="I185" s="9" t="s">
        <v>385</v>
      </c>
      <c r="J185" s="9" t="s">
        <v>27</v>
      </c>
      <c r="K185" s="9" t="s">
        <v>28</v>
      </c>
      <c r="L185" s="10">
        <v>44105</v>
      </c>
      <c r="M185" s="10">
        <v>44531</v>
      </c>
      <c r="N185" s="14"/>
      <c r="O185" s="14"/>
      <c r="P185" s="14"/>
      <c r="Q185" s="14"/>
      <c r="R185" s="14">
        <v>9080</v>
      </c>
      <c r="S185" s="14">
        <v>50</v>
      </c>
      <c r="T185" s="14">
        <v>0</v>
      </c>
      <c r="U185" s="14" t="s">
        <v>30</v>
      </c>
      <c r="V185" s="50" t="s">
        <v>1590</v>
      </c>
    </row>
    <row r="186" spans="1:23" s="87" customFormat="1" ht="45" customHeight="1">
      <c r="A186" s="169">
        <v>185</v>
      </c>
      <c r="B186" s="8" t="s">
        <v>725</v>
      </c>
      <c r="C186" s="9" t="s">
        <v>37</v>
      </c>
      <c r="D186" s="9" t="s">
        <v>152</v>
      </c>
      <c r="E186" s="9" t="s">
        <v>155</v>
      </c>
      <c r="F186" s="9" t="s">
        <v>726</v>
      </c>
      <c r="G186" s="9" t="s">
        <v>24</v>
      </c>
      <c r="H186" s="9" t="s">
        <v>61</v>
      </c>
      <c r="I186" s="9" t="s">
        <v>2566</v>
      </c>
      <c r="J186" s="9" t="s">
        <v>27</v>
      </c>
      <c r="K186" s="9" t="s">
        <v>28</v>
      </c>
      <c r="L186" s="10">
        <v>44013</v>
      </c>
      <c r="M186" s="10">
        <v>44531</v>
      </c>
      <c r="N186" s="14" t="s">
        <v>727</v>
      </c>
      <c r="O186" s="14" t="s">
        <v>29</v>
      </c>
      <c r="P186" s="14" t="s">
        <v>29</v>
      </c>
      <c r="Q186" s="14" t="s">
        <v>29</v>
      </c>
      <c r="R186" s="14">
        <v>13000</v>
      </c>
      <c r="S186" s="14">
        <v>3000</v>
      </c>
      <c r="T186" s="14">
        <v>3000</v>
      </c>
      <c r="U186" s="14" t="s">
        <v>30</v>
      </c>
      <c r="V186" s="50" t="s">
        <v>1696</v>
      </c>
    </row>
    <row r="187" spans="1:23" s="87" customFormat="1" ht="45" customHeight="1">
      <c r="A187" s="169">
        <v>186</v>
      </c>
      <c r="B187" s="8" t="s">
        <v>2654</v>
      </c>
      <c r="C187" s="9" t="s">
        <v>20</v>
      </c>
      <c r="D187" s="9" t="s">
        <v>2625</v>
      </c>
      <c r="E187" s="9" t="s">
        <v>147</v>
      </c>
      <c r="F187" s="9" t="s">
        <v>2624</v>
      </c>
      <c r="G187" s="9" t="s">
        <v>2701</v>
      </c>
      <c r="H187" s="9" t="s">
        <v>2502</v>
      </c>
      <c r="I187" s="9" t="s">
        <v>385</v>
      </c>
      <c r="J187" s="9" t="s">
        <v>27</v>
      </c>
      <c r="K187" s="9" t="s">
        <v>28</v>
      </c>
      <c r="L187" s="10">
        <v>44105</v>
      </c>
      <c r="M187" s="10">
        <v>44531</v>
      </c>
      <c r="N187" s="14"/>
      <c r="O187" s="14"/>
      <c r="P187" s="14"/>
      <c r="Q187" s="14"/>
      <c r="R187" s="14">
        <v>9200</v>
      </c>
      <c r="S187" s="14">
        <v>50</v>
      </c>
      <c r="T187" s="14">
        <v>0</v>
      </c>
      <c r="U187" s="14" t="s">
        <v>30</v>
      </c>
      <c r="V187" s="50" t="s">
        <v>2623</v>
      </c>
    </row>
    <row r="188" spans="1:23" s="87" customFormat="1" ht="45" customHeight="1">
      <c r="A188" s="169">
        <v>187</v>
      </c>
      <c r="B188" s="8" t="s">
        <v>2655</v>
      </c>
      <c r="C188" s="9" t="s">
        <v>2771</v>
      </c>
      <c r="D188" s="9" t="s">
        <v>2772</v>
      </c>
      <c r="E188" s="9" t="s">
        <v>22</v>
      </c>
      <c r="F188" s="9" t="s">
        <v>2774</v>
      </c>
      <c r="G188" s="9" t="s">
        <v>24</v>
      </c>
      <c r="H188" s="9" t="s">
        <v>25</v>
      </c>
      <c r="I188" s="9" t="s">
        <v>373</v>
      </c>
      <c r="J188" s="9" t="s">
        <v>40</v>
      </c>
      <c r="K188" s="9" t="s">
        <v>28</v>
      </c>
      <c r="L188" s="10">
        <v>44105</v>
      </c>
      <c r="M188" s="10">
        <v>45566</v>
      </c>
      <c r="N188" s="14" t="s">
        <v>29</v>
      </c>
      <c r="O188" s="14" t="s">
        <v>29</v>
      </c>
      <c r="P188" s="14" t="s">
        <v>29</v>
      </c>
      <c r="Q188" s="14" t="s">
        <v>29</v>
      </c>
      <c r="R188" s="14">
        <v>25000</v>
      </c>
      <c r="S188" s="14">
        <v>500</v>
      </c>
      <c r="T188" s="14">
        <v>500</v>
      </c>
      <c r="U188" s="14" t="s">
        <v>2773</v>
      </c>
      <c r="V188" s="50" t="s">
        <v>2774</v>
      </c>
    </row>
    <row r="189" spans="1:23" s="87" customFormat="1" ht="45" customHeight="1">
      <c r="A189" s="169">
        <v>188</v>
      </c>
      <c r="B189" s="8" t="s">
        <v>459</v>
      </c>
      <c r="C189" s="9" t="s">
        <v>175</v>
      </c>
      <c r="D189" s="9" t="s">
        <v>181</v>
      </c>
      <c r="E189" s="9" t="s">
        <v>147</v>
      </c>
      <c r="F189" s="9" t="s">
        <v>2446</v>
      </c>
      <c r="G189" s="9" t="s">
        <v>24</v>
      </c>
      <c r="H189" s="9" t="s">
        <v>48</v>
      </c>
      <c r="I189" s="9" t="s">
        <v>373</v>
      </c>
      <c r="J189" s="9" t="s">
        <v>27</v>
      </c>
      <c r="K189" s="9" t="s">
        <v>28</v>
      </c>
      <c r="L189" s="10">
        <v>43831</v>
      </c>
      <c r="M189" s="10">
        <v>44531</v>
      </c>
      <c r="N189" s="14" t="s">
        <v>29</v>
      </c>
      <c r="O189" s="14" t="s">
        <v>29</v>
      </c>
      <c r="P189" s="14" t="s">
        <v>29</v>
      </c>
      <c r="Q189" s="14">
        <v>800</v>
      </c>
      <c r="R189" s="14">
        <v>3000</v>
      </c>
      <c r="S189" s="14">
        <v>1000</v>
      </c>
      <c r="T189" s="14">
        <v>300</v>
      </c>
      <c r="U189" s="14" t="s">
        <v>30</v>
      </c>
      <c r="V189" s="50" t="s">
        <v>2551</v>
      </c>
      <c r="W189" s="165"/>
    </row>
    <row r="190" spans="1:23" s="87" customFormat="1" ht="45" customHeight="1">
      <c r="A190" s="169">
        <v>189</v>
      </c>
      <c r="B190" s="8" t="s">
        <v>460</v>
      </c>
      <c r="C190" s="9" t="s">
        <v>175</v>
      </c>
      <c r="D190" s="9" t="s">
        <v>176</v>
      </c>
      <c r="E190" s="9" t="s">
        <v>155</v>
      </c>
      <c r="F190" s="9" t="s">
        <v>2567</v>
      </c>
      <c r="G190" s="9" t="s">
        <v>24</v>
      </c>
      <c r="H190" s="9" t="s">
        <v>52</v>
      </c>
      <c r="I190" s="9" t="s">
        <v>373</v>
      </c>
      <c r="J190" s="9" t="s">
        <v>27</v>
      </c>
      <c r="K190" s="9" t="s">
        <v>28</v>
      </c>
      <c r="L190" s="10">
        <v>43983</v>
      </c>
      <c r="M190" s="10">
        <v>44896</v>
      </c>
      <c r="N190" s="14" t="s">
        <v>29</v>
      </c>
      <c r="O190" s="14" t="s">
        <v>29</v>
      </c>
      <c r="P190" s="14" t="s">
        <v>29</v>
      </c>
      <c r="Q190" s="14" t="s">
        <v>29</v>
      </c>
      <c r="R190" s="14">
        <v>35500</v>
      </c>
      <c r="S190" s="14">
        <v>1000</v>
      </c>
      <c r="T190" s="14">
        <v>1000</v>
      </c>
      <c r="U190" s="14" t="s">
        <v>30</v>
      </c>
      <c r="V190" s="50" t="s">
        <v>2550</v>
      </c>
    </row>
    <row r="191" spans="1:23" s="87" customFormat="1" ht="45" customHeight="1">
      <c r="A191" s="169">
        <v>190</v>
      </c>
      <c r="B191" s="8" t="s">
        <v>2656</v>
      </c>
      <c r="C191" s="9" t="s">
        <v>175</v>
      </c>
      <c r="D191" s="9" t="s">
        <v>181</v>
      </c>
      <c r="E191" s="9" t="s">
        <v>155</v>
      </c>
      <c r="F191" s="9" t="s">
        <v>463</v>
      </c>
      <c r="G191" s="9" t="s">
        <v>24</v>
      </c>
      <c r="H191" s="9" t="s">
        <v>48</v>
      </c>
      <c r="I191" s="9" t="s">
        <v>373</v>
      </c>
      <c r="J191" s="9" t="s">
        <v>27</v>
      </c>
      <c r="K191" s="9" t="s">
        <v>28</v>
      </c>
      <c r="L191" s="10">
        <v>43952</v>
      </c>
      <c r="M191" s="10">
        <v>44348</v>
      </c>
      <c r="N191" s="14" t="s">
        <v>29</v>
      </c>
      <c r="O191" s="14" t="s">
        <v>29</v>
      </c>
      <c r="P191" s="14" t="s">
        <v>29</v>
      </c>
      <c r="Q191" s="14"/>
      <c r="R191" s="14">
        <v>40000</v>
      </c>
      <c r="S191" s="14">
        <v>15000</v>
      </c>
      <c r="T191" s="14">
        <v>15000</v>
      </c>
      <c r="U191" s="14" t="s">
        <v>30</v>
      </c>
      <c r="V191" s="50" t="s">
        <v>2776</v>
      </c>
    </row>
    <row r="192" spans="1:23" s="87" customFormat="1" ht="64.150000000000006" customHeight="1">
      <c r="A192" s="169">
        <v>191</v>
      </c>
      <c r="B192" s="8" t="s">
        <v>2657</v>
      </c>
      <c r="C192" s="9" t="s">
        <v>175</v>
      </c>
      <c r="D192" s="9" t="s">
        <v>181</v>
      </c>
      <c r="E192" s="9" t="s">
        <v>155</v>
      </c>
      <c r="F192" s="9" t="s">
        <v>2616</v>
      </c>
      <c r="G192" s="9" t="s">
        <v>24</v>
      </c>
      <c r="H192" s="9" t="s">
        <v>48</v>
      </c>
      <c r="I192" s="9" t="s">
        <v>2498</v>
      </c>
      <c r="J192" s="9" t="s">
        <v>27</v>
      </c>
      <c r="K192" s="9" t="s">
        <v>28</v>
      </c>
      <c r="L192" s="10">
        <v>43831</v>
      </c>
      <c r="M192" s="10">
        <v>44561</v>
      </c>
      <c r="N192" s="14" t="s">
        <v>29</v>
      </c>
      <c r="O192" s="14" t="s">
        <v>29</v>
      </c>
      <c r="P192" s="14" t="s">
        <v>29</v>
      </c>
      <c r="Q192" s="14"/>
      <c r="R192" s="14">
        <v>4800</v>
      </c>
      <c r="S192" s="14">
        <v>1000</v>
      </c>
      <c r="T192" s="14">
        <v>300</v>
      </c>
      <c r="U192" s="14" t="s">
        <v>30</v>
      </c>
      <c r="V192" s="50" t="s">
        <v>2766</v>
      </c>
    </row>
    <row r="193" spans="1:22" s="87" customFormat="1" ht="45" customHeight="1">
      <c r="A193" s="169">
        <v>192</v>
      </c>
      <c r="B193" s="8" t="s">
        <v>2658</v>
      </c>
      <c r="C193" s="9" t="s">
        <v>175</v>
      </c>
      <c r="D193" s="9" t="s">
        <v>176</v>
      </c>
      <c r="E193" s="9" t="s">
        <v>147</v>
      </c>
      <c r="F193" s="9" t="s">
        <v>780</v>
      </c>
      <c r="G193" s="9" t="s">
        <v>24</v>
      </c>
      <c r="H193" s="9" t="s">
        <v>48</v>
      </c>
      <c r="I193" s="9" t="s">
        <v>2499</v>
      </c>
      <c r="J193" s="9" t="s">
        <v>27</v>
      </c>
      <c r="K193" s="9" t="s">
        <v>28</v>
      </c>
      <c r="L193" s="10">
        <v>43952</v>
      </c>
      <c r="M193" s="10">
        <v>44531</v>
      </c>
      <c r="N193" s="14" t="s">
        <v>29</v>
      </c>
      <c r="O193" s="14" t="s">
        <v>29</v>
      </c>
      <c r="P193" s="14" t="s">
        <v>29</v>
      </c>
      <c r="Q193" s="14"/>
      <c r="R193" s="14">
        <v>45000</v>
      </c>
      <c r="S193" s="14">
        <v>5000</v>
      </c>
      <c r="T193" s="14">
        <v>5000</v>
      </c>
      <c r="U193" s="14" t="s">
        <v>30</v>
      </c>
      <c r="V193" s="50" t="s">
        <v>2552</v>
      </c>
    </row>
    <row r="194" spans="1:22" s="87" customFormat="1" ht="45" customHeight="1">
      <c r="A194" s="169">
        <v>193</v>
      </c>
      <c r="B194" s="170" t="s">
        <v>257</v>
      </c>
      <c r="C194" s="170" t="s">
        <v>197</v>
      </c>
      <c r="D194" s="170" t="s">
        <v>208</v>
      </c>
      <c r="E194" s="9" t="s">
        <v>155</v>
      </c>
      <c r="F194" s="170" t="s">
        <v>2806</v>
      </c>
      <c r="G194" s="9" t="s">
        <v>24</v>
      </c>
      <c r="H194" s="170" t="s">
        <v>48</v>
      </c>
      <c r="I194" s="170" t="s">
        <v>2554</v>
      </c>
      <c r="J194" s="9" t="s">
        <v>27</v>
      </c>
      <c r="K194" s="170" t="s">
        <v>28</v>
      </c>
      <c r="L194" s="171">
        <v>43982</v>
      </c>
      <c r="M194" s="171">
        <v>44196</v>
      </c>
      <c r="N194" s="89">
        <v>0.496</v>
      </c>
      <c r="O194" s="89">
        <v>0</v>
      </c>
      <c r="P194" s="89">
        <v>55</v>
      </c>
      <c r="Q194" s="89">
        <v>146</v>
      </c>
      <c r="R194" s="89">
        <v>1083</v>
      </c>
      <c r="S194" s="89">
        <v>450</v>
      </c>
      <c r="T194" s="89">
        <v>135</v>
      </c>
      <c r="U194" s="170" t="s">
        <v>35</v>
      </c>
      <c r="V194" s="170" t="s">
        <v>1520</v>
      </c>
    </row>
    <row r="195" spans="1:22" s="87" customFormat="1" ht="45" customHeight="1">
      <c r="A195" s="169">
        <v>194</v>
      </c>
      <c r="B195" s="170" t="s">
        <v>464</v>
      </c>
      <c r="C195" s="170" t="s">
        <v>197</v>
      </c>
      <c r="D195" s="170" t="s">
        <v>198</v>
      </c>
      <c r="E195" s="9" t="s">
        <v>147</v>
      </c>
      <c r="F195" s="170" t="s">
        <v>465</v>
      </c>
      <c r="G195" s="9" t="s">
        <v>24</v>
      </c>
      <c r="H195" s="170" t="s">
        <v>48</v>
      </c>
      <c r="I195" s="170" t="s">
        <v>373</v>
      </c>
      <c r="J195" s="9" t="s">
        <v>27</v>
      </c>
      <c r="K195" s="170" t="s">
        <v>28</v>
      </c>
      <c r="L195" s="171">
        <v>44074</v>
      </c>
      <c r="M195" s="171">
        <v>44377</v>
      </c>
      <c r="N195" s="89" t="s">
        <v>430</v>
      </c>
      <c r="O195" s="89" t="s">
        <v>430</v>
      </c>
      <c r="P195" s="89" t="s">
        <v>430</v>
      </c>
      <c r="Q195" s="89">
        <v>0</v>
      </c>
      <c r="R195" s="89">
        <v>1200</v>
      </c>
      <c r="S195" s="89">
        <v>60</v>
      </c>
      <c r="T195" s="14">
        <v>0</v>
      </c>
      <c r="U195" s="170" t="s">
        <v>35</v>
      </c>
      <c r="V195" s="170" t="s">
        <v>1599</v>
      </c>
    </row>
    <row r="196" spans="1:22" s="87" customFormat="1" ht="45" customHeight="1">
      <c r="A196" s="169">
        <v>195</v>
      </c>
      <c r="B196" s="170" t="s">
        <v>466</v>
      </c>
      <c r="C196" s="170" t="s">
        <v>203</v>
      </c>
      <c r="D196" s="170" t="s">
        <v>198</v>
      </c>
      <c r="E196" s="9" t="s">
        <v>147</v>
      </c>
      <c r="F196" s="170" t="s">
        <v>467</v>
      </c>
      <c r="G196" s="9" t="s">
        <v>24</v>
      </c>
      <c r="H196" s="170" t="s">
        <v>34</v>
      </c>
      <c r="I196" s="170" t="s">
        <v>373</v>
      </c>
      <c r="J196" s="170" t="s">
        <v>272</v>
      </c>
      <c r="K196" s="170" t="s">
        <v>28</v>
      </c>
      <c r="L196" s="171">
        <v>43951</v>
      </c>
      <c r="M196" s="171">
        <v>44135</v>
      </c>
      <c r="N196" s="89" t="s">
        <v>430</v>
      </c>
      <c r="O196" s="89" t="s">
        <v>430</v>
      </c>
      <c r="P196" s="89" t="s">
        <v>430</v>
      </c>
      <c r="Q196" s="89">
        <v>2000</v>
      </c>
      <c r="R196" s="89">
        <v>2200</v>
      </c>
      <c r="S196" s="89">
        <v>2200</v>
      </c>
      <c r="T196" s="89">
        <v>300</v>
      </c>
      <c r="U196" s="170" t="s">
        <v>35</v>
      </c>
      <c r="V196" s="170" t="s">
        <v>1600</v>
      </c>
    </row>
    <row r="197" spans="1:22" s="87" customFormat="1" ht="45" customHeight="1">
      <c r="A197" s="169">
        <v>196</v>
      </c>
      <c r="B197" s="170" t="s">
        <v>468</v>
      </c>
      <c r="C197" s="170" t="s">
        <v>222</v>
      </c>
      <c r="D197" s="170" t="s">
        <v>198</v>
      </c>
      <c r="E197" s="9" t="s">
        <v>22</v>
      </c>
      <c r="F197" s="170" t="s">
        <v>469</v>
      </c>
      <c r="G197" s="9" t="s">
        <v>24</v>
      </c>
      <c r="H197" s="170" t="s">
        <v>55</v>
      </c>
      <c r="I197" s="170" t="s">
        <v>373</v>
      </c>
      <c r="J197" s="9" t="s">
        <v>27</v>
      </c>
      <c r="K197" s="170" t="s">
        <v>28</v>
      </c>
      <c r="L197" s="171">
        <v>43861</v>
      </c>
      <c r="M197" s="171">
        <v>44196</v>
      </c>
      <c r="N197" s="89">
        <v>32</v>
      </c>
      <c r="O197" s="89" t="s">
        <v>430</v>
      </c>
      <c r="P197" s="89" t="s">
        <v>430</v>
      </c>
      <c r="Q197" s="89">
        <v>0</v>
      </c>
      <c r="R197" s="89">
        <v>18000</v>
      </c>
      <c r="S197" s="89">
        <v>18000</v>
      </c>
      <c r="T197" s="89">
        <v>0</v>
      </c>
      <c r="U197" s="170" t="s">
        <v>35</v>
      </c>
      <c r="V197" s="170" t="s">
        <v>1601</v>
      </c>
    </row>
    <row r="198" spans="1:22" s="87" customFormat="1" ht="45" customHeight="1">
      <c r="A198" s="169">
        <v>197</v>
      </c>
      <c r="B198" s="170" t="s">
        <v>470</v>
      </c>
      <c r="C198" s="170" t="s">
        <v>222</v>
      </c>
      <c r="D198" s="170" t="s">
        <v>208</v>
      </c>
      <c r="E198" s="9" t="s">
        <v>147</v>
      </c>
      <c r="F198" s="170" t="s">
        <v>2547</v>
      </c>
      <c r="G198" s="9" t="s">
        <v>24</v>
      </c>
      <c r="H198" s="170" t="s">
        <v>55</v>
      </c>
      <c r="I198" s="170" t="s">
        <v>373</v>
      </c>
      <c r="J198" s="9" t="s">
        <v>27</v>
      </c>
      <c r="K198" s="170" t="s">
        <v>28</v>
      </c>
      <c r="L198" s="171">
        <v>43861</v>
      </c>
      <c r="M198" s="171">
        <v>44196</v>
      </c>
      <c r="N198" s="89">
        <v>32</v>
      </c>
      <c r="O198" s="89" t="s">
        <v>430</v>
      </c>
      <c r="P198" s="89" t="s">
        <v>430</v>
      </c>
      <c r="Q198" s="89">
        <v>0</v>
      </c>
      <c r="R198" s="89">
        <v>12000</v>
      </c>
      <c r="S198" s="89">
        <v>12000</v>
      </c>
      <c r="T198" s="89">
        <v>0</v>
      </c>
      <c r="U198" s="170" t="s">
        <v>35</v>
      </c>
      <c r="V198" s="170" t="s">
        <v>1601</v>
      </c>
    </row>
    <row r="199" spans="1:22" s="87" customFormat="1" ht="45" customHeight="1">
      <c r="A199" s="169">
        <v>198</v>
      </c>
      <c r="B199" s="170" t="s">
        <v>471</v>
      </c>
      <c r="C199" s="170" t="s">
        <v>203</v>
      </c>
      <c r="D199" s="170" t="s">
        <v>198</v>
      </c>
      <c r="E199" s="9" t="s">
        <v>155</v>
      </c>
      <c r="F199" s="170" t="s">
        <v>472</v>
      </c>
      <c r="G199" s="9" t="s">
        <v>24</v>
      </c>
      <c r="H199" s="170" t="s">
        <v>25</v>
      </c>
      <c r="I199" s="170" t="s">
        <v>373</v>
      </c>
      <c r="J199" s="9" t="s">
        <v>27</v>
      </c>
      <c r="K199" s="170" t="s">
        <v>28</v>
      </c>
      <c r="L199" s="171">
        <v>44132</v>
      </c>
      <c r="M199" s="171">
        <v>44348</v>
      </c>
      <c r="N199" s="89" t="s">
        <v>430</v>
      </c>
      <c r="O199" s="89" t="s">
        <v>430</v>
      </c>
      <c r="P199" s="89" t="s">
        <v>430</v>
      </c>
      <c r="Q199" s="89">
        <v>9000</v>
      </c>
      <c r="R199" s="89">
        <v>15000</v>
      </c>
      <c r="S199" s="89">
        <v>1000</v>
      </c>
      <c r="T199" s="89">
        <v>1000</v>
      </c>
      <c r="U199" s="170" t="s">
        <v>35</v>
      </c>
      <c r="V199" s="170" t="s">
        <v>1602</v>
      </c>
    </row>
    <row r="200" spans="1:22" s="87" customFormat="1" ht="60" customHeight="1">
      <c r="A200" s="169">
        <v>199</v>
      </c>
      <c r="B200" s="170" t="s">
        <v>473</v>
      </c>
      <c r="C200" s="170" t="s">
        <v>197</v>
      </c>
      <c r="D200" s="170" t="s">
        <v>474</v>
      </c>
      <c r="E200" s="9" t="s">
        <v>155</v>
      </c>
      <c r="F200" s="170" t="s">
        <v>475</v>
      </c>
      <c r="G200" s="9" t="s">
        <v>24</v>
      </c>
      <c r="H200" s="170" t="s">
        <v>48</v>
      </c>
      <c r="I200" s="170" t="s">
        <v>373</v>
      </c>
      <c r="J200" s="9" t="s">
        <v>27</v>
      </c>
      <c r="K200" s="170" t="s">
        <v>28</v>
      </c>
      <c r="L200" s="171">
        <v>44135</v>
      </c>
      <c r="M200" s="171">
        <v>44926</v>
      </c>
      <c r="N200" s="89">
        <v>10</v>
      </c>
      <c r="O200" s="89" t="s">
        <v>430</v>
      </c>
      <c r="P200" s="89" t="s">
        <v>476</v>
      </c>
      <c r="Q200" s="89">
        <v>3200</v>
      </c>
      <c r="R200" s="89">
        <v>32000</v>
      </c>
      <c r="S200" s="89">
        <v>1000</v>
      </c>
      <c r="T200" s="14">
        <v>1000</v>
      </c>
      <c r="U200" s="170" t="s">
        <v>35</v>
      </c>
      <c r="V200" s="170" t="s">
        <v>1603</v>
      </c>
    </row>
    <row r="201" spans="1:22" s="87" customFormat="1" ht="45" customHeight="1">
      <c r="A201" s="169">
        <v>200</v>
      </c>
      <c r="B201" s="170" t="s">
        <v>477</v>
      </c>
      <c r="C201" s="170" t="s">
        <v>203</v>
      </c>
      <c r="D201" s="170" t="s">
        <v>208</v>
      </c>
      <c r="E201" s="9" t="s">
        <v>155</v>
      </c>
      <c r="F201" s="170" t="s">
        <v>478</v>
      </c>
      <c r="G201" s="9" t="s">
        <v>24</v>
      </c>
      <c r="H201" s="170" t="s">
        <v>25</v>
      </c>
      <c r="I201" s="170" t="s">
        <v>373</v>
      </c>
      <c r="J201" s="9" t="s">
        <v>27</v>
      </c>
      <c r="K201" s="170" t="s">
        <v>28</v>
      </c>
      <c r="L201" s="171">
        <v>43979</v>
      </c>
      <c r="M201" s="171">
        <v>44348</v>
      </c>
      <c r="N201" s="89" t="s">
        <v>430</v>
      </c>
      <c r="O201" s="89" t="s">
        <v>430</v>
      </c>
      <c r="P201" s="89" t="s">
        <v>430</v>
      </c>
      <c r="Q201" s="89">
        <v>8800</v>
      </c>
      <c r="R201" s="89">
        <v>13500</v>
      </c>
      <c r="S201" s="89">
        <v>3000</v>
      </c>
      <c r="T201" s="89">
        <v>3000</v>
      </c>
      <c r="U201" s="170" t="s">
        <v>35</v>
      </c>
      <c r="V201" s="170" t="s">
        <v>1604</v>
      </c>
    </row>
    <row r="202" spans="1:22" s="87" customFormat="1" ht="45" customHeight="1">
      <c r="A202" s="169">
        <v>201</v>
      </c>
      <c r="B202" s="170" t="s">
        <v>481</v>
      </c>
      <c r="C202" s="170" t="s">
        <v>203</v>
      </c>
      <c r="D202" s="170" t="s">
        <v>208</v>
      </c>
      <c r="E202" s="9" t="s">
        <v>147</v>
      </c>
      <c r="F202" s="170" t="s">
        <v>482</v>
      </c>
      <c r="G202" s="9" t="s">
        <v>24</v>
      </c>
      <c r="H202" s="170" t="s">
        <v>52</v>
      </c>
      <c r="I202" s="170" t="s">
        <v>373</v>
      </c>
      <c r="J202" s="170" t="s">
        <v>217</v>
      </c>
      <c r="K202" s="170" t="s">
        <v>28</v>
      </c>
      <c r="L202" s="171">
        <v>44135</v>
      </c>
      <c r="M202" s="171">
        <v>44561</v>
      </c>
      <c r="N202" s="89" t="s">
        <v>483</v>
      </c>
      <c r="O202" s="89" t="s">
        <v>483</v>
      </c>
      <c r="P202" s="89" t="s">
        <v>484</v>
      </c>
      <c r="Q202" s="89">
        <v>0</v>
      </c>
      <c r="R202" s="89">
        <v>5500</v>
      </c>
      <c r="S202" s="89">
        <v>2000</v>
      </c>
      <c r="T202" s="89">
        <v>600</v>
      </c>
      <c r="U202" s="170" t="s">
        <v>35</v>
      </c>
      <c r="V202" s="89" t="s">
        <v>1606</v>
      </c>
    </row>
    <row r="203" spans="1:22" s="87" customFormat="1" ht="45" customHeight="1">
      <c r="A203" s="169">
        <v>202</v>
      </c>
      <c r="B203" s="170" t="s">
        <v>485</v>
      </c>
      <c r="C203" s="170" t="s">
        <v>197</v>
      </c>
      <c r="D203" s="170" t="s">
        <v>198</v>
      </c>
      <c r="E203" s="9" t="s">
        <v>147</v>
      </c>
      <c r="F203" s="170" t="s">
        <v>486</v>
      </c>
      <c r="G203" s="9" t="s">
        <v>24</v>
      </c>
      <c r="H203" s="170" t="s">
        <v>48</v>
      </c>
      <c r="I203" s="170" t="s">
        <v>373</v>
      </c>
      <c r="J203" s="9" t="s">
        <v>27</v>
      </c>
      <c r="K203" s="170" t="s">
        <v>28</v>
      </c>
      <c r="L203" s="171">
        <v>44074</v>
      </c>
      <c r="M203" s="171">
        <v>44377</v>
      </c>
      <c r="N203" s="89">
        <v>0.42699999999999999</v>
      </c>
      <c r="O203" s="89" t="s">
        <v>430</v>
      </c>
      <c r="P203" s="89" t="s">
        <v>487</v>
      </c>
      <c r="Q203" s="89">
        <v>180</v>
      </c>
      <c r="R203" s="89">
        <v>1505</v>
      </c>
      <c r="S203" s="89">
        <v>500</v>
      </c>
      <c r="T203" s="89">
        <v>150</v>
      </c>
      <c r="U203" s="170" t="s">
        <v>35</v>
      </c>
      <c r="V203" s="170" t="s">
        <v>1607</v>
      </c>
    </row>
    <row r="204" spans="1:22" s="87" customFormat="1" ht="45" customHeight="1">
      <c r="A204" s="169">
        <v>203</v>
      </c>
      <c r="B204" s="170" t="s">
        <v>488</v>
      </c>
      <c r="C204" s="170" t="s">
        <v>197</v>
      </c>
      <c r="D204" s="170" t="s">
        <v>198</v>
      </c>
      <c r="E204" s="9" t="s">
        <v>155</v>
      </c>
      <c r="F204" s="170" t="s">
        <v>489</v>
      </c>
      <c r="G204" s="9" t="s">
        <v>24</v>
      </c>
      <c r="H204" s="170" t="s">
        <v>66</v>
      </c>
      <c r="I204" s="170" t="s">
        <v>373</v>
      </c>
      <c r="J204" s="9" t="s">
        <v>27</v>
      </c>
      <c r="K204" s="170" t="s">
        <v>28</v>
      </c>
      <c r="L204" s="171">
        <v>44135</v>
      </c>
      <c r="M204" s="171">
        <v>44895</v>
      </c>
      <c r="N204" s="89">
        <v>30</v>
      </c>
      <c r="O204" s="89" t="s">
        <v>490</v>
      </c>
      <c r="P204" s="89" t="s">
        <v>430</v>
      </c>
      <c r="Q204" s="89">
        <v>1100</v>
      </c>
      <c r="R204" s="89">
        <v>20000</v>
      </c>
      <c r="S204" s="89">
        <v>1500</v>
      </c>
      <c r="T204" s="14">
        <v>1500</v>
      </c>
      <c r="U204" s="170" t="s">
        <v>35</v>
      </c>
      <c r="V204" s="170" t="s">
        <v>1608</v>
      </c>
    </row>
    <row r="205" spans="1:22" s="87" customFormat="1" ht="45" customHeight="1">
      <c r="A205" s="169">
        <v>204</v>
      </c>
      <c r="B205" s="170" t="s">
        <v>491</v>
      </c>
      <c r="C205" s="170" t="s">
        <v>222</v>
      </c>
      <c r="D205" s="170" t="s">
        <v>198</v>
      </c>
      <c r="E205" s="9" t="s">
        <v>147</v>
      </c>
      <c r="F205" s="170" t="s">
        <v>492</v>
      </c>
      <c r="G205" s="9" t="s">
        <v>24</v>
      </c>
      <c r="H205" s="170" t="s">
        <v>55</v>
      </c>
      <c r="I205" s="170" t="s">
        <v>373</v>
      </c>
      <c r="J205" s="9" t="s">
        <v>27</v>
      </c>
      <c r="K205" s="170" t="s">
        <v>28</v>
      </c>
      <c r="L205" s="171">
        <v>43861</v>
      </c>
      <c r="M205" s="171">
        <v>44196</v>
      </c>
      <c r="N205" s="89">
        <v>88</v>
      </c>
      <c r="O205" s="89">
        <v>0</v>
      </c>
      <c r="P205" s="89">
        <v>0</v>
      </c>
      <c r="Q205" s="89">
        <v>0</v>
      </c>
      <c r="R205" s="89">
        <v>157</v>
      </c>
      <c r="S205" s="89">
        <v>157</v>
      </c>
      <c r="T205" s="14">
        <v>0</v>
      </c>
      <c r="U205" s="170" t="s">
        <v>35</v>
      </c>
      <c r="V205" s="170" t="s">
        <v>1609</v>
      </c>
    </row>
    <row r="206" spans="1:22" s="87" customFormat="1" ht="45" customHeight="1">
      <c r="A206" s="169">
        <v>205</v>
      </c>
      <c r="B206" s="170" t="s">
        <v>493</v>
      </c>
      <c r="C206" s="170" t="s">
        <v>197</v>
      </c>
      <c r="D206" s="170" t="s">
        <v>198</v>
      </c>
      <c r="E206" s="9" t="s">
        <v>155</v>
      </c>
      <c r="F206" s="170" t="s">
        <v>2532</v>
      </c>
      <c r="G206" s="9" t="s">
        <v>24</v>
      </c>
      <c r="H206" s="170" t="s">
        <v>63</v>
      </c>
      <c r="I206" s="170" t="s">
        <v>373</v>
      </c>
      <c r="J206" s="9" t="s">
        <v>27</v>
      </c>
      <c r="K206" s="170" t="s">
        <v>163</v>
      </c>
      <c r="L206" s="171">
        <v>43921</v>
      </c>
      <c r="M206" s="171">
        <v>44439</v>
      </c>
      <c r="N206" s="89">
        <v>98</v>
      </c>
      <c r="O206" s="89">
        <v>0</v>
      </c>
      <c r="P206" s="14">
        <v>0</v>
      </c>
      <c r="Q206" s="89">
        <v>0</v>
      </c>
      <c r="R206" s="89">
        <v>30000</v>
      </c>
      <c r="S206" s="89">
        <v>9000</v>
      </c>
      <c r="T206" s="14">
        <v>9000</v>
      </c>
      <c r="U206" s="170" t="s">
        <v>35</v>
      </c>
      <c r="V206" s="170" t="s">
        <v>2587</v>
      </c>
    </row>
    <row r="207" spans="1:22" s="87" customFormat="1" ht="45" customHeight="1">
      <c r="A207" s="169">
        <v>206</v>
      </c>
      <c r="B207" s="170" t="s">
        <v>494</v>
      </c>
      <c r="C207" s="170" t="s">
        <v>197</v>
      </c>
      <c r="D207" s="170" t="s">
        <v>198</v>
      </c>
      <c r="E207" s="9" t="s">
        <v>147</v>
      </c>
      <c r="F207" s="170" t="s">
        <v>495</v>
      </c>
      <c r="G207" s="9" t="s">
        <v>24</v>
      </c>
      <c r="H207" s="170" t="s">
        <v>269</v>
      </c>
      <c r="I207" s="170" t="s">
        <v>373</v>
      </c>
      <c r="J207" s="9" t="s">
        <v>27</v>
      </c>
      <c r="K207" s="170" t="s">
        <v>28</v>
      </c>
      <c r="L207" s="171">
        <v>44042</v>
      </c>
      <c r="M207" s="171">
        <v>44136</v>
      </c>
      <c r="N207" s="89">
        <v>54</v>
      </c>
      <c r="O207" s="89">
        <v>0</v>
      </c>
      <c r="P207" s="89" t="s">
        <v>496</v>
      </c>
      <c r="Q207" s="89">
        <v>0</v>
      </c>
      <c r="R207" s="89">
        <v>4500</v>
      </c>
      <c r="S207" s="89">
        <v>1000</v>
      </c>
      <c r="T207" s="89">
        <v>300</v>
      </c>
      <c r="U207" s="170" t="s">
        <v>35</v>
      </c>
      <c r="V207" s="170" t="s">
        <v>1610</v>
      </c>
    </row>
    <row r="208" spans="1:22" s="87" customFormat="1" ht="45" customHeight="1">
      <c r="A208" s="169">
        <v>207</v>
      </c>
      <c r="B208" s="170" t="s">
        <v>497</v>
      </c>
      <c r="C208" s="170" t="s">
        <v>197</v>
      </c>
      <c r="D208" s="170" t="s">
        <v>198</v>
      </c>
      <c r="E208" s="9" t="s">
        <v>200</v>
      </c>
      <c r="F208" s="170" t="s">
        <v>498</v>
      </c>
      <c r="G208" s="9" t="s">
        <v>24</v>
      </c>
      <c r="H208" s="9" t="s">
        <v>96</v>
      </c>
      <c r="I208" s="170" t="s">
        <v>373</v>
      </c>
      <c r="J208" s="9" t="s">
        <v>27</v>
      </c>
      <c r="K208" s="170" t="s">
        <v>28</v>
      </c>
      <c r="L208" s="171">
        <v>44074</v>
      </c>
      <c r="M208" s="171">
        <v>44377</v>
      </c>
      <c r="N208" s="89" t="s">
        <v>430</v>
      </c>
      <c r="O208" s="89" t="s">
        <v>430</v>
      </c>
      <c r="P208" s="89" t="s">
        <v>430</v>
      </c>
      <c r="Q208" s="89">
        <v>0</v>
      </c>
      <c r="R208" s="89">
        <v>1000</v>
      </c>
      <c r="S208" s="89">
        <v>200</v>
      </c>
      <c r="T208" s="89">
        <v>60</v>
      </c>
      <c r="U208" s="170" t="s">
        <v>35</v>
      </c>
      <c r="V208" s="170" t="s">
        <v>1611</v>
      </c>
    </row>
    <row r="209" spans="1:22" s="87" customFormat="1" ht="45" customHeight="1">
      <c r="A209" s="169">
        <v>208</v>
      </c>
      <c r="B209" s="170" t="s">
        <v>499</v>
      </c>
      <c r="C209" s="170" t="s">
        <v>203</v>
      </c>
      <c r="D209" s="170" t="s">
        <v>198</v>
      </c>
      <c r="E209" s="9" t="s">
        <v>147</v>
      </c>
      <c r="F209" s="170" t="s">
        <v>500</v>
      </c>
      <c r="G209" s="9" t="s">
        <v>24</v>
      </c>
      <c r="H209" s="170" t="s">
        <v>34</v>
      </c>
      <c r="I209" s="170" t="s">
        <v>373</v>
      </c>
      <c r="J209" s="170" t="s">
        <v>217</v>
      </c>
      <c r="K209" s="170" t="s">
        <v>28</v>
      </c>
      <c r="L209" s="171">
        <v>44135</v>
      </c>
      <c r="M209" s="171">
        <v>44561</v>
      </c>
      <c r="N209" s="89"/>
      <c r="O209" s="89">
        <v>0</v>
      </c>
      <c r="P209" s="89">
        <v>0</v>
      </c>
      <c r="Q209" s="89">
        <v>18000</v>
      </c>
      <c r="R209" s="89">
        <v>4000</v>
      </c>
      <c r="S209" s="89">
        <v>50</v>
      </c>
      <c r="T209" s="89">
        <v>0</v>
      </c>
      <c r="U209" s="170" t="s">
        <v>35</v>
      </c>
      <c r="V209" s="170" t="s">
        <v>1612</v>
      </c>
    </row>
    <row r="210" spans="1:22" s="87" customFormat="1" ht="45" customHeight="1">
      <c r="A210" s="169">
        <v>209</v>
      </c>
      <c r="B210" s="170" t="s">
        <v>504</v>
      </c>
      <c r="C210" s="170" t="s">
        <v>197</v>
      </c>
      <c r="D210" s="170" t="s">
        <v>208</v>
      </c>
      <c r="E210" s="9" t="s">
        <v>22</v>
      </c>
      <c r="F210" s="170" t="s">
        <v>505</v>
      </c>
      <c r="G210" s="9" t="s">
        <v>24</v>
      </c>
      <c r="H210" s="170" t="s">
        <v>269</v>
      </c>
      <c r="I210" s="170" t="s">
        <v>373</v>
      </c>
      <c r="J210" s="9" t="s">
        <v>27</v>
      </c>
      <c r="K210" s="170" t="s">
        <v>28</v>
      </c>
      <c r="L210" s="171">
        <v>44074</v>
      </c>
      <c r="M210" s="171">
        <v>44377</v>
      </c>
      <c r="N210" s="89">
        <v>120</v>
      </c>
      <c r="O210" s="89">
        <v>0</v>
      </c>
      <c r="P210" s="89">
        <v>0</v>
      </c>
      <c r="Q210" s="89">
        <v>0</v>
      </c>
      <c r="R210" s="89">
        <v>2900</v>
      </c>
      <c r="S210" s="89">
        <v>300</v>
      </c>
      <c r="T210" s="14">
        <v>90</v>
      </c>
      <c r="U210" s="170" t="s">
        <v>35</v>
      </c>
      <c r="V210" s="170" t="s">
        <v>1614</v>
      </c>
    </row>
    <row r="211" spans="1:22" s="87" customFormat="1" ht="45" customHeight="1">
      <c r="A211" s="169">
        <v>210</v>
      </c>
      <c r="B211" s="170" t="s">
        <v>506</v>
      </c>
      <c r="C211" s="170" t="s">
        <v>197</v>
      </c>
      <c r="D211" s="170" t="s">
        <v>198</v>
      </c>
      <c r="E211" s="9" t="s">
        <v>155</v>
      </c>
      <c r="F211" s="170" t="s">
        <v>507</v>
      </c>
      <c r="G211" s="9" t="s">
        <v>24</v>
      </c>
      <c r="H211" s="170" t="s">
        <v>269</v>
      </c>
      <c r="I211" s="170" t="s">
        <v>373</v>
      </c>
      <c r="J211" s="9" t="s">
        <v>27</v>
      </c>
      <c r="K211" s="170" t="s">
        <v>28</v>
      </c>
      <c r="L211" s="171">
        <v>44135</v>
      </c>
      <c r="M211" s="171">
        <v>44561</v>
      </c>
      <c r="N211" s="89"/>
      <c r="O211" s="89">
        <v>0</v>
      </c>
      <c r="P211" s="89">
        <v>0</v>
      </c>
      <c r="Q211" s="89">
        <v>0</v>
      </c>
      <c r="R211" s="89">
        <v>18000</v>
      </c>
      <c r="S211" s="89">
        <v>600</v>
      </c>
      <c r="T211" s="89">
        <v>600</v>
      </c>
      <c r="U211" s="170" t="s">
        <v>35</v>
      </c>
      <c r="V211" s="170" t="s">
        <v>1615</v>
      </c>
    </row>
    <row r="212" spans="1:22" s="87" customFormat="1" ht="45" customHeight="1">
      <c r="A212" s="169">
        <v>211</v>
      </c>
      <c r="B212" s="170" t="s">
        <v>508</v>
      </c>
      <c r="C212" s="170" t="s">
        <v>197</v>
      </c>
      <c r="D212" s="170" t="s">
        <v>198</v>
      </c>
      <c r="E212" s="9" t="s">
        <v>22</v>
      </c>
      <c r="F212" s="170" t="s">
        <v>509</v>
      </c>
      <c r="G212" s="9" t="s">
        <v>24</v>
      </c>
      <c r="H212" s="170" t="s">
        <v>66</v>
      </c>
      <c r="I212" s="170" t="s">
        <v>373</v>
      </c>
      <c r="J212" s="9" t="s">
        <v>27</v>
      </c>
      <c r="K212" s="170" t="s">
        <v>163</v>
      </c>
      <c r="L212" s="171">
        <v>44074</v>
      </c>
      <c r="M212" s="171">
        <v>44377</v>
      </c>
      <c r="N212" s="89"/>
      <c r="O212" s="89">
        <v>0</v>
      </c>
      <c r="P212" s="89">
        <v>0</v>
      </c>
      <c r="Q212" s="89">
        <v>0</v>
      </c>
      <c r="R212" s="89">
        <v>3500</v>
      </c>
      <c r="S212" s="89">
        <v>2000</v>
      </c>
      <c r="T212" s="14">
        <v>600</v>
      </c>
      <c r="U212" s="170" t="s">
        <v>35</v>
      </c>
      <c r="V212" s="170" t="s">
        <v>1616</v>
      </c>
    </row>
    <row r="213" spans="1:22" s="87" customFormat="1" ht="45" customHeight="1">
      <c r="A213" s="169">
        <v>212</v>
      </c>
      <c r="B213" s="8" t="s">
        <v>2659</v>
      </c>
      <c r="C213" s="170" t="s">
        <v>203</v>
      </c>
      <c r="D213" s="170" t="s">
        <v>208</v>
      </c>
      <c r="E213" s="9" t="s">
        <v>155</v>
      </c>
      <c r="F213" s="170" t="s">
        <v>510</v>
      </c>
      <c r="G213" s="9" t="s">
        <v>24</v>
      </c>
      <c r="H213" s="170" t="s">
        <v>52</v>
      </c>
      <c r="I213" s="170" t="s">
        <v>373</v>
      </c>
      <c r="J213" s="170" t="s">
        <v>217</v>
      </c>
      <c r="K213" s="170" t="s">
        <v>28</v>
      </c>
      <c r="L213" s="171">
        <v>44135</v>
      </c>
      <c r="M213" s="171">
        <v>44196</v>
      </c>
      <c r="N213" s="89" t="s">
        <v>511</v>
      </c>
      <c r="O213" s="89">
        <v>0</v>
      </c>
      <c r="P213" s="89" t="s">
        <v>511</v>
      </c>
      <c r="Q213" s="89">
        <v>0</v>
      </c>
      <c r="R213" s="89">
        <v>5500</v>
      </c>
      <c r="S213" s="89">
        <v>1500</v>
      </c>
      <c r="T213" s="14">
        <v>500</v>
      </c>
      <c r="U213" s="170" t="s">
        <v>35</v>
      </c>
      <c r="V213" s="170" t="s">
        <v>1617</v>
      </c>
    </row>
    <row r="214" spans="1:22" s="87" customFormat="1" ht="45" customHeight="1">
      <c r="A214" s="169">
        <v>213</v>
      </c>
      <c r="B214" s="8" t="s">
        <v>2660</v>
      </c>
      <c r="C214" s="170" t="s">
        <v>197</v>
      </c>
      <c r="D214" s="170" t="s">
        <v>198</v>
      </c>
      <c r="E214" s="9" t="s">
        <v>22</v>
      </c>
      <c r="F214" s="170" t="s">
        <v>513</v>
      </c>
      <c r="G214" s="170" t="s">
        <v>514</v>
      </c>
      <c r="H214" s="170" t="s">
        <v>515</v>
      </c>
      <c r="I214" s="170" t="s">
        <v>385</v>
      </c>
      <c r="J214" s="9" t="s">
        <v>27</v>
      </c>
      <c r="K214" s="170" t="str">
        <f>VLOOKUP(F$46:F$419,[2]Sheet1!$H:$R,11,0)</f>
        <v>否</v>
      </c>
      <c r="L214" s="171">
        <v>44135</v>
      </c>
      <c r="M214" s="171">
        <v>44926</v>
      </c>
      <c r="N214" s="89">
        <v>4.8</v>
      </c>
      <c r="O214" s="89">
        <v>0</v>
      </c>
      <c r="P214" s="89">
        <v>0</v>
      </c>
      <c r="Q214" s="89">
        <v>1200</v>
      </c>
      <c r="R214" s="89">
        <v>16000</v>
      </c>
      <c r="S214" s="89">
        <v>500</v>
      </c>
      <c r="T214" s="14">
        <v>500</v>
      </c>
      <c r="U214" s="170" t="s">
        <v>516</v>
      </c>
      <c r="V214" s="170" t="s">
        <v>1619</v>
      </c>
    </row>
    <row r="215" spans="1:22" s="87" customFormat="1" ht="45" customHeight="1">
      <c r="A215" s="169">
        <v>214</v>
      </c>
      <c r="B215" s="8" t="s">
        <v>2661</v>
      </c>
      <c r="C215" s="170" t="s">
        <v>197</v>
      </c>
      <c r="D215" s="170" t="s">
        <v>208</v>
      </c>
      <c r="E215" s="9" t="s">
        <v>22</v>
      </c>
      <c r="F215" s="170" t="s">
        <v>2588</v>
      </c>
      <c r="G215" s="9" t="s">
        <v>24</v>
      </c>
      <c r="H215" s="170" t="s">
        <v>63</v>
      </c>
      <c r="I215" s="170" t="s">
        <v>385</v>
      </c>
      <c r="J215" s="9" t="s">
        <v>27</v>
      </c>
      <c r="K215" s="170" t="e">
        <f>VLOOKUP(F$46:F$419,[2]Sheet1!$H:$R,11,0)</f>
        <v>#N/A</v>
      </c>
      <c r="L215" s="171">
        <v>44043</v>
      </c>
      <c r="M215" s="171">
        <v>44285</v>
      </c>
      <c r="N215" s="89"/>
      <c r="O215" s="89">
        <v>0</v>
      </c>
      <c r="P215" s="89">
        <v>0</v>
      </c>
      <c r="Q215" s="89">
        <v>0</v>
      </c>
      <c r="R215" s="89">
        <v>5500</v>
      </c>
      <c r="S215" s="89">
        <v>2500</v>
      </c>
      <c r="T215" s="89">
        <v>2500</v>
      </c>
      <c r="U215" s="170" t="s">
        <v>35</v>
      </c>
      <c r="V215" s="170" t="s">
        <v>1620</v>
      </c>
    </row>
    <row r="216" spans="1:22" s="87" customFormat="1" ht="45" customHeight="1">
      <c r="A216" s="169">
        <v>215</v>
      </c>
      <c r="B216" s="8" t="s">
        <v>2662</v>
      </c>
      <c r="C216" s="170" t="s">
        <v>197</v>
      </c>
      <c r="D216" s="170" t="s">
        <v>208</v>
      </c>
      <c r="E216" s="9" t="s">
        <v>147</v>
      </c>
      <c r="F216" s="170" t="s">
        <v>517</v>
      </c>
      <c r="G216" s="9" t="s">
        <v>24</v>
      </c>
      <c r="H216" s="9" t="s">
        <v>96</v>
      </c>
      <c r="I216" s="170" t="s">
        <v>385</v>
      </c>
      <c r="J216" s="9" t="s">
        <v>27</v>
      </c>
      <c r="K216" s="170" t="str">
        <f>VLOOKUP(F$46:F$419,[2]Sheet1!$H:$R,11,0)</f>
        <v>否</v>
      </c>
      <c r="L216" s="171">
        <v>44165</v>
      </c>
      <c r="M216" s="171">
        <v>44926</v>
      </c>
      <c r="N216" s="89"/>
      <c r="O216" s="89">
        <v>0</v>
      </c>
      <c r="P216" s="89">
        <v>0</v>
      </c>
      <c r="Q216" s="89">
        <v>0</v>
      </c>
      <c r="R216" s="89">
        <v>10000</v>
      </c>
      <c r="S216" s="89">
        <v>600</v>
      </c>
      <c r="T216" s="14">
        <v>600</v>
      </c>
      <c r="U216" s="170" t="s">
        <v>35</v>
      </c>
      <c r="V216" s="89" t="s">
        <v>1621</v>
      </c>
    </row>
    <row r="217" spans="1:22" s="87" customFormat="1" ht="45" customHeight="1">
      <c r="A217" s="169">
        <v>216</v>
      </c>
      <c r="B217" s="8" t="s">
        <v>2663</v>
      </c>
      <c r="C217" s="170" t="s">
        <v>203</v>
      </c>
      <c r="D217" s="170" t="s">
        <v>208</v>
      </c>
      <c r="E217" s="9" t="s">
        <v>155</v>
      </c>
      <c r="F217" s="170" t="s">
        <v>521</v>
      </c>
      <c r="G217" s="9" t="s">
        <v>24</v>
      </c>
      <c r="H217" s="170" t="s">
        <v>25</v>
      </c>
      <c r="I217" s="170" t="s">
        <v>520</v>
      </c>
      <c r="J217" s="9" t="s">
        <v>27</v>
      </c>
      <c r="K217" s="170" t="str">
        <f>VLOOKUP(F$46:F$419,[2]Sheet1!$H:$R,11,0)</f>
        <v>否</v>
      </c>
      <c r="L217" s="171">
        <v>44135</v>
      </c>
      <c r="M217" s="171">
        <v>44256</v>
      </c>
      <c r="N217" s="89"/>
      <c r="O217" s="89">
        <v>0</v>
      </c>
      <c r="P217" s="89">
        <v>0</v>
      </c>
      <c r="Q217" s="89">
        <v>0</v>
      </c>
      <c r="R217" s="89">
        <v>10000</v>
      </c>
      <c r="S217" s="89">
        <v>3000</v>
      </c>
      <c r="T217" s="89">
        <v>3000</v>
      </c>
      <c r="U217" s="170" t="s">
        <v>35</v>
      </c>
      <c r="V217" s="170" t="s">
        <v>1623</v>
      </c>
    </row>
    <row r="218" spans="1:22" s="87" customFormat="1" ht="45" customHeight="1">
      <c r="A218" s="169">
        <v>217</v>
      </c>
      <c r="B218" s="8" t="s">
        <v>2664</v>
      </c>
      <c r="C218" s="170" t="s">
        <v>197</v>
      </c>
      <c r="D218" s="170" t="s">
        <v>198</v>
      </c>
      <c r="E218" s="9" t="s">
        <v>147</v>
      </c>
      <c r="F218" s="170" t="s">
        <v>522</v>
      </c>
      <c r="G218" s="9" t="s">
        <v>24</v>
      </c>
      <c r="H218" s="170" t="s">
        <v>523</v>
      </c>
      <c r="I218" s="170" t="s">
        <v>373</v>
      </c>
      <c r="J218" s="9" t="s">
        <v>27</v>
      </c>
      <c r="K218" s="170" t="str">
        <f>VLOOKUP(F$46:F$419,[2]Sheet1!$H:$R,11,0)</f>
        <v>否</v>
      </c>
      <c r="L218" s="171">
        <v>44043</v>
      </c>
      <c r="M218" s="171">
        <v>44377</v>
      </c>
      <c r="N218" s="89"/>
      <c r="O218" s="89">
        <v>0</v>
      </c>
      <c r="P218" s="89">
        <v>0</v>
      </c>
      <c r="Q218" s="89">
        <v>0</v>
      </c>
      <c r="R218" s="89">
        <v>800</v>
      </c>
      <c r="S218" s="89">
        <v>200</v>
      </c>
      <c r="T218" s="89">
        <v>60</v>
      </c>
      <c r="U218" s="170" t="s">
        <v>35</v>
      </c>
      <c r="V218" s="170" t="s">
        <v>1624</v>
      </c>
    </row>
    <row r="219" spans="1:22" s="87" customFormat="1" ht="45" customHeight="1">
      <c r="A219" s="169">
        <v>218</v>
      </c>
      <c r="B219" s="8" t="s">
        <v>2665</v>
      </c>
      <c r="C219" s="170" t="s">
        <v>222</v>
      </c>
      <c r="D219" s="170" t="s">
        <v>208</v>
      </c>
      <c r="E219" s="9" t="s">
        <v>155</v>
      </c>
      <c r="F219" s="170" t="s">
        <v>524</v>
      </c>
      <c r="G219" s="9" t="s">
        <v>24</v>
      </c>
      <c r="H219" s="170" t="s">
        <v>55</v>
      </c>
      <c r="I219" s="170" t="s">
        <v>373</v>
      </c>
      <c r="J219" s="9" t="s">
        <v>27</v>
      </c>
      <c r="K219" s="170" t="str">
        <f>VLOOKUP(F$46:F$419,[2]Sheet1!$H:$R,11,0)</f>
        <v>否</v>
      </c>
      <c r="L219" s="171">
        <v>43861</v>
      </c>
      <c r="M219" s="171">
        <v>44196</v>
      </c>
      <c r="N219" s="89">
        <v>14</v>
      </c>
      <c r="O219" s="89">
        <v>0</v>
      </c>
      <c r="P219" s="89">
        <v>0</v>
      </c>
      <c r="Q219" s="89">
        <v>0</v>
      </c>
      <c r="R219" s="89">
        <v>43000</v>
      </c>
      <c r="S219" s="89">
        <v>43000</v>
      </c>
      <c r="T219" s="89">
        <v>0</v>
      </c>
      <c r="U219" s="170" t="s">
        <v>35</v>
      </c>
      <c r="V219" s="170" t="s">
        <v>1625</v>
      </c>
    </row>
    <row r="220" spans="1:22" s="87" customFormat="1" ht="45" customHeight="1">
      <c r="A220" s="169">
        <v>219</v>
      </c>
      <c r="B220" s="8" t="s">
        <v>2666</v>
      </c>
      <c r="C220" s="176" t="s">
        <v>197</v>
      </c>
      <c r="D220" s="170" t="s">
        <v>198</v>
      </c>
      <c r="E220" s="9" t="s">
        <v>22</v>
      </c>
      <c r="F220" s="177" t="s">
        <v>2533</v>
      </c>
      <c r="G220" s="9" t="s">
        <v>24</v>
      </c>
      <c r="H220" s="177" t="s">
        <v>52</v>
      </c>
      <c r="I220" s="178" t="s">
        <v>373</v>
      </c>
      <c r="J220" s="178" t="s">
        <v>27</v>
      </c>
      <c r="K220" s="170" t="s">
        <v>151</v>
      </c>
      <c r="L220" s="179">
        <v>44075</v>
      </c>
      <c r="M220" s="179">
        <v>44531</v>
      </c>
      <c r="N220" s="89"/>
      <c r="O220" s="89">
        <v>0</v>
      </c>
      <c r="P220" s="89">
        <v>0</v>
      </c>
      <c r="Q220" s="89">
        <v>0</v>
      </c>
      <c r="R220" s="180">
        <v>10000</v>
      </c>
      <c r="S220" s="180">
        <v>2000</v>
      </c>
      <c r="T220" s="180">
        <v>2000</v>
      </c>
      <c r="U220" s="170" t="s">
        <v>35</v>
      </c>
      <c r="V220" s="176" t="s">
        <v>1627</v>
      </c>
    </row>
    <row r="221" spans="1:22" s="87" customFormat="1" ht="84" customHeight="1">
      <c r="A221" s="169">
        <v>220</v>
      </c>
      <c r="B221" s="8" t="s">
        <v>2667</v>
      </c>
      <c r="C221" s="170" t="s">
        <v>197</v>
      </c>
      <c r="D221" s="170" t="s">
        <v>198</v>
      </c>
      <c r="E221" s="9" t="s">
        <v>147</v>
      </c>
      <c r="F221" s="170" t="s">
        <v>2770</v>
      </c>
      <c r="G221" s="170" t="s">
        <v>514</v>
      </c>
      <c r="H221" s="170" t="s">
        <v>528</v>
      </c>
      <c r="I221" s="170" t="s">
        <v>520</v>
      </c>
      <c r="J221" s="9" t="s">
        <v>27</v>
      </c>
      <c r="K221" s="170" t="e">
        <f>VLOOKUP(F$46:F$419,[2]Sheet1!$H:$R,11,0)</f>
        <v>#N/A</v>
      </c>
      <c r="L221" s="171">
        <v>44135</v>
      </c>
      <c r="M221" s="171">
        <v>44742</v>
      </c>
      <c r="N221" s="89">
        <v>4.3</v>
      </c>
      <c r="O221" s="89"/>
      <c r="P221" s="89">
        <v>0</v>
      </c>
      <c r="Q221" s="89">
        <v>1651</v>
      </c>
      <c r="R221" s="89">
        <v>13000</v>
      </c>
      <c r="S221" s="89">
        <v>500</v>
      </c>
      <c r="T221" s="14">
        <v>500</v>
      </c>
      <c r="U221" s="170" t="s">
        <v>35</v>
      </c>
      <c r="V221" s="170" t="s">
        <v>1629</v>
      </c>
    </row>
    <row r="222" spans="1:22" s="87" customFormat="1" ht="45" customHeight="1">
      <c r="A222" s="169">
        <v>221</v>
      </c>
      <c r="B222" s="8" t="s">
        <v>619</v>
      </c>
      <c r="C222" s="9" t="s">
        <v>2485</v>
      </c>
      <c r="D222" s="9" t="s">
        <v>198</v>
      </c>
      <c r="E222" s="9" t="s">
        <v>22</v>
      </c>
      <c r="F222" s="9" t="s">
        <v>2589</v>
      </c>
      <c r="G222" s="9" t="s">
        <v>24</v>
      </c>
      <c r="H222" s="9" t="s">
        <v>52</v>
      </c>
      <c r="I222" s="9" t="s">
        <v>520</v>
      </c>
      <c r="J222" s="9" t="s">
        <v>27</v>
      </c>
      <c r="K222" s="9" t="s">
        <v>28</v>
      </c>
      <c r="L222" s="10">
        <v>44013</v>
      </c>
      <c r="M222" s="10">
        <v>44166</v>
      </c>
      <c r="N222" s="14" t="s">
        <v>29</v>
      </c>
      <c r="O222" s="14" t="s">
        <v>29</v>
      </c>
      <c r="P222" s="14" t="s">
        <v>29</v>
      </c>
      <c r="Q222" s="14" t="s">
        <v>29</v>
      </c>
      <c r="R222" s="14">
        <v>3000</v>
      </c>
      <c r="S222" s="14">
        <v>3000</v>
      </c>
      <c r="T222" s="14">
        <v>0</v>
      </c>
      <c r="U222" s="14" t="s">
        <v>35</v>
      </c>
      <c r="V222" s="50" t="s">
        <v>2534</v>
      </c>
    </row>
    <row r="223" spans="1:22" s="87" customFormat="1" ht="45" customHeight="1">
      <c r="A223" s="169">
        <v>222</v>
      </c>
      <c r="B223" s="8" t="s">
        <v>2668</v>
      </c>
      <c r="C223" s="9" t="s">
        <v>2519</v>
      </c>
      <c r="D223" s="9" t="s">
        <v>2520</v>
      </c>
      <c r="E223" s="9" t="s">
        <v>2521</v>
      </c>
      <c r="F223" s="10" t="s">
        <v>2522</v>
      </c>
      <c r="G223" s="9" t="s">
        <v>24</v>
      </c>
      <c r="H223" s="9" t="s">
        <v>428</v>
      </c>
      <c r="I223" s="9" t="s">
        <v>2523</v>
      </c>
      <c r="J223" s="9" t="s">
        <v>2524</v>
      </c>
      <c r="K223" s="9"/>
      <c r="L223" s="10">
        <v>43831</v>
      </c>
      <c r="M223" s="10">
        <v>44013</v>
      </c>
      <c r="N223" s="14"/>
      <c r="O223" s="14"/>
      <c r="P223" s="14"/>
      <c r="Q223" s="14"/>
      <c r="R223" s="14">
        <v>1000</v>
      </c>
      <c r="S223" s="14">
        <v>1000</v>
      </c>
      <c r="T223" s="14">
        <v>300</v>
      </c>
      <c r="U223" s="14" t="s">
        <v>2525</v>
      </c>
      <c r="V223" s="50" t="s">
        <v>2527</v>
      </c>
    </row>
    <row r="224" spans="1:22" s="87" customFormat="1" ht="45" customHeight="1">
      <c r="A224" s="169">
        <v>223</v>
      </c>
      <c r="B224" s="9" t="s">
        <v>342</v>
      </c>
      <c r="C224" s="9" t="s">
        <v>304</v>
      </c>
      <c r="D224" s="9" t="s">
        <v>305</v>
      </c>
      <c r="E224" s="9" t="s">
        <v>147</v>
      </c>
      <c r="F224" s="9" t="s">
        <v>343</v>
      </c>
      <c r="G224" s="9" t="s">
        <v>24</v>
      </c>
      <c r="H224" s="9" t="s">
        <v>344</v>
      </c>
      <c r="I224" s="9" t="s">
        <v>2469</v>
      </c>
      <c r="J224" s="9" t="s">
        <v>27</v>
      </c>
      <c r="K224" s="9" t="s">
        <v>28</v>
      </c>
      <c r="L224" s="10">
        <v>43983</v>
      </c>
      <c r="M224" s="10">
        <v>44166</v>
      </c>
      <c r="N224" s="14"/>
      <c r="O224" s="14"/>
      <c r="P224" s="158"/>
      <c r="Q224" s="158"/>
      <c r="R224" s="14">
        <v>1000</v>
      </c>
      <c r="S224" s="14">
        <v>0</v>
      </c>
      <c r="T224" s="14">
        <v>0</v>
      </c>
      <c r="U224" s="14" t="s">
        <v>35</v>
      </c>
      <c r="V224" s="9" t="s">
        <v>1555</v>
      </c>
    </row>
    <row r="225" spans="1:22" s="87" customFormat="1" ht="45" customHeight="1">
      <c r="A225" s="169">
        <v>224</v>
      </c>
      <c r="B225" s="8" t="s">
        <v>349</v>
      </c>
      <c r="C225" s="9" t="s">
        <v>328</v>
      </c>
      <c r="D225" s="9" t="s">
        <v>305</v>
      </c>
      <c r="E225" s="9" t="s">
        <v>155</v>
      </c>
      <c r="F225" s="9" t="s">
        <v>350</v>
      </c>
      <c r="G225" s="9" t="s">
        <v>24</v>
      </c>
      <c r="H225" s="9" t="s">
        <v>34</v>
      </c>
      <c r="I225" s="9" t="s">
        <v>2469</v>
      </c>
      <c r="J225" s="9" t="s">
        <v>40</v>
      </c>
      <c r="K225" s="9" t="s">
        <v>28</v>
      </c>
      <c r="L225" s="10">
        <v>43952</v>
      </c>
      <c r="M225" s="10">
        <v>44135</v>
      </c>
      <c r="N225" s="14" t="s">
        <v>29</v>
      </c>
      <c r="O225" s="14" t="s">
        <v>29</v>
      </c>
      <c r="P225" s="14" t="s">
        <v>29</v>
      </c>
      <c r="Q225" s="14">
        <v>600</v>
      </c>
      <c r="R225" s="14">
        <v>200</v>
      </c>
      <c r="S225" s="14">
        <v>200</v>
      </c>
      <c r="T225" s="14">
        <v>0</v>
      </c>
      <c r="U225" s="14" t="s">
        <v>35</v>
      </c>
      <c r="V225" s="50" t="s">
        <v>1558</v>
      </c>
    </row>
    <row r="226" spans="1:22" s="87" customFormat="1" ht="45" customHeight="1">
      <c r="A226" s="169">
        <v>225</v>
      </c>
      <c r="B226" s="8" t="s">
        <v>355</v>
      </c>
      <c r="C226" s="9" t="s">
        <v>356</v>
      </c>
      <c r="D226" s="9" t="s">
        <v>305</v>
      </c>
      <c r="E226" s="9" t="s">
        <v>147</v>
      </c>
      <c r="F226" s="9" t="s">
        <v>357</v>
      </c>
      <c r="G226" s="9" t="s">
        <v>24</v>
      </c>
      <c r="H226" s="9" t="s">
        <v>34</v>
      </c>
      <c r="I226" s="9" t="s">
        <v>2470</v>
      </c>
      <c r="J226" s="9" t="s">
        <v>40</v>
      </c>
      <c r="K226" s="9" t="s">
        <v>28</v>
      </c>
      <c r="L226" s="10">
        <v>43983</v>
      </c>
      <c r="M226" s="10">
        <v>44317</v>
      </c>
      <c r="N226" s="14" t="s">
        <v>29</v>
      </c>
      <c r="O226" s="14" t="s">
        <v>29</v>
      </c>
      <c r="P226" s="14" t="s">
        <v>29</v>
      </c>
      <c r="Q226" s="14">
        <v>2760</v>
      </c>
      <c r="R226" s="14">
        <v>3500</v>
      </c>
      <c r="S226" s="14">
        <v>3000</v>
      </c>
      <c r="T226" s="14">
        <v>400</v>
      </c>
      <c r="U226" s="14" t="s">
        <v>35</v>
      </c>
      <c r="V226" s="50" t="s">
        <v>2810</v>
      </c>
    </row>
    <row r="227" spans="1:22" s="87" customFormat="1" ht="45" customHeight="1">
      <c r="A227" s="169">
        <v>226</v>
      </c>
      <c r="B227" s="8" t="s">
        <v>2669</v>
      </c>
      <c r="C227" s="173" t="s">
        <v>1360</v>
      </c>
      <c r="D227" s="173" t="s">
        <v>300</v>
      </c>
      <c r="E227" s="173" t="s">
        <v>22</v>
      </c>
      <c r="F227" s="9" t="s">
        <v>1361</v>
      </c>
      <c r="G227" s="9" t="s">
        <v>1362</v>
      </c>
      <c r="H227" s="9" t="s">
        <v>1363</v>
      </c>
      <c r="I227" s="9" t="s">
        <v>2390</v>
      </c>
      <c r="J227" s="9" t="s">
        <v>1364</v>
      </c>
      <c r="K227" s="9" t="s">
        <v>163</v>
      </c>
      <c r="L227" s="10">
        <v>43891</v>
      </c>
      <c r="M227" s="10">
        <v>44531</v>
      </c>
      <c r="N227" s="14"/>
      <c r="O227" s="14"/>
      <c r="P227" s="14"/>
      <c r="Q227" s="14"/>
      <c r="R227" s="9">
        <v>8000</v>
      </c>
      <c r="S227" s="9">
        <v>3000</v>
      </c>
      <c r="T227" s="9">
        <v>3000</v>
      </c>
      <c r="U227" s="14" t="s">
        <v>2386</v>
      </c>
      <c r="V227" s="9" t="s">
        <v>1853</v>
      </c>
    </row>
    <row r="228" spans="1:22" s="87" customFormat="1" ht="45" customHeight="1">
      <c r="A228" s="169">
        <v>227</v>
      </c>
      <c r="B228" s="8" t="s">
        <v>529</v>
      </c>
      <c r="C228" s="9" t="s">
        <v>304</v>
      </c>
      <c r="D228" s="9" t="s">
        <v>300</v>
      </c>
      <c r="E228" s="9" t="s">
        <v>147</v>
      </c>
      <c r="F228" s="9" t="s">
        <v>530</v>
      </c>
      <c r="G228" s="9" t="s">
        <v>24</v>
      </c>
      <c r="H228" s="9" t="s">
        <v>48</v>
      </c>
      <c r="I228" s="9" t="s">
        <v>373</v>
      </c>
      <c r="J228" s="9" t="s">
        <v>27</v>
      </c>
      <c r="K228" s="9" t="s">
        <v>43</v>
      </c>
      <c r="L228" s="10">
        <v>43983</v>
      </c>
      <c r="M228" s="10">
        <v>44896</v>
      </c>
      <c r="N228" s="14" t="s">
        <v>531</v>
      </c>
      <c r="O228" s="14" t="s">
        <v>29</v>
      </c>
      <c r="P228" s="14" t="s">
        <v>29</v>
      </c>
      <c r="Q228" s="14" t="s">
        <v>29</v>
      </c>
      <c r="R228" s="14">
        <v>29750</v>
      </c>
      <c r="S228" s="14">
        <v>3000</v>
      </c>
      <c r="T228" s="14">
        <v>3000</v>
      </c>
      <c r="U228" s="14" t="s">
        <v>35</v>
      </c>
      <c r="V228" s="50" t="s">
        <v>1630</v>
      </c>
    </row>
    <row r="229" spans="1:22" s="87" customFormat="1" ht="45" customHeight="1">
      <c r="A229" s="169">
        <v>228</v>
      </c>
      <c r="B229" s="8" t="s">
        <v>532</v>
      </c>
      <c r="C229" s="9" t="s">
        <v>304</v>
      </c>
      <c r="D229" s="9" t="s">
        <v>305</v>
      </c>
      <c r="E229" s="9" t="s">
        <v>155</v>
      </c>
      <c r="F229" s="9" t="s">
        <v>533</v>
      </c>
      <c r="G229" s="9" t="s">
        <v>24</v>
      </c>
      <c r="H229" s="9" t="s">
        <v>25</v>
      </c>
      <c r="I229" s="9" t="s">
        <v>373</v>
      </c>
      <c r="J229" s="9" t="s">
        <v>27</v>
      </c>
      <c r="K229" s="9" t="s">
        <v>28</v>
      </c>
      <c r="L229" s="10">
        <v>43863</v>
      </c>
      <c r="M229" s="10">
        <v>44167</v>
      </c>
      <c r="N229" s="14" t="s">
        <v>29</v>
      </c>
      <c r="O229" s="14" t="s">
        <v>29</v>
      </c>
      <c r="P229" s="14" t="s">
        <v>29</v>
      </c>
      <c r="Q229" s="14" t="s">
        <v>29</v>
      </c>
      <c r="R229" s="14">
        <v>4998.37</v>
      </c>
      <c r="S229" s="14">
        <v>4998.37</v>
      </c>
      <c r="T229" s="14">
        <v>4998.37</v>
      </c>
      <c r="U229" s="14" t="s">
        <v>35</v>
      </c>
      <c r="V229" s="50" t="s">
        <v>1631</v>
      </c>
    </row>
    <row r="230" spans="1:22" s="87" customFormat="1" ht="45" customHeight="1">
      <c r="A230" s="169">
        <v>229</v>
      </c>
      <c r="B230" s="8" t="s">
        <v>534</v>
      </c>
      <c r="C230" s="9" t="s">
        <v>328</v>
      </c>
      <c r="D230" s="9" t="s">
        <v>300</v>
      </c>
      <c r="E230" s="9" t="s">
        <v>147</v>
      </c>
      <c r="F230" s="9" t="s">
        <v>535</v>
      </c>
      <c r="G230" s="9" t="s">
        <v>24</v>
      </c>
      <c r="H230" s="9" t="s">
        <v>34</v>
      </c>
      <c r="I230" s="9" t="s">
        <v>373</v>
      </c>
      <c r="J230" s="9" t="s">
        <v>40</v>
      </c>
      <c r="K230" s="9" t="s">
        <v>28</v>
      </c>
      <c r="L230" s="10">
        <v>43983</v>
      </c>
      <c r="M230" s="10">
        <v>44166</v>
      </c>
      <c r="N230" s="14" t="s">
        <v>29</v>
      </c>
      <c r="O230" s="14" t="s">
        <v>29</v>
      </c>
      <c r="P230" s="14" t="s">
        <v>29</v>
      </c>
      <c r="Q230" s="14" t="s">
        <v>536</v>
      </c>
      <c r="R230" s="14">
        <v>300</v>
      </c>
      <c r="S230" s="14">
        <v>300</v>
      </c>
      <c r="T230" s="14">
        <v>0</v>
      </c>
      <c r="U230" s="14" t="s">
        <v>35</v>
      </c>
      <c r="V230" s="50" t="s">
        <v>1632</v>
      </c>
    </row>
    <row r="231" spans="1:22" s="87" customFormat="1" ht="45" customHeight="1">
      <c r="A231" s="169">
        <v>230</v>
      </c>
      <c r="B231" s="8" t="s">
        <v>537</v>
      </c>
      <c r="C231" s="9" t="s">
        <v>328</v>
      </c>
      <c r="D231" s="9" t="s">
        <v>305</v>
      </c>
      <c r="E231" s="9" t="s">
        <v>22</v>
      </c>
      <c r="F231" s="9" t="s">
        <v>538</v>
      </c>
      <c r="G231" s="9" t="s">
        <v>24</v>
      </c>
      <c r="H231" s="9" t="s">
        <v>34</v>
      </c>
      <c r="I231" s="9" t="s">
        <v>373</v>
      </c>
      <c r="J231" s="9" t="s">
        <v>40</v>
      </c>
      <c r="K231" s="9" t="s">
        <v>28</v>
      </c>
      <c r="L231" s="10">
        <v>44105</v>
      </c>
      <c r="M231" s="10">
        <v>44408</v>
      </c>
      <c r="N231" s="14" t="s">
        <v>29</v>
      </c>
      <c r="O231" s="14" t="s">
        <v>29</v>
      </c>
      <c r="P231" s="14" t="s">
        <v>29</v>
      </c>
      <c r="Q231" s="14" t="s">
        <v>536</v>
      </c>
      <c r="R231" s="14">
        <v>1650</v>
      </c>
      <c r="S231" s="14">
        <v>400</v>
      </c>
      <c r="T231" s="14">
        <v>400</v>
      </c>
      <c r="U231" s="14" t="s">
        <v>35</v>
      </c>
      <c r="V231" s="50" t="s">
        <v>1633</v>
      </c>
    </row>
    <row r="232" spans="1:22" s="87" customFormat="1" ht="45" customHeight="1">
      <c r="A232" s="169">
        <v>231</v>
      </c>
      <c r="B232" s="8" t="s">
        <v>539</v>
      </c>
      <c r="C232" s="9" t="s">
        <v>304</v>
      </c>
      <c r="D232" s="9" t="s">
        <v>300</v>
      </c>
      <c r="E232" s="9" t="s">
        <v>22</v>
      </c>
      <c r="F232" s="9" t="s">
        <v>540</v>
      </c>
      <c r="G232" s="9" t="s">
        <v>24</v>
      </c>
      <c r="H232" s="9" t="s">
        <v>52</v>
      </c>
      <c r="I232" s="9" t="s">
        <v>373</v>
      </c>
      <c r="J232" s="9" t="s">
        <v>27</v>
      </c>
      <c r="K232" s="9" t="s">
        <v>43</v>
      </c>
      <c r="L232" s="10">
        <v>43891</v>
      </c>
      <c r="M232" s="10">
        <v>44348</v>
      </c>
      <c r="N232" s="14" t="s">
        <v>541</v>
      </c>
      <c r="O232" s="14" t="s">
        <v>29</v>
      </c>
      <c r="P232" s="14" t="s">
        <v>29</v>
      </c>
      <c r="Q232" s="14" t="s">
        <v>29</v>
      </c>
      <c r="R232" s="14">
        <v>13000</v>
      </c>
      <c r="S232" s="14">
        <v>5000</v>
      </c>
      <c r="T232" s="14">
        <v>5000</v>
      </c>
      <c r="U232" s="14" t="s">
        <v>35</v>
      </c>
      <c r="V232" s="50" t="s">
        <v>1634</v>
      </c>
    </row>
    <row r="233" spans="1:22" s="87" customFormat="1" ht="45" customHeight="1">
      <c r="A233" s="169">
        <v>232</v>
      </c>
      <c r="B233" s="8" t="s">
        <v>542</v>
      </c>
      <c r="C233" s="9" t="s">
        <v>304</v>
      </c>
      <c r="D233" s="9" t="s">
        <v>300</v>
      </c>
      <c r="E233" s="9" t="s">
        <v>147</v>
      </c>
      <c r="F233" s="9" t="s">
        <v>543</v>
      </c>
      <c r="G233" s="9" t="s">
        <v>24</v>
      </c>
      <c r="H233" s="9" t="s">
        <v>229</v>
      </c>
      <c r="I233" s="9" t="s">
        <v>373</v>
      </c>
      <c r="J233" s="9" t="s">
        <v>27</v>
      </c>
      <c r="K233" s="9" t="s">
        <v>28</v>
      </c>
      <c r="L233" s="10">
        <v>43922</v>
      </c>
      <c r="M233" s="10">
        <v>44561</v>
      </c>
      <c r="N233" s="14" t="s">
        <v>544</v>
      </c>
      <c r="O233" s="14" t="s">
        <v>29</v>
      </c>
      <c r="P233" s="14" t="s">
        <v>29</v>
      </c>
      <c r="Q233" s="14" t="s">
        <v>29</v>
      </c>
      <c r="R233" s="14">
        <v>4000</v>
      </c>
      <c r="S233" s="14">
        <v>2000</v>
      </c>
      <c r="T233" s="14">
        <v>660</v>
      </c>
      <c r="U233" s="14" t="s">
        <v>35</v>
      </c>
      <c r="V233" s="50" t="s">
        <v>1635</v>
      </c>
    </row>
    <row r="234" spans="1:22" s="87" customFormat="1" ht="45" customHeight="1">
      <c r="A234" s="169">
        <v>233</v>
      </c>
      <c r="B234" s="8" t="s">
        <v>545</v>
      </c>
      <c r="C234" s="9" t="s">
        <v>328</v>
      </c>
      <c r="D234" s="9" t="s">
        <v>300</v>
      </c>
      <c r="E234" s="9" t="s">
        <v>155</v>
      </c>
      <c r="F234" s="9" t="s">
        <v>546</v>
      </c>
      <c r="G234" s="9" t="s">
        <v>24</v>
      </c>
      <c r="H234" s="9" t="s">
        <v>34</v>
      </c>
      <c r="I234" s="9" t="s">
        <v>373</v>
      </c>
      <c r="J234" s="9" t="s">
        <v>40</v>
      </c>
      <c r="K234" s="9" t="s">
        <v>28</v>
      </c>
      <c r="L234" s="10">
        <v>43739</v>
      </c>
      <c r="M234" s="10">
        <v>43922</v>
      </c>
      <c r="N234" s="14" t="s">
        <v>29</v>
      </c>
      <c r="O234" s="14" t="s">
        <v>29</v>
      </c>
      <c r="P234" s="14">
        <v>0.35</v>
      </c>
      <c r="Q234" s="14" t="s">
        <v>29</v>
      </c>
      <c r="R234" s="14">
        <v>1355</v>
      </c>
      <c r="S234" s="14">
        <v>955</v>
      </c>
      <c r="T234" s="14">
        <f>S234*0.3</f>
        <v>286.5</v>
      </c>
      <c r="U234" s="14" t="s">
        <v>35</v>
      </c>
      <c r="V234" s="50" t="s">
        <v>1636</v>
      </c>
    </row>
    <row r="235" spans="1:22" s="87" customFormat="1" ht="45" customHeight="1">
      <c r="A235" s="169">
        <v>234</v>
      </c>
      <c r="B235" s="8" t="s">
        <v>547</v>
      </c>
      <c r="C235" s="9" t="s">
        <v>335</v>
      </c>
      <c r="D235" s="9" t="s">
        <v>300</v>
      </c>
      <c r="E235" s="9" t="s">
        <v>147</v>
      </c>
      <c r="F235" s="9" t="s">
        <v>548</v>
      </c>
      <c r="G235" s="9" t="s">
        <v>24</v>
      </c>
      <c r="H235" s="9" t="s">
        <v>34</v>
      </c>
      <c r="I235" s="9" t="s">
        <v>385</v>
      </c>
      <c r="J235" s="9" t="s">
        <v>40</v>
      </c>
      <c r="K235" s="9" t="s">
        <v>28</v>
      </c>
      <c r="L235" s="10">
        <v>43678</v>
      </c>
      <c r="M235" s="10">
        <v>44531</v>
      </c>
      <c r="N235" s="14" t="s">
        <v>29</v>
      </c>
      <c r="O235" s="14" t="s">
        <v>29</v>
      </c>
      <c r="P235" s="14" t="s">
        <v>29</v>
      </c>
      <c r="Q235" s="14">
        <v>6300</v>
      </c>
      <c r="R235" s="14">
        <v>6500</v>
      </c>
      <c r="S235" s="14">
        <v>1500</v>
      </c>
      <c r="T235" s="14">
        <v>1500</v>
      </c>
      <c r="U235" s="14" t="s">
        <v>35</v>
      </c>
      <c r="V235" s="50" t="s">
        <v>1637</v>
      </c>
    </row>
    <row r="236" spans="1:22" s="87" customFormat="1" ht="45" customHeight="1">
      <c r="A236" s="169">
        <v>235</v>
      </c>
      <c r="B236" s="8" t="s">
        <v>552</v>
      </c>
      <c r="C236" s="9" t="s">
        <v>328</v>
      </c>
      <c r="D236" s="9" t="s">
        <v>300</v>
      </c>
      <c r="E236" s="9" t="s">
        <v>147</v>
      </c>
      <c r="F236" s="9" t="s">
        <v>553</v>
      </c>
      <c r="G236" s="9" t="s">
        <v>24</v>
      </c>
      <c r="H236" s="9" t="s">
        <v>34</v>
      </c>
      <c r="I236" s="9" t="s">
        <v>373</v>
      </c>
      <c r="J236" s="9" t="s">
        <v>40</v>
      </c>
      <c r="K236" s="9" t="s">
        <v>43</v>
      </c>
      <c r="L236" s="10">
        <v>43739</v>
      </c>
      <c r="M236" s="10">
        <v>44166</v>
      </c>
      <c r="N236" s="14" t="s">
        <v>29</v>
      </c>
      <c r="O236" s="14" t="s">
        <v>29</v>
      </c>
      <c r="P236" s="14" t="s">
        <v>29</v>
      </c>
      <c r="Q236" s="14" t="s">
        <v>337</v>
      </c>
      <c r="R236" s="14">
        <v>600</v>
      </c>
      <c r="S236" s="14">
        <v>600</v>
      </c>
      <c r="T236" s="14">
        <f>S236*0.3</f>
        <v>180</v>
      </c>
      <c r="U236" s="14" t="s">
        <v>35</v>
      </c>
      <c r="V236" s="50" t="s">
        <v>1639</v>
      </c>
    </row>
    <row r="237" spans="1:22" s="87" customFormat="1" ht="45" customHeight="1">
      <c r="A237" s="169">
        <v>236</v>
      </c>
      <c r="B237" s="8" t="s">
        <v>558</v>
      </c>
      <c r="C237" s="9" t="s">
        <v>335</v>
      </c>
      <c r="D237" s="9" t="s">
        <v>359</v>
      </c>
      <c r="E237" s="9" t="s">
        <v>147</v>
      </c>
      <c r="F237" s="9" t="s">
        <v>559</v>
      </c>
      <c r="G237" s="9" t="s">
        <v>24</v>
      </c>
      <c r="H237" s="9" t="s">
        <v>34</v>
      </c>
      <c r="I237" s="9" t="s">
        <v>373</v>
      </c>
      <c r="J237" s="9" t="s">
        <v>40</v>
      </c>
      <c r="K237" s="9" t="s">
        <v>28</v>
      </c>
      <c r="L237" s="10">
        <v>43678</v>
      </c>
      <c r="M237" s="10">
        <v>43952</v>
      </c>
      <c r="N237" s="14" t="s">
        <v>29</v>
      </c>
      <c r="O237" s="14" t="s">
        <v>29</v>
      </c>
      <c r="P237" s="14" t="s">
        <v>29</v>
      </c>
      <c r="Q237" s="14" t="s">
        <v>337</v>
      </c>
      <c r="R237" s="14">
        <v>1524</v>
      </c>
      <c r="S237" s="14">
        <v>500</v>
      </c>
      <c r="T237" s="14">
        <f>S237*0.3</f>
        <v>150</v>
      </c>
      <c r="U237" s="14" t="s">
        <v>35</v>
      </c>
      <c r="V237" s="50" t="s">
        <v>1642</v>
      </c>
    </row>
    <row r="238" spans="1:22" s="87" customFormat="1" ht="45" customHeight="1">
      <c r="A238" s="169">
        <v>237</v>
      </c>
      <c r="B238" s="8" t="s">
        <v>560</v>
      </c>
      <c r="C238" s="9" t="s">
        <v>335</v>
      </c>
      <c r="D238" s="9" t="s">
        <v>300</v>
      </c>
      <c r="E238" s="9" t="s">
        <v>147</v>
      </c>
      <c r="F238" s="9" t="s">
        <v>561</v>
      </c>
      <c r="G238" s="9" t="s">
        <v>24</v>
      </c>
      <c r="H238" s="9" t="s">
        <v>34</v>
      </c>
      <c r="I238" s="9" t="s">
        <v>373</v>
      </c>
      <c r="J238" s="9" t="s">
        <v>40</v>
      </c>
      <c r="K238" s="9" t="s">
        <v>28</v>
      </c>
      <c r="L238" s="10">
        <v>43617</v>
      </c>
      <c r="M238" s="10">
        <v>43983</v>
      </c>
      <c r="N238" s="14" t="s">
        <v>29</v>
      </c>
      <c r="O238" s="14" t="s">
        <v>29</v>
      </c>
      <c r="P238" s="14" t="s">
        <v>29</v>
      </c>
      <c r="Q238" s="14">
        <v>3500</v>
      </c>
      <c r="R238" s="14">
        <v>760</v>
      </c>
      <c r="S238" s="14">
        <v>200</v>
      </c>
      <c r="T238" s="14">
        <f>S238*0.3</f>
        <v>60</v>
      </c>
      <c r="U238" s="14" t="s">
        <v>35</v>
      </c>
      <c r="V238" s="50" t="s">
        <v>1643</v>
      </c>
    </row>
    <row r="239" spans="1:22" s="87" customFormat="1" ht="45" customHeight="1">
      <c r="A239" s="169">
        <v>238</v>
      </c>
      <c r="B239" s="8" t="s">
        <v>562</v>
      </c>
      <c r="C239" s="9" t="s">
        <v>304</v>
      </c>
      <c r="D239" s="9" t="s">
        <v>300</v>
      </c>
      <c r="E239" s="9" t="s">
        <v>155</v>
      </c>
      <c r="F239" s="9" t="s">
        <v>563</v>
      </c>
      <c r="G239" s="9" t="s">
        <v>24</v>
      </c>
      <c r="H239" s="9" t="s">
        <v>515</v>
      </c>
      <c r="I239" s="9" t="s">
        <v>373</v>
      </c>
      <c r="J239" s="9" t="s">
        <v>27</v>
      </c>
      <c r="K239" s="9" t="s">
        <v>28</v>
      </c>
      <c r="L239" s="10">
        <v>43892</v>
      </c>
      <c r="M239" s="10">
        <v>44441</v>
      </c>
      <c r="N239" s="14" t="s">
        <v>29</v>
      </c>
      <c r="O239" s="14" t="s">
        <v>29</v>
      </c>
      <c r="P239" s="14">
        <v>1.3</v>
      </c>
      <c r="Q239" s="14" t="s">
        <v>29</v>
      </c>
      <c r="R239" s="14">
        <v>2000</v>
      </c>
      <c r="S239" s="14">
        <v>500</v>
      </c>
      <c r="T239" s="14">
        <v>150</v>
      </c>
      <c r="U239" s="14" t="s">
        <v>35</v>
      </c>
      <c r="V239" s="50" t="s">
        <v>1644</v>
      </c>
    </row>
    <row r="240" spans="1:22" s="87" customFormat="1" ht="75" customHeight="1">
      <c r="A240" s="169">
        <v>239</v>
      </c>
      <c r="B240" s="8" t="s">
        <v>564</v>
      </c>
      <c r="C240" s="9" t="s">
        <v>304</v>
      </c>
      <c r="D240" s="9" t="s">
        <v>300</v>
      </c>
      <c r="E240" s="9" t="s">
        <v>155</v>
      </c>
      <c r="F240" s="9" t="s">
        <v>565</v>
      </c>
      <c r="G240" s="9" t="s">
        <v>24</v>
      </c>
      <c r="H240" s="9" t="s">
        <v>48</v>
      </c>
      <c r="I240" s="9" t="s">
        <v>373</v>
      </c>
      <c r="J240" s="9" t="s">
        <v>27</v>
      </c>
      <c r="K240" s="9" t="s">
        <v>28</v>
      </c>
      <c r="L240" s="10">
        <v>43892</v>
      </c>
      <c r="M240" s="10">
        <v>44167</v>
      </c>
      <c r="N240" s="14" t="s">
        <v>29</v>
      </c>
      <c r="O240" s="14" t="s">
        <v>29</v>
      </c>
      <c r="P240" s="14">
        <v>0.35</v>
      </c>
      <c r="Q240" s="14">
        <v>160</v>
      </c>
      <c r="R240" s="14">
        <v>2000</v>
      </c>
      <c r="S240" s="14">
        <v>2000</v>
      </c>
      <c r="T240" s="14">
        <v>600</v>
      </c>
      <c r="U240" s="14" t="s">
        <v>35</v>
      </c>
      <c r="V240" s="50" t="s">
        <v>1645</v>
      </c>
    </row>
    <row r="241" spans="1:22" s="87" customFormat="1" ht="45" customHeight="1">
      <c r="A241" s="169">
        <v>240</v>
      </c>
      <c r="B241" s="8" t="s">
        <v>566</v>
      </c>
      <c r="C241" s="9" t="s">
        <v>304</v>
      </c>
      <c r="D241" s="9" t="s">
        <v>300</v>
      </c>
      <c r="E241" s="9" t="s">
        <v>147</v>
      </c>
      <c r="F241" s="9" t="s">
        <v>567</v>
      </c>
      <c r="G241" s="9" t="s">
        <v>24</v>
      </c>
      <c r="H241" s="9" t="s">
        <v>229</v>
      </c>
      <c r="I241" s="9" t="s">
        <v>373</v>
      </c>
      <c r="J241" s="9" t="s">
        <v>27</v>
      </c>
      <c r="K241" s="9" t="s">
        <v>28</v>
      </c>
      <c r="L241" s="10">
        <v>43923</v>
      </c>
      <c r="M241" s="10">
        <v>44318</v>
      </c>
      <c r="N241" s="14" t="s">
        <v>29</v>
      </c>
      <c r="O241" s="14" t="s">
        <v>29</v>
      </c>
      <c r="P241" s="14">
        <v>18</v>
      </c>
      <c r="Q241" s="14" t="s">
        <v>29</v>
      </c>
      <c r="R241" s="14">
        <v>11000</v>
      </c>
      <c r="S241" s="14">
        <v>3000</v>
      </c>
      <c r="T241" s="14">
        <v>3000</v>
      </c>
      <c r="U241" s="14" t="s">
        <v>35</v>
      </c>
      <c r="V241" s="50" t="s">
        <v>1646</v>
      </c>
    </row>
    <row r="242" spans="1:22" s="87" customFormat="1" ht="45" customHeight="1">
      <c r="A242" s="169">
        <v>241</v>
      </c>
      <c r="B242" s="8" t="s">
        <v>568</v>
      </c>
      <c r="C242" s="9" t="s">
        <v>304</v>
      </c>
      <c r="D242" s="9" t="s">
        <v>300</v>
      </c>
      <c r="E242" s="9" t="s">
        <v>155</v>
      </c>
      <c r="F242" s="9" t="s">
        <v>569</v>
      </c>
      <c r="G242" s="9" t="s">
        <v>24</v>
      </c>
      <c r="H242" s="9" t="s">
        <v>234</v>
      </c>
      <c r="I242" s="9" t="s">
        <v>373</v>
      </c>
      <c r="J242" s="9" t="s">
        <v>27</v>
      </c>
      <c r="K242" s="9" t="s">
        <v>28</v>
      </c>
      <c r="L242" s="10">
        <v>43983</v>
      </c>
      <c r="M242" s="10">
        <v>44531</v>
      </c>
      <c r="N242" s="14" t="s">
        <v>29</v>
      </c>
      <c r="O242" s="14" t="s">
        <v>29</v>
      </c>
      <c r="P242" s="14" t="s">
        <v>29</v>
      </c>
      <c r="Q242" s="14" t="s">
        <v>29</v>
      </c>
      <c r="R242" s="14">
        <v>1000</v>
      </c>
      <c r="S242" s="14">
        <v>300</v>
      </c>
      <c r="T242" s="14">
        <v>99</v>
      </c>
      <c r="U242" s="14" t="s">
        <v>35</v>
      </c>
      <c r="V242" s="50" t="s">
        <v>1647</v>
      </c>
    </row>
    <row r="243" spans="1:22" s="87" customFormat="1" ht="45" customHeight="1">
      <c r="A243" s="169">
        <v>242</v>
      </c>
      <c r="B243" s="8" t="s">
        <v>574</v>
      </c>
      <c r="C243" s="9" t="s">
        <v>304</v>
      </c>
      <c r="D243" s="9" t="s">
        <v>305</v>
      </c>
      <c r="E243" s="9" t="s">
        <v>155</v>
      </c>
      <c r="F243" s="9" t="s">
        <v>575</v>
      </c>
      <c r="G243" s="9" t="s">
        <v>24</v>
      </c>
      <c r="H243" s="9" t="s">
        <v>63</v>
      </c>
      <c r="I243" s="9" t="s">
        <v>373</v>
      </c>
      <c r="J243" s="9" t="s">
        <v>27</v>
      </c>
      <c r="K243" s="9" t="s">
        <v>28</v>
      </c>
      <c r="L243" s="10">
        <v>43831</v>
      </c>
      <c r="M243" s="10">
        <v>43953</v>
      </c>
      <c r="N243" s="14" t="s">
        <v>576</v>
      </c>
      <c r="O243" s="14" t="s">
        <v>29</v>
      </c>
      <c r="P243" s="14" t="s">
        <v>576</v>
      </c>
      <c r="Q243" s="14" t="s">
        <v>29</v>
      </c>
      <c r="R243" s="14">
        <v>500</v>
      </c>
      <c r="S243" s="14">
        <v>500</v>
      </c>
      <c r="T243" s="14">
        <v>150</v>
      </c>
      <c r="U243" s="14" t="s">
        <v>35</v>
      </c>
      <c r="V243" s="50" t="s">
        <v>1650</v>
      </c>
    </row>
    <row r="244" spans="1:22" s="87" customFormat="1" ht="45" customHeight="1">
      <c r="A244" s="169">
        <v>243</v>
      </c>
      <c r="B244" s="8" t="s">
        <v>577</v>
      </c>
      <c r="C244" s="9" t="s">
        <v>304</v>
      </c>
      <c r="D244" s="9" t="s">
        <v>305</v>
      </c>
      <c r="E244" s="9" t="s">
        <v>147</v>
      </c>
      <c r="F244" s="9" t="s">
        <v>578</v>
      </c>
      <c r="G244" s="9" t="s">
        <v>24</v>
      </c>
      <c r="H244" s="9" t="s">
        <v>48</v>
      </c>
      <c r="I244" s="9" t="s">
        <v>520</v>
      </c>
      <c r="J244" s="9" t="s">
        <v>27</v>
      </c>
      <c r="K244" s="9" t="s">
        <v>28</v>
      </c>
      <c r="L244" s="10">
        <v>43892</v>
      </c>
      <c r="M244" s="10">
        <v>44318</v>
      </c>
      <c r="N244" s="14" t="s">
        <v>29</v>
      </c>
      <c r="O244" s="14" t="s">
        <v>29</v>
      </c>
      <c r="P244" s="14" t="s">
        <v>29</v>
      </c>
      <c r="Q244" s="14" t="s">
        <v>29</v>
      </c>
      <c r="R244" s="14">
        <v>3997.94</v>
      </c>
      <c r="S244" s="14">
        <v>2000</v>
      </c>
      <c r="T244" s="14">
        <v>700</v>
      </c>
      <c r="U244" s="14" t="s">
        <v>35</v>
      </c>
      <c r="V244" s="50" t="s">
        <v>1651</v>
      </c>
    </row>
    <row r="245" spans="1:22" s="87" customFormat="1" ht="45" customHeight="1">
      <c r="A245" s="169">
        <v>244</v>
      </c>
      <c r="B245" s="8" t="s">
        <v>581</v>
      </c>
      <c r="C245" s="9" t="s">
        <v>304</v>
      </c>
      <c r="D245" s="9" t="s">
        <v>305</v>
      </c>
      <c r="E245" s="9" t="s">
        <v>155</v>
      </c>
      <c r="F245" s="9" t="s">
        <v>582</v>
      </c>
      <c r="G245" s="9" t="s">
        <v>24</v>
      </c>
      <c r="H245" s="9" t="s">
        <v>34</v>
      </c>
      <c r="I245" s="9" t="s">
        <v>385</v>
      </c>
      <c r="J245" s="9" t="s">
        <v>27</v>
      </c>
      <c r="K245" s="9" t="s">
        <v>28</v>
      </c>
      <c r="L245" s="10">
        <v>43832</v>
      </c>
      <c r="M245" s="10">
        <v>44532</v>
      </c>
      <c r="N245" s="14" t="s">
        <v>29</v>
      </c>
      <c r="O245" s="14" t="s">
        <v>29</v>
      </c>
      <c r="P245" s="14" t="s">
        <v>29</v>
      </c>
      <c r="Q245" s="14" t="s">
        <v>29</v>
      </c>
      <c r="R245" s="14">
        <v>14675.77</v>
      </c>
      <c r="S245" s="14">
        <v>1000</v>
      </c>
      <c r="T245" s="14">
        <v>1000</v>
      </c>
      <c r="U245" s="14" t="s">
        <v>35</v>
      </c>
      <c r="V245" s="50" t="s">
        <v>1653</v>
      </c>
    </row>
    <row r="246" spans="1:22" s="87" customFormat="1" ht="45" customHeight="1">
      <c r="A246" s="169">
        <v>245</v>
      </c>
      <c r="B246" s="8" t="s">
        <v>583</v>
      </c>
      <c r="C246" s="9" t="s">
        <v>304</v>
      </c>
      <c r="D246" s="9" t="s">
        <v>359</v>
      </c>
      <c r="E246" s="9" t="s">
        <v>155</v>
      </c>
      <c r="F246" s="9" t="s">
        <v>584</v>
      </c>
      <c r="G246" s="9" t="s">
        <v>24</v>
      </c>
      <c r="H246" s="9" t="s">
        <v>585</v>
      </c>
      <c r="I246" s="9" t="s">
        <v>520</v>
      </c>
      <c r="J246" s="9" t="s">
        <v>27</v>
      </c>
      <c r="K246" s="9" t="s">
        <v>28</v>
      </c>
      <c r="L246" s="10">
        <v>43891</v>
      </c>
      <c r="M246" s="10">
        <v>44440</v>
      </c>
      <c r="N246" s="14" t="s">
        <v>29</v>
      </c>
      <c r="O246" s="14" t="s">
        <v>29</v>
      </c>
      <c r="P246" s="14">
        <v>51.29</v>
      </c>
      <c r="Q246" s="14" t="s">
        <v>29</v>
      </c>
      <c r="R246" s="14">
        <v>3000</v>
      </c>
      <c r="S246" s="14">
        <v>1000</v>
      </c>
      <c r="T246" s="14">
        <v>330</v>
      </c>
      <c r="U246" s="14" t="s">
        <v>35</v>
      </c>
      <c r="V246" s="50" t="s">
        <v>1654</v>
      </c>
    </row>
    <row r="247" spans="1:22" s="87" customFormat="1" ht="45" customHeight="1">
      <c r="A247" s="169">
        <v>246</v>
      </c>
      <c r="B247" s="8" t="s">
        <v>586</v>
      </c>
      <c r="C247" s="9" t="s">
        <v>304</v>
      </c>
      <c r="D247" s="9" t="s">
        <v>305</v>
      </c>
      <c r="E247" s="9" t="s">
        <v>147</v>
      </c>
      <c r="F247" s="9" t="s">
        <v>587</v>
      </c>
      <c r="G247" s="9" t="s">
        <v>24</v>
      </c>
      <c r="H247" s="9" t="s">
        <v>48</v>
      </c>
      <c r="I247" s="9" t="s">
        <v>373</v>
      </c>
      <c r="J247" s="9" t="s">
        <v>27</v>
      </c>
      <c r="K247" s="9" t="s">
        <v>28</v>
      </c>
      <c r="L247" s="10">
        <v>43831</v>
      </c>
      <c r="M247" s="10">
        <v>43983</v>
      </c>
      <c r="N247" s="14" t="s">
        <v>29</v>
      </c>
      <c r="O247" s="14" t="s">
        <v>29</v>
      </c>
      <c r="P247" s="14" t="s">
        <v>29</v>
      </c>
      <c r="Q247" s="14" t="s">
        <v>29</v>
      </c>
      <c r="R247" s="14">
        <v>1000</v>
      </c>
      <c r="S247" s="14">
        <v>1000</v>
      </c>
      <c r="T247" s="14">
        <v>300</v>
      </c>
      <c r="U247" s="14" t="s">
        <v>35</v>
      </c>
      <c r="V247" s="50" t="s">
        <v>1655</v>
      </c>
    </row>
    <row r="248" spans="1:22" s="87" customFormat="1" ht="45" customHeight="1">
      <c r="A248" s="169">
        <v>247</v>
      </c>
      <c r="B248" s="8" t="s">
        <v>588</v>
      </c>
      <c r="C248" s="9" t="s">
        <v>304</v>
      </c>
      <c r="D248" s="9" t="s">
        <v>300</v>
      </c>
      <c r="E248" s="9" t="s">
        <v>155</v>
      </c>
      <c r="F248" s="9" t="s">
        <v>589</v>
      </c>
      <c r="G248" s="9" t="s">
        <v>24</v>
      </c>
      <c r="H248" s="9" t="s">
        <v>318</v>
      </c>
      <c r="I248" s="9" t="s">
        <v>373</v>
      </c>
      <c r="J248" s="9" t="s">
        <v>27</v>
      </c>
      <c r="K248" s="9" t="s">
        <v>28</v>
      </c>
      <c r="L248" s="10">
        <v>43984</v>
      </c>
      <c r="M248" s="10">
        <v>44348</v>
      </c>
      <c r="N248" s="14" t="s">
        <v>29</v>
      </c>
      <c r="O248" s="14" t="s">
        <v>29</v>
      </c>
      <c r="P248" s="14" t="s">
        <v>29</v>
      </c>
      <c r="Q248" s="14" t="s">
        <v>29</v>
      </c>
      <c r="R248" s="14">
        <v>1264</v>
      </c>
      <c r="S248" s="14">
        <v>500</v>
      </c>
      <c r="T248" s="14">
        <v>200</v>
      </c>
      <c r="U248" s="14" t="s">
        <v>35</v>
      </c>
      <c r="V248" s="50" t="s">
        <v>1656</v>
      </c>
    </row>
    <row r="249" spans="1:22" s="87" customFormat="1" ht="45" customHeight="1">
      <c r="A249" s="169">
        <v>248</v>
      </c>
      <c r="B249" s="8" t="s">
        <v>590</v>
      </c>
      <c r="C249" s="9" t="s">
        <v>304</v>
      </c>
      <c r="D249" s="9" t="s">
        <v>305</v>
      </c>
      <c r="E249" s="9" t="s">
        <v>155</v>
      </c>
      <c r="F249" s="9" t="s">
        <v>591</v>
      </c>
      <c r="G249" s="9" t="s">
        <v>24</v>
      </c>
      <c r="H249" s="9" t="s">
        <v>48</v>
      </c>
      <c r="I249" s="9" t="s">
        <v>373</v>
      </c>
      <c r="J249" s="9" t="s">
        <v>27</v>
      </c>
      <c r="K249" s="9" t="s">
        <v>28</v>
      </c>
      <c r="L249" s="10">
        <v>43892</v>
      </c>
      <c r="M249" s="10">
        <v>44318</v>
      </c>
      <c r="N249" s="14" t="s">
        <v>29</v>
      </c>
      <c r="O249" s="14" t="s">
        <v>29</v>
      </c>
      <c r="P249" s="14" t="s">
        <v>29</v>
      </c>
      <c r="Q249" s="14" t="s">
        <v>337</v>
      </c>
      <c r="R249" s="14">
        <v>9484.4699999999993</v>
      </c>
      <c r="S249" s="14">
        <v>5000</v>
      </c>
      <c r="T249" s="14">
        <v>5000</v>
      </c>
      <c r="U249" s="14" t="s">
        <v>35</v>
      </c>
      <c r="V249" s="50" t="s">
        <v>1657</v>
      </c>
    </row>
    <row r="250" spans="1:22" s="87" customFormat="1" ht="45" customHeight="1">
      <c r="A250" s="169">
        <v>249</v>
      </c>
      <c r="B250" s="8" t="s">
        <v>592</v>
      </c>
      <c r="C250" s="9" t="s">
        <v>304</v>
      </c>
      <c r="D250" s="9" t="s">
        <v>305</v>
      </c>
      <c r="E250" s="9" t="s">
        <v>147</v>
      </c>
      <c r="F250" s="9" t="s">
        <v>593</v>
      </c>
      <c r="G250" s="9" t="s">
        <v>24</v>
      </c>
      <c r="H250" s="9" t="s">
        <v>61</v>
      </c>
      <c r="I250" s="9" t="s">
        <v>373</v>
      </c>
      <c r="J250" s="9" t="s">
        <v>27</v>
      </c>
      <c r="K250" s="9" t="s">
        <v>28</v>
      </c>
      <c r="L250" s="10">
        <v>43891</v>
      </c>
      <c r="M250" s="10">
        <v>44531</v>
      </c>
      <c r="N250" s="14" t="s">
        <v>29</v>
      </c>
      <c r="O250" s="14" t="s">
        <v>29</v>
      </c>
      <c r="P250" s="14" t="s">
        <v>29</v>
      </c>
      <c r="Q250" s="14" t="s">
        <v>29</v>
      </c>
      <c r="R250" s="14">
        <v>3000</v>
      </c>
      <c r="S250" s="14">
        <v>2000</v>
      </c>
      <c r="T250" s="14">
        <v>1200</v>
      </c>
      <c r="U250" s="14" t="s">
        <v>35</v>
      </c>
      <c r="V250" s="50" t="s">
        <v>1658</v>
      </c>
    </row>
    <row r="251" spans="1:22" s="87" customFormat="1" ht="45" customHeight="1">
      <c r="A251" s="169">
        <v>250</v>
      </c>
      <c r="B251" s="8" t="s">
        <v>597</v>
      </c>
      <c r="C251" s="9" t="s">
        <v>328</v>
      </c>
      <c r="D251" s="9" t="s">
        <v>300</v>
      </c>
      <c r="E251" s="9" t="s">
        <v>22</v>
      </c>
      <c r="F251" s="9" t="s">
        <v>598</v>
      </c>
      <c r="G251" s="9" t="s">
        <v>24</v>
      </c>
      <c r="H251" s="9" t="s">
        <v>34</v>
      </c>
      <c r="I251" s="9" t="s">
        <v>373</v>
      </c>
      <c r="J251" s="9" t="s">
        <v>40</v>
      </c>
      <c r="K251" s="9" t="s">
        <v>28</v>
      </c>
      <c r="L251" s="10">
        <v>44013</v>
      </c>
      <c r="M251" s="10">
        <v>44287</v>
      </c>
      <c r="N251" s="14" t="s">
        <v>29</v>
      </c>
      <c r="O251" s="14" t="s">
        <v>29</v>
      </c>
      <c r="P251" s="14" t="s">
        <v>29</v>
      </c>
      <c r="Q251" s="14">
        <v>4800</v>
      </c>
      <c r="R251" s="14">
        <v>800</v>
      </c>
      <c r="S251" s="14">
        <v>300</v>
      </c>
      <c r="T251" s="14">
        <f>S251*0.3</f>
        <v>90</v>
      </c>
      <c r="U251" s="14" t="s">
        <v>35</v>
      </c>
      <c r="V251" s="50" t="s">
        <v>1660</v>
      </c>
    </row>
    <row r="252" spans="1:22" s="87" customFormat="1" ht="45" customHeight="1">
      <c r="A252" s="169">
        <v>251</v>
      </c>
      <c r="B252" s="8" t="s">
        <v>599</v>
      </c>
      <c r="C252" s="9" t="s">
        <v>304</v>
      </c>
      <c r="D252" s="9" t="s">
        <v>300</v>
      </c>
      <c r="E252" s="9" t="s">
        <v>155</v>
      </c>
      <c r="F252" s="9" t="s">
        <v>600</v>
      </c>
      <c r="G252" s="9" t="s">
        <v>24</v>
      </c>
      <c r="H252" s="9" t="s">
        <v>269</v>
      </c>
      <c r="I252" s="9" t="s">
        <v>385</v>
      </c>
      <c r="J252" s="9" t="s">
        <v>27</v>
      </c>
      <c r="K252" s="9" t="s">
        <v>28</v>
      </c>
      <c r="L252" s="10">
        <v>43831</v>
      </c>
      <c r="M252" s="10">
        <v>44167</v>
      </c>
      <c r="N252" s="14"/>
      <c r="O252" s="14"/>
      <c r="P252" s="14"/>
      <c r="Q252" s="14"/>
      <c r="R252" s="14">
        <v>25000</v>
      </c>
      <c r="S252" s="14">
        <v>25000</v>
      </c>
      <c r="T252" s="14">
        <v>20000</v>
      </c>
      <c r="U252" s="14" t="s">
        <v>35</v>
      </c>
      <c r="V252" s="50" t="s">
        <v>1661</v>
      </c>
    </row>
    <row r="253" spans="1:22" s="87" customFormat="1" ht="45" customHeight="1">
      <c r="A253" s="169">
        <v>252</v>
      </c>
      <c r="B253" s="8" t="s">
        <v>601</v>
      </c>
      <c r="C253" s="9" t="s">
        <v>304</v>
      </c>
      <c r="D253" s="9" t="s">
        <v>300</v>
      </c>
      <c r="E253" s="9" t="s">
        <v>22</v>
      </c>
      <c r="F253" s="9" t="s">
        <v>603</v>
      </c>
      <c r="G253" s="9" t="s">
        <v>24</v>
      </c>
      <c r="H253" s="9" t="s">
        <v>311</v>
      </c>
      <c r="I253" s="9" t="s">
        <v>373</v>
      </c>
      <c r="J253" s="9" t="s">
        <v>27</v>
      </c>
      <c r="K253" s="9" t="s">
        <v>28</v>
      </c>
      <c r="L253" s="10">
        <v>44167</v>
      </c>
      <c r="M253" s="10">
        <v>44897</v>
      </c>
      <c r="N253" s="14" t="s">
        <v>29</v>
      </c>
      <c r="O253" s="14" t="s">
        <v>29</v>
      </c>
      <c r="P253" s="14" t="s">
        <v>29</v>
      </c>
      <c r="Q253" s="14" t="s">
        <v>29</v>
      </c>
      <c r="R253" s="14">
        <v>3000</v>
      </c>
      <c r="S253" s="14">
        <v>50</v>
      </c>
      <c r="T253" s="14">
        <v>16.5</v>
      </c>
      <c r="U253" s="14" t="s">
        <v>35</v>
      </c>
      <c r="V253" s="50" t="s">
        <v>1662</v>
      </c>
    </row>
    <row r="254" spans="1:22" s="87" customFormat="1" ht="45" customHeight="1">
      <c r="A254" s="169">
        <v>253</v>
      </c>
      <c r="B254" s="8" t="s">
        <v>604</v>
      </c>
      <c r="C254" s="9" t="s">
        <v>304</v>
      </c>
      <c r="D254" s="9" t="s">
        <v>300</v>
      </c>
      <c r="E254" s="9" t="s">
        <v>155</v>
      </c>
      <c r="F254" s="9" t="s">
        <v>605</v>
      </c>
      <c r="G254" s="9" t="s">
        <v>24</v>
      </c>
      <c r="H254" s="9" t="s">
        <v>269</v>
      </c>
      <c r="I254" s="9" t="s">
        <v>373</v>
      </c>
      <c r="J254" s="9" t="s">
        <v>27</v>
      </c>
      <c r="K254" s="9" t="s">
        <v>28</v>
      </c>
      <c r="L254" s="10">
        <v>43831</v>
      </c>
      <c r="M254" s="10">
        <v>44166</v>
      </c>
      <c r="N254" s="14" t="s">
        <v>29</v>
      </c>
      <c r="O254" s="14" t="s">
        <v>29</v>
      </c>
      <c r="P254" s="14" t="s">
        <v>29</v>
      </c>
      <c r="Q254" s="14" t="s">
        <v>337</v>
      </c>
      <c r="R254" s="14">
        <v>105000</v>
      </c>
      <c r="S254" s="14">
        <v>20000</v>
      </c>
      <c r="T254" s="14">
        <v>20000</v>
      </c>
      <c r="U254" s="14" t="s">
        <v>35</v>
      </c>
      <c r="V254" s="50" t="s">
        <v>2751</v>
      </c>
    </row>
    <row r="255" spans="1:22" s="87" customFormat="1" ht="45" customHeight="1">
      <c r="A255" s="169">
        <v>254</v>
      </c>
      <c r="B255" s="8" t="s">
        <v>606</v>
      </c>
      <c r="C255" s="9" t="s">
        <v>304</v>
      </c>
      <c r="D255" s="9" t="s">
        <v>305</v>
      </c>
      <c r="E255" s="9" t="s">
        <v>147</v>
      </c>
      <c r="F255" s="9" t="s">
        <v>607</v>
      </c>
      <c r="G255" s="9" t="s">
        <v>24</v>
      </c>
      <c r="H255" s="9" t="s">
        <v>344</v>
      </c>
      <c r="I255" s="9" t="s">
        <v>373</v>
      </c>
      <c r="J255" s="9" t="s">
        <v>27</v>
      </c>
      <c r="K255" s="9" t="s">
        <v>28</v>
      </c>
      <c r="L255" s="10">
        <v>43892</v>
      </c>
      <c r="M255" s="10">
        <v>45992</v>
      </c>
      <c r="N255" s="14" t="s">
        <v>29</v>
      </c>
      <c r="O255" s="14" t="s">
        <v>29</v>
      </c>
      <c r="P255" s="14" t="s">
        <v>29</v>
      </c>
      <c r="Q255" s="14" t="s">
        <v>29</v>
      </c>
      <c r="R255" s="14">
        <v>3050</v>
      </c>
      <c r="S255" s="14">
        <v>50</v>
      </c>
      <c r="T255" s="14">
        <v>50</v>
      </c>
      <c r="U255" s="14" t="s">
        <v>35</v>
      </c>
      <c r="V255" s="50" t="s">
        <v>1663</v>
      </c>
    </row>
    <row r="256" spans="1:22" s="87" customFormat="1" ht="45" customHeight="1">
      <c r="A256" s="169">
        <v>255</v>
      </c>
      <c r="B256" s="8" t="s">
        <v>609</v>
      </c>
      <c r="C256" s="9" t="s">
        <v>335</v>
      </c>
      <c r="D256" s="9" t="s">
        <v>305</v>
      </c>
      <c r="E256" s="9" t="s">
        <v>155</v>
      </c>
      <c r="F256" s="9" t="s">
        <v>610</v>
      </c>
      <c r="G256" s="9" t="s">
        <v>24</v>
      </c>
      <c r="H256" s="9" t="s">
        <v>63</v>
      </c>
      <c r="I256" s="9" t="s">
        <v>373</v>
      </c>
      <c r="J256" s="9" t="s">
        <v>40</v>
      </c>
      <c r="K256" s="9" t="s">
        <v>28</v>
      </c>
      <c r="L256" s="10">
        <v>43800</v>
      </c>
      <c r="M256" s="10">
        <v>44044</v>
      </c>
      <c r="N256" s="14" t="s">
        <v>29</v>
      </c>
      <c r="O256" s="14" t="s">
        <v>29</v>
      </c>
      <c r="P256" s="14" t="s">
        <v>29</v>
      </c>
      <c r="Q256" s="14" t="s">
        <v>337</v>
      </c>
      <c r="R256" s="14">
        <v>140</v>
      </c>
      <c r="S256" s="14">
        <v>10</v>
      </c>
      <c r="T256" s="14">
        <v>0</v>
      </c>
      <c r="U256" s="14" t="s">
        <v>35</v>
      </c>
      <c r="V256" s="50" t="s">
        <v>1665</v>
      </c>
    </row>
    <row r="257" spans="1:22" s="87" customFormat="1" ht="45" customHeight="1">
      <c r="A257" s="169">
        <v>256</v>
      </c>
      <c r="B257" s="8" t="s">
        <v>611</v>
      </c>
      <c r="C257" s="9" t="s">
        <v>304</v>
      </c>
      <c r="D257" s="9" t="s">
        <v>305</v>
      </c>
      <c r="E257" s="9" t="s">
        <v>147</v>
      </c>
      <c r="F257" s="9" t="s">
        <v>612</v>
      </c>
      <c r="G257" s="9" t="s">
        <v>24</v>
      </c>
      <c r="H257" s="9" t="s">
        <v>63</v>
      </c>
      <c r="I257" s="9" t="s">
        <v>385</v>
      </c>
      <c r="J257" s="9" t="s">
        <v>27</v>
      </c>
      <c r="K257" s="9" t="s">
        <v>28</v>
      </c>
      <c r="L257" s="10">
        <v>43923</v>
      </c>
      <c r="M257" s="10">
        <v>44348</v>
      </c>
      <c r="N257" s="14"/>
      <c r="O257" s="14"/>
      <c r="P257" s="14"/>
      <c r="Q257" s="14"/>
      <c r="R257" s="14">
        <v>1200</v>
      </c>
      <c r="S257" s="14">
        <v>500</v>
      </c>
      <c r="T257" s="14">
        <v>300</v>
      </c>
      <c r="U257" s="14" t="s">
        <v>35</v>
      </c>
      <c r="V257" s="50" t="s">
        <v>612</v>
      </c>
    </row>
    <row r="258" spans="1:22" s="87" customFormat="1" ht="45" customHeight="1">
      <c r="A258" s="169">
        <v>257</v>
      </c>
      <c r="B258" s="8" t="s">
        <v>613</v>
      </c>
      <c r="C258" s="9" t="s">
        <v>304</v>
      </c>
      <c r="D258" s="9" t="s">
        <v>300</v>
      </c>
      <c r="E258" s="9" t="s">
        <v>147</v>
      </c>
      <c r="F258" s="9" t="s">
        <v>2752</v>
      </c>
      <c r="G258" s="9" t="s">
        <v>24</v>
      </c>
      <c r="H258" s="9" t="s">
        <v>234</v>
      </c>
      <c r="I258" s="9" t="s">
        <v>520</v>
      </c>
      <c r="J258" s="9" t="s">
        <v>27</v>
      </c>
      <c r="K258" s="9" t="s">
        <v>28</v>
      </c>
      <c r="L258" s="10">
        <v>43892</v>
      </c>
      <c r="M258" s="10">
        <v>44228</v>
      </c>
      <c r="N258" s="14"/>
      <c r="O258" s="14"/>
      <c r="P258" s="14"/>
      <c r="Q258" s="14"/>
      <c r="R258" s="14">
        <v>12000</v>
      </c>
      <c r="S258" s="14">
        <v>3000</v>
      </c>
      <c r="T258" s="14">
        <v>3000</v>
      </c>
      <c r="U258" s="14" t="s">
        <v>35</v>
      </c>
      <c r="V258" s="50" t="s">
        <v>614</v>
      </c>
    </row>
    <row r="259" spans="1:22" s="87" customFormat="1" ht="45" customHeight="1">
      <c r="A259" s="169">
        <v>258</v>
      </c>
      <c r="B259" s="8" t="s">
        <v>2670</v>
      </c>
      <c r="C259" s="9" t="s">
        <v>595</v>
      </c>
      <c r="D259" s="9" t="s">
        <v>300</v>
      </c>
      <c r="E259" s="9" t="s">
        <v>147</v>
      </c>
      <c r="F259" s="9" t="s">
        <v>2764</v>
      </c>
      <c r="G259" s="9" t="s">
        <v>24</v>
      </c>
      <c r="H259" s="9" t="s">
        <v>63</v>
      </c>
      <c r="I259" s="9" t="s">
        <v>373</v>
      </c>
      <c r="J259" s="9" t="s">
        <v>27</v>
      </c>
      <c r="K259" s="9" t="s">
        <v>28</v>
      </c>
      <c r="L259" s="10">
        <v>43952</v>
      </c>
      <c r="M259" s="10">
        <v>44166</v>
      </c>
      <c r="N259" s="14"/>
      <c r="O259" s="14"/>
      <c r="P259" s="14"/>
      <c r="Q259" s="14"/>
      <c r="R259" s="14">
        <v>2000</v>
      </c>
      <c r="S259" s="14">
        <v>2000</v>
      </c>
      <c r="T259" s="14">
        <v>700</v>
      </c>
      <c r="U259" s="9" t="s">
        <v>35</v>
      </c>
      <c r="V259" s="9" t="s">
        <v>1659</v>
      </c>
    </row>
    <row r="260" spans="1:22" s="87" customFormat="1" ht="45" customHeight="1">
      <c r="A260" s="169">
        <v>259</v>
      </c>
      <c r="B260" s="8" t="s">
        <v>615</v>
      </c>
      <c r="C260" s="9" t="s">
        <v>363</v>
      </c>
      <c r="D260" s="9" t="s">
        <v>305</v>
      </c>
      <c r="E260" s="169" t="s">
        <v>445</v>
      </c>
      <c r="F260" s="9" t="s">
        <v>2540</v>
      </c>
      <c r="G260" s="9" t="s">
        <v>24</v>
      </c>
      <c r="H260" s="9" t="s">
        <v>616</v>
      </c>
      <c r="I260" s="9" t="s">
        <v>447</v>
      </c>
      <c r="J260" s="9" t="s">
        <v>27</v>
      </c>
      <c r="K260" s="9" t="s">
        <v>151</v>
      </c>
      <c r="L260" s="10">
        <v>43891</v>
      </c>
      <c r="M260" s="10">
        <v>44166</v>
      </c>
      <c r="N260" s="14"/>
      <c r="O260" s="14"/>
      <c r="P260" s="14"/>
      <c r="Q260" s="14"/>
      <c r="R260" s="14">
        <v>900</v>
      </c>
      <c r="S260" s="14">
        <v>900</v>
      </c>
      <c r="T260" s="14">
        <v>300</v>
      </c>
      <c r="U260" s="14" t="s">
        <v>367</v>
      </c>
      <c r="V260" s="50" t="s">
        <v>2779</v>
      </c>
    </row>
    <row r="261" spans="1:22" s="87" customFormat="1" ht="45" customHeight="1">
      <c r="A261" s="169">
        <v>260</v>
      </c>
      <c r="B261" s="8" t="s">
        <v>2671</v>
      </c>
      <c r="C261" s="9" t="s">
        <v>304</v>
      </c>
      <c r="D261" s="9" t="s">
        <v>878</v>
      </c>
      <c r="E261" s="9" t="s">
        <v>708</v>
      </c>
      <c r="F261" s="9" t="s">
        <v>1323</v>
      </c>
      <c r="G261" s="9" t="s">
        <v>2453</v>
      </c>
      <c r="H261" s="9" t="s">
        <v>1324</v>
      </c>
      <c r="I261" s="9" t="s">
        <v>1325</v>
      </c>
      <c r="J261" s="9" t="s">
        <v>27</v>
      </c>
      <c r="K261" s="9"/>
      <c r="L261" s="10">
        <v>43862</v>
      </c>
      <c r="M261" s="10">
        <v>44531</v>
      </c>
      <c r="N261" s="14"/>
      <c r="O261" s="14"/>
      <c r="P261" s="14"/>
      <c r="Q261" s="14">
        <v>942</v>
      </c>
      <c r="R261" s="14">
        <v>18500</v>
      </c>
      <c r="S261" s="14">
        <v>6000</v>
      </c>
      <c r="T261" s="14">
        <v>4000</v>
      </c>
      <c r="U261" s="14" t="s">
        <v>1084</v>
      </c>
      <c r="V261" s="50" t="s">
        <v>1848</v>
      </c>
    </row>
    <row r="262" spans="1:22" s="87" customFormat="1" ht="45" customHeight="1">
      <c r="A262" s="169">
        <v>261</v>
      </c>
      <c r="B262" s="8" t="s">
        <v>2672</v>
      </c>
      <c r="C262" s="9" t="s">
        <v>356</v>
      </c>
      <c r="D262" s="9" t="s">
        <v>2482</v>
      </c>
      <c r="E262" s="9" t="s">
        <v>147</v>
      </c>
      <c r="F262" s="9" t="s">
        <v>631</v>
      </c>
      <c r="G262" s="9" t="s">
        <v>24</v>
      </c>
      <c r="H262" s="9" t="s">
        <v>34</v>
      </c>
      <c r="I262" s="9" t="s">
        <v>373</v>
      </c>
      <c r="J262" s="9" t="s">
        <v>40</v>
      </c>
      <c r="K262" s="9" t="s">
        <v>28</v>
      </c>
      <c r="L262" s="10">
        <v>43983</v>
      </c>
      <c r="M262" s="10">
        <v>44317</v>
      </c>
      <c r="N262" s="14"/>
      <c r="O262" s="14"/>
      <c r="P262" s="14"/>
      <c r="Q262" s="14">
        <v>1140</v>
      </c>
      <c r="R262" s="14">
        <v>1250</v>
      </c>
      <c r="S262" s="14">
        <v>1250</v>
      </c>
      <c r="T262" s="14">
        <v>1250</v>
      </c>
      <c r="U262" s="14" t="s">
        <v>35</v>
      </c>
      <c r="V262" s="50" t="s">
        <v>2811</v>
      </c>
    </row>
    <row r="263" spans="1:22" s="87" customFormat="1" ht="45" customHeight="1">
      <c r="A263" s="169">
        <v>262</v>
      </c>
      <c r="B263" s="8" t="s">
        <v>2673</v>
      </c>
      <c r="C263" s="173" t="s">
        <v>1360</v>
      </c>
      <c r="D263" s="173" t="s">
        <v>878</v>
      </c>
      <c r="E263" s="173" t="s">
        <v>147</v>
      </c>
      <c r="F263" s="9" t="s">
        <v>2575</v>
      </c>
      <c r="G263" s="173" t="s">
        <v>514</v>
      </c>
      <c r="H263" s="173" t="s">
        <v>2576</v>
      </c>
      <c r="I263" s="173" t="s">
        <v>2577</v>
      </c>
      <c r="J263" s="173" t="s">
        <v>2578</v>
      </c>
      <c r="K263" s="173" t="s">
        <v>2579</v>
      </c>
      <c r="L263" s="181">
        <v>43922</v>
      </c>
      <c r="M263" s="181">
        <v>44166</v>
      </c>
      <c r="N263" s="175"/>
      <c r="O263" s="175"/>
      <c r="P263" s="175"/>
      <c r="Q263" s="175"/>
      <c r="R263" s="175">
        <v>850</v>
      </c>
      <c r="S263" s="175">
        <v>850</v>
      </c>
      <c r="T263" s="175">
        <v>255</v>
      </c>
      <c r="U263" s="14" t="s">
        <v>2580</v>
      </c>
      <c r="V263" s="9" t="s">
        <v>2581</v>
      </c>
    </row>
    <row r="264" spans="1:22" s="87" customFormat="1" ht="45" customHeight="1">
      <c r="A264" s="169">
        <v>263</v>
      </c>
      <c r="B264" s="8" t="s">
        <v>617</v>
      </c>
      <c r="C264" s="9" t="s">
        <v>363</v>
      </c>
      <c r="D264" s="9" t="s">
        <v>359</v>
      </c>
      <c r="E264" s="169" t="s">
        <v>159</v>
      </c>
      <c r="F264" s="9" t="s">
        <v>618</v>
      </c>
      <c r="G264" s="9" t="s">
        <v>24</v>
      </c>
      <c r="H264" s="9" t="s">
        <v>454</v>
      </c>
      <c r="I264" s="170" t="s">
        <v>385</v>
      </c>
      <c r="J264" s="9" t="s">
        <v>27</v>
      </c>
      <c r="K264" s="9" t="s">
        <v>450</v>
      </c>
      <c r="L264" s="10">
        <v>43831</v>
      </c>
      <c r="M264" s="10">
        <v>44531</v>
      </c>
      <c r="N264" s="14"/>
      <c r="O264" s="14"/>
      <c r="P264" s="14"/>
      <c r="Q264" s="14"/>
      <c r="R264" s="14">
        <v>5000</v>
      </c>
      <c r="S264" s="14">
        <v>500</v>
      </c>
      <c r="T264" s="14">
        <v>500</v>
      </c>
      <c r="U264" s="14" t="s">
        <v>164</v>
      </c>
      <c r="V264" s="50" t="s">
        <v>1562</v>
      </c>
    </row>
    <row r="265" spans="1:22" s="87" customFormat="1" ht="45" customHeight="1">
      <c r="A265" s="169">
        <v>264</v>
      </c>
      <c r="B265" s="8" t="s">
        <v>2674</v>
      </c>
      <c r="C265" s="9" t="s">
        <v>620</v>
      </c>
      <c r="D265" s="9" t="s">
        <v>621</v>
      </c>
      <c r="E265" s="169" t="s">
        <v>622</v>
      </c>
      <c r="F265" s="9" t="s">
        <v>623</v>
      </c>
      <c r="G265" s="9" t="s">
        <v>24</v>
      </c>
      <c r="H265" s="9" t="s">
        <v>84</v>
      </c>
      <c r="I265" s="9" t="s">
        <v>449</v>
      </c>
      <c r="J265" s="9" t="s">
        <v>27</v>
      </c>
      <c r="K265" s="9" t="s">
        <v>163</v>
      </c>
      <c r="L265" s="10">
        <v>43891</v>
      </c>
      <c r="M265" s="10">
        <v>44166</v>
      </c>
      <c r="N265" s="14"/>
      <c r="O265" s="14">
        <v>1000</v>
      </c>
      <c r="P265" s="14"/>
      <c r="Q265" s="14"/>
      <c r="R265" s="14">
        <v>1000</v>
      </c>
      <c r="S265" s="14">
        <v>1000</v>
      </c>
      <c r="T265" s="14">
        <v>330</v>
      </c>
      <c r="U265" s="14" t="s">
        <v>624</v>
      </c>
      <c r="V265" s="50" t="s">
        <v>2763</v>
      </c>
    </row>
    <row r="266" spans="1:22" s="87" customFormat="1" ht="45" customHeight="1">
      <c r="A266" s="169">
        <v>265</v>
      </c>
      <c r="B266" s="8" t="s">
        <v>2675</v>
      </c>
      <c r="C266" s="170" t="s">
        <v>2591</v>
      </c>
      <c r="D266" s="170" t="s">
        <v>2591</v>
      </c>
      <c r="E266" s="9" t="s">
        <v>22</v>
      </c>
      <c r="F266" s="170" t="s">
        <v>512</v>
      </c>
      <c r="G266" s="9" t="s">
        <v>24</v>
      </c>
      <c r="H266" s="170" t="s">
        <v>52</v>
      </c>
      <c r="I266" s="170" t="s">
        <v>373</v>
      </c>
      <c r="J266" s="170" t="s">
        <v>217</v>
      </c>
      <c r="K266" s="170" t="s">
        <v>28</v>
      </c>
      <c r="L266" s="171">
        <v>44135</v>
      </c>
      <c r="M266" s="171">
        <v>44196</v>
      </c>
      <c r="N266" s="89">
        <v>3</v>
      </c>
      <c r="O266" s="89">
        <v>0</v>
      </c>
      <c r="P266" s="89">
        <v>3</v>
      </c>
      <c r="Q266" s="89">
        <v>0</v>
      </c>
      <c r="R266" s="89">
        <v>11000</v>
      </c>
      <c r="S266" s="89">
        <v>3500</v>
      </c>
      <c r="T266" s="89">
        <v>3500</v>
      </c>
      <c r="U266" s="170" t="s">
        <v>35</v>
      </c>
      <c r="V266" s="170" t="s">
        <v>1618</v>
      </c>
    </row>
    <row r="267" spans="1:22" s="87" customFormat="1" ht="45" customHeight="1">
      <c r="A267" s="169">
        <v>266</v>
      </c>
      <c r="B267" s="8" t="s">
        <v>625</v>
      </c>
      <c r="C267" s="9" t="s">
        <v>626</v>
      </c>
      <c r="D267" s="9" t="s">
        <v>626</v>
      </c>
      <c r="E267" s="169" t="s">
        <v>155</v>
      </c>
      <c r="F267" s="9" t="s">
        <v>627</v>
      </c>
      <c r="G267" s="9" t="s">
        <v>24</v>
      </c>
      <c r="H267" s="9" t="s">
        <v>25</v>
      </c>
      <c r="I267" s="9" t="s">
        <v>373</v>
      </c>
      <c r="J267" s="9" t="s">
        <v>40</v>
      </c>
      <c r="K267" s="9" t="s">
        <v>28</v>
      </c>
      <c r="L267" s="10">
        <v>43739</v>
      </c>
      <c r="M267" s="10">
        <v>44166</v>
      </c>
      <c r="N267" s="14" t="s">
        <v>628</v>
      </c>
      <c r="O267" s="14" t="s">
        <v>29</v>
      </c>
      <c r="P267" s="14"/>
      <c r="Q267" s="14"/>
      <c r="R267" s="14">
        <v>20000</v>
      </c>
      <c r="S267" s="14">
        <v>8000</v>
      </c>
      <c r="T267" s="14">
        <v>0</v>
      </c>
      <c r="U267" s="14" t="s">
        <v>35</v>
      </c>
      <c r="V267" s="9" t="s">
        <v>627</v>
      </c>
    </row>
    <row r="268" spans="1:22" s="87" customFormat="1" ht="45" customHeight="1">
      <c r="A268" s="169">
        <v>267</v>
      </c>
      <c r="B268" s="8" t="s">
        <v>629</v>
      </c>
      <c r="C268" s="9" t="s">
        <v>2795</v>
      </c>
      <c r="D268" s="9" t="s">
        <v>2795</v>
      </c>
      <c r="E268" s="169" t="s">
        <v>147</v>
      </c>
      <c r="F268" s="9" t="s">
        <v>2794</v>
      </c>
      <c r="G268" s="9" t="s">
        <v>24</v>
      </c>
      <c r="H268" s="9" t="s">
        <v>25</v>
      </c>
      <c r="I268" s="9" t="s">
        <v>373</v>
      </c>
      <c r="J268" s="9" t="s">
        <v>40</v>
      </c>
      <c r="K268" s="9" t="s">
        <v>28</v>
      </c>
      <c r="L268" s="10">
        <v>43831</v>
      </c>
      <c r="M268" s="10">
        <v>44166</v>
      </c>
      <c r="N268" s="14">
        <v>0.2</v>
      </c>
      <c r="O268" s="14">
        <v>0.2</v>
      </c>
      <c r="P268" s="14"/>
      <c r="Q268" s="14"/>
      <c r="R268" s="14">
        <v>4619</v>
      </c>
      <c r="S268" s="14">
        <v>4619</v>
      </c>
      <c r="T268" s="14">
        <v>0</v>
      </c>
      <c r="U268" s="14" t="s">
        <v>35</v>
      </c>
      <c r="V268" s="9" t="s">
        <v>630</v>
      </c>
    </row>
    <row r="269" spans="1:22" s="87" customFormat="1" ht="45" customHeight="1">
      <c r="A269" s="169">
        <v>268</v>
      </c>
      <c r="B269" s="8" t="s">
        <v>632</v>
      </c>
      <c r="C269" s="9" t="s">
        <v>633</v>
      </c>
      <c r="D269" s="9" t="s">
        <v>634</v>
      </c>
      <c r="E269" s="169" t="s">
        <v>155</v>
      </c>
      <c r="F269" s="9" t="s">
        <v>635</v>
      </c>
      <c r="G269" s="9" t="s">
        <v>24</v>
      </c>
      <c r="H269" s="9" t="s">
        <v>25</v>
      </c>
      <c r="I269" s="9" t="s">
        <v>373</v>
      </c>
      <c r="J269" s="9" t="s">
        <v>40</v>
      </c>
      <c r="K269" s="9" t="s">
        <v>28</v>
      </c>
      <c r="L269" s="10">
        <v>43739</v>
      </c>
      <c r="M269" s="10">
        <v>44166</v>
      </c>
      <c r="N269" s="14" t="s">
        <v>29</v>
      </c>
      <c r="O269" s="14" t="s">
        <v>29</v>
      </c>
      <c r="P269" s="14"/>
      <c r="Q269" s="14"/>
      <c r="R269" s="14">
        <v>20000</v>
      </c>
      <c r="S269" s="14">
        <v>8000</v>
      </c>
      <c r="T269" s="14">
        <v>0</v>
      </c>
      <c r="U269" s="14" t="s">
        <v>30</v>
      </c>
      <c r="V269" s="9" t="s">
        <v>635</v>
      </c>
    </row>
    <row r="270" spans="1:22" s="87" customFormat="1" ht="45" customHeight="1">
      <c r="A270" s="169">
        <v>269</v>
      </c>
      <c r="B270" s="8" t="s">
        <v>636</v>
      </c>
      <c r="C270" s="9" t="s">
        <v>633</v>
      </c>
      <c r="D270" s="9" t="s">
        <v>633</v>
      </c>
      <c r="E270" s="169" t="s">
        <v>147</v>
      </c>
      <c r="F270" s="9" t="s">
        <v>637</v>
      </c>
      <c r="G270" s="9" t="s">
        <v>24</v>
      </c>
      <c r="H270" s="9" t="s">
        <v>25</v>
      </c>
      <c r="I270" s="9" t="s">
        <v>373</v>
      </c>
      <c r="J270" s="9" t="s">
        <v>40</v>
      </c>
      <c r="K270" s="9" t="s">
        <v>28</v>
      </c>
      <c r="L270" s="10">
        <v>43801</v>
      </c>
      <c r="M270" s="10">
        <v>44167</v>
      </c>
      <c r="N270" s="14" t="s">
        <v>29</v>
      </c>
      <c r="O270" s="14" t="s">
        <v>29</v>
      </c>
      <c r="P270" s="14"/>
      <c r="Q270" s="14"/>
      <c r="R270" s="14">
        <v>26000</v>
      </c>
      <c r="S270" s="14">
        <v>10000</v>
      </c>
      <c r="T270" s="14">
        <v>0</v>
      </c>
      <c r="U270" s="14" t="s">
        <v>35</v>
      </c>
      <c r="V270" s="9" t="s">
        <v>637</v>
      </c>
    </row>
    <row r="271" spans="1:22" s="87" customFormat="1" ht="45" customHeight="1">
      <c r="A271" s="169">
        <v>270</v>
      </c>
      <c r="B271" s="8" t="s">
        <v>638</v>
      </c>
      <c r="C271" s="9" t="s">
        <v>639</v>
      </c>
      <c r="D271" s="9" t="s">
        <v>639</v>
      </c>
      <c r="E271" s="169" t="s">
        <v>147</v>
      </c>
      <c r="F271" s="9" t="s">
        <v>640</v>
      </c>
      <c r="G271" s="9" t="s">
        <v>24</v>
      </c>
      <c r="H271" s="9" t="s">
        <v>39</v>
      </c>
      <c r="I271" s="9" t="s">
        <v>373</v>
      </c>
      <c r="J271" s="9" t="s">
        <v>40</v>
      </c>
      <c r="K271" s="9" t="s">
        <v>28</v>
      </c>
      <c r="L271" s="10">
        <v>43497</v>
      </c>
      <c r="M271" s="10">
        <v>44166</v>
      </c>
      <c r="N271" s="14" t="s">
        <v>29</v>
      </c>
      <c r="O271" s="14" t="s">
        <v>29</v>
      </c>
      <c r="P271" s="14"/>
      <c r="Q271" s="14"/>
      <c r="R271" s="14">
        <v>532</v>
      </c>
      <c r="S271" s="14">
        <v>532</v>
      </c>
      <c r="T271" s="14">
        <v>0</v>
      </c>
      <c r="U271" s="14" t="s">
        <v>30</v>
      </c>
      <c r="V271" s="9" t="s">
        <v>640</v>
      </c>
    </row>
    <row r="272" spans="1:22" s="87" customFormat="1" ht="45" customHeight="1">
      <c r="A272" s="169">
        <v>271</v>
      </c>
      <c r="B272" s="8" t="s">
        <v>2676</v>
      </c>
      <c r="C272" s="9" t="s">
        <v>2436</v>
      </c>
      <c r="D272" s="9" t="s">
        <v>2436</v>
      </c>
      <c r="E272" s="9" t="s">
        <v>2437</v>
      </c>
      <c r="F272" s="9" t="s">
        <v>2438</v>
      </c>
      <c r="G272" s="9" t="s">
        <v>2439</v>
      </c>
      <c r="H272" s="9"/>
      <c r="I272" s="9" t="s">
        <v>2440</v>
      </c>
      <c r="J272" s="9" t="s">
        <v>2441</v>
      </c>
      <c r="K272" s="9" t="s">
        <v>2442</v>
      </c>
      <c r="L272" s="10">
        <v>43952</v>
      </c>
      <c r="M272" s="10">
        <v>44317</v>
      </c>
      <c r="N272" s="14"/>
      <c r="O272" s="14"/>
      <c r="P272" s="14"/>
      <c r="Q272" s="14"/>
      <c r="R272" s="14">
        <v>7000</v>
      </c>
      <c r="S272" s="14">
        <v>3000</v>
      </c>
      <c r="T272" s="14">
        <v>0</v>
      </c>
      <c r="U272" s="14" t="s">
        <v>2443</v>
      </c>
      <c r="V272" s="50" t="s">
        <v>2444</v>
      </c>
    </row>
    <row r="273" spans="1:22" s="87" customFormat="1" ht="45" customHeight="1">
      <c r="A273" s="169">
        <v>272</v>
      </c>
      <c r="B273" s="8" t="s">
        <v>645</v>
      </c>
      <c r="C273" s="9" t="s">
        <v>646</v>
      </c>
      <c r="D273" s="9" t="s">
        <v>647</v>
      </c>
      <c r="E273" s="169" t="s">
        <v>147</v>
      </c>
      <c r="F273" s="9" t="s">
        <v>2367</v>
      </c>
      <c r="G273" s="9" t="s">
        <v>24</v>
      </c>
      <c r="H273" s="9" t="s">
        <v>649</v>
      </c>
      <c r="I273" s="9" t="s">
        <v>373</v>
      </c>
      <c r="J273" s="9" t="s">
        <v>40</v>
      </c>
      <c r="K273" s="9" t="s">
        <v>28</v>
      </c>
      <c r="L273" s="10">
        <v>43586</v>
      </c>
      <c r="M273" s="10">
        <v>44166</v>
      </c>
      <c r="N273" s="14" t="s">
        <v>29</v>
      </c>
      <c r="O273" s="14" t="s">
        <v>29</v>
      </c>
      <c r="P273" s="14"/>
      <c r="Q273" s="14"/>
      <c r="R273" s="14">
        <v>20000</v>
      </c>
      <c r="S273" s="14">
        <v>10000</v>
      </c>
      <c r="T273" s="14">
        <v>10000</v>
      </c>
      <c r="U273" s="14" t="s">
        <v>44</v>
      </c>
      <c r="V273" s="9" t="s">
        <v>648</v>
      </c>
    </row>
    <row r="274" spans="1:22" s="87" customFormat="1" ht="45" customHeight="1">
      <c r="A274" s="169">
        <v>273</v>
      </c>
      <c r="B274" s="8" t="s">
        <v>384</v>
      </c>
      <c r="C274" s="9" t="s">
        <v>50</v>
      </c>
      <c r="D274" s="9" t="s">
        <v>146</v>
      </c>
      <c r="E274" s="9" t="s">
        <v>22</v>
      </c>
      <c r="F274" s="9" t="s">
        <v>2793</v>
      </c>
      <c r="G274" s="9" t="s">
        <v>24</v>
      </c>
      <c r="H274" s="9" t="s">
        <v>344</v>
      </c>
      <c r="I274" s="9" t="s">
        <v>2549</v>
      </c>
      <c r="J274" s="9" t="s">
        <v>27</v>
      </c>
      <c r="K274" s="9" t="s">
        <v>28</v>
      </c>
      <c r="L274" s="10">
        <v>44013</v>
      </c>
      <c r="M274" s="10">
        <v>44531</v>
      </c>
      <c r="N274" s="14"/>
      <c r="O274" s="14">
        <v>0.1</v>
      </c>
      <c r="P274" s="14">
        <v>1.2</v>
      </c>
      <c r="Q274" s="14" t="s">
        <v>29</v>
      </c>
      <c r="R274" s="14">
        <v>4900</v>
      </c>
      <c r="S274" s="14">
        <v>10</v>
      </c>
      <c r="T274" s="14">
        <v>0</v>
      </c>
      <c r="U274" s="14" t="s">
        <v>35</v>
      </c>
      <c r="V274" s="50" t="s">
        <v>1569</v>
      </c>
    </row>
    <row r="275" spans="1:22" s="87" customFormat="1" ht="45" customHeight="1">
      <c r="A275" s="169">
        <v>274</v>
      </c>
      <c r="B275" s="8" t="s">
        <v>389</v>
      </c>
      <c r="C275" s="9" t="s">
        <v>37</v>
      </c>
      <c r="D275" s="9" t="s">
        <v>146</v>
      </c>
      <c r="E275" s="9" t="s">
        <v>200</v>
      </c>
      <c r="F275" s="9" t="s">
        <v>390</v>
      </c>
      <c r="G275" s="9" t="s">
        <v>24</v>
      </c>
      <c r="H275" s="9" t="s">
        <v>61</v>
      </c>
      <c r="I275" s="9" t="s">
        <v>2517</v>
      </c>
      <c r="J275" s="9" t="s">
        <v>27</v>
      </c>
      <c r="K275" s="9" t="s">
        <v>28</v>
      </c>
      <c r="L275" s="10">
        <v>44075</v>
      </c>
      <c r="M275" s="10">
        <v>44531</v>
      </c>
      <c r="N275" s="14" t="s">
        <v>29</v>
      </c>
      <c r="O275" s="14" t="s">
        <v>29</v>
      </c>
      <c r="P275" s="14">
        <v>20</v>
      </c>
      <c r="Q275" s="14" t="s">
        <v>29</v>
      </c>
      <c r="R275" s="14">
        <v>650</v>
      </c>
      <c r="S275" s="14">
        <v>50</v>
      </c>
      <c r="T275" s="14">
        <v>0</v>
      </c>
      <c r="U275" s="14" t="s">
        <v>30</v>
      </c>
      <c r="V275" s="50" t="s">
        <v>1571</v>
      </c>
    </row>
    <row r="276" spans="1:22" s="87" customFormat="1" ht="45" customHeight="1">
      <c r="A276" s="169">
        <v>275</v>
      </c>
      <c r="B276" s="8" t="s">
        <v>2677</v>
      </c>
      <c r="C276" s="9" t="s">
        <v>32</v>
      </c>
      <c r="D276" s="9" t="s">
        <v>146</v>
      </c>
      <c r="E276" s="9" t="s">
        <v>392</v>
      </c>
      <c r="F276" s="9" t="s">
        <v>2584</v>
      </c>
      <c r="G276" s="9" t="s">
        <v>24</v>
      </c>
      <c r="H276" s="9" t="s">
        <v>61</v>
      </c>
      <c r="I276" s="9" t="s">
        <v>2509</v>
      </c>
      <c r="J276" s="9" t="s">
        <v>27</v>
      </c>
      <c r="K276" s="9" t="s">
        <v>28</v>
      </c>
      <c r="L276" s="10">
        <v>44013</v>
      </c>
      <c r="M276" s="10">
        <v>44531</v>
      </c>
      <c r="N276" s="14" t="s">
        <v>29</v>
      </c>
      <c r="O276" s="14" t="s">
        <v>29</v>
      </c>
      <c r="P276" s="14"/>
      <c r="Q276" s="14"/>
      <c r="R276" s="14">
        <v>5000</v>
      </c>
      <c r="S276" s="14">
        <v>50</v>
      </c>
      <c r="T276" s="14">
        <v>0</v>
      </c>
      <c r="U276" s="14" t="s">
        <v>30</v>
      </c>
      <c r="V276" s="50" t="s">
        <v>2586</v>
      </c>
    </row>
    <row r="277" spans="1:22" s="87" customFormat="1" ht="45" customHeight="1">
      <c r="A277" s="169">
        <v>276</v>
      </c>
      <c r="B277" s="8" t="s">
        <v>650</v>
      </c>
      <c r="C277" s="9" t="s">
        <v>32</v>
      </c>
      <c r="D277" s="9" t="s">
        <v>146</v>
      </c>
      <c r="E277" s="9" t="s">
        <v>155</v>
      </c>
      <c r="F277" s="9" t="s">
        <v>651</v>
      </c>
      <c r="G277" s="9" t="s">
        <v>24</v>
      </c>
      <c r="H277" s="9" t="s">
        <v>34</v>
      </c>
      <c r="I277" s="9" t="s">
        <v>652</v>
      </c>
      <c r="J277" s="9" t="s">
        <v>27</v>
      </c>
      <c r="K277" s="9" t="s">
        <v>28</v>
      </c>
      <c r="L277" s="10">
        <v>43891</v>
      </c>
      <c r="M277" s="10">
        <v>44166</v>
      </c>
      <c r="N277" s="14" t="s">
        <v>29</v>
      </c>
      <c r="O277" s="14" t="s">
        <v>29</v>
      </c>
      <c r="P277" s="14" t="s">
        <v>29</v>
      </c>
      <c r="Q277" s="14" t="s">
        <v>29</v>
      </c>
      <c r="R277" s="14">
        <v>1000</v>
      </c>
      <c r="S277" s="14">
        <v>50</v>
      </c>
      <c r="T277" s="14">
        <v>0</v>
      </c>
      <c r="U277" s="14" t="s">
        <v>35</v>
      </c>
      <c r="V277" s="50" t="s">
        <v>1666</v>
      </c>
    </row>
    <row r="278" spans="1:22" s="87" customFormat="1" ht="45" customHeight="1">
      <c r="A278" s="169">
        <v>277</v>
      </c>
      <c r="B278" s="8" t="s">
        <v>653</v>
      </c>
      <c r="C278" s="9" t="s">
        <v>32</v>
      </c>
      <c r="D278" s="9" t="s">
        <v>21</v>
      </c>
      <c r="E278" s="9" t="s">
        <v>147</v>
      </c>
      <c r="F278" s="9" t="s">
        <v>2792</v>
      </c>
      <c r="G278" s="9" t="s">
        <v>24</v>
      </c>
      <c r="H278" s="9" t="s">
        <v>52</v>
      </c>
      <c r="I278" s="9" t="s">
        <v>652</v>
      </c>
      <c r="J278" s="9" t="s">
        <v>27</v>
      </c>
      <c r="K278" s="9" t="s">
        <v>28</v>
      </c>
      <c r="L278" s="10">
        <v>43891</v>
      </c>
      <c r="M278" s="10">
        <v>44166</v>
      </c>
      <c r="N278" s="14" t="s">
        <v>654</v>
      </c>
      <c r="O278" s="14" t="s">
        <v>29</v>
      </c>
      <c r="P278" s="14" t="s">
        <v>29</v>
      </c>
      <c r="Q278" s="14" t="s">
        <v>29</v>
      </c>
      <c r="R278" s="14">
        <v>3500</v>
      </c>
      <c r="S278" s="14">
        <v>50</v>
      </c>
      <c r="T278" s="14">
        <v>0</v>
      </c>
      <c r="U278" s="14" t="s">
        <v>30</v>
      </c>
      <c r="V278" s="50" t="s">
        <v>1667</v>
      </c>
    </row>
    <row r="279" spans="1:22" s="87" customFormat="1" ht="45" customHeight="1">
      <c r="A279" s="169">
        <v>278</v>
      </c>
      <c r="B279" s="8" t="s">
        <v>655</v>
      </c>
      <c r="C279" s="9" t="s">
        <v>32</v>
      </c>
      <c r="D279" s="9" t="s">
        <v>152</v>
      </c>
      <c r="E279" s="9" t="s">
        <v>155</v>
      </c>
      <c r="F279" s="9" t="s">
        <v>656</v>
      </c>
      <c r="G279" s="9" t="s">
        <v>24</v>
      </c>
      <c r="H279" s="9" t="s">
        <v>96</v>
      </c>
      <c r="I279" s="9" t="s">
        <v>652</v>
      </c>
      <c r="J279" s="9" t="s">
        <v>27</v>
      </c>
      <c r="K279" s="9" t="s">
        <v>28</v>
      </c>
      <c r="L279" s="10">
        <v>43891</v>
      </c>
      <c r="M279" s="10">
        <v>44531</v>
      </c>
      <c r="N279" s="14" t="s">
        <v>29</v>
      </c>
      <c r="O279" s="14" t="s">
        <v>29</v>
      </c>
      <c r="P279" s="14" t="s">
        <v>29</v>
      </c>
      <c r="Q279" s="14" t="s">
        <v>29</v>
      </c>
      <c r="R279" s="14">
        <v>4500</v>
      </c>
      <c r="S279" s="14">
        <v>50</v>
      </c>
      <c r="T279" s="14">
        <v>0</v>
      </c>
      <c r="U279" s="14" t="s">
        <v>30</v>
      </c>
      <c r="V279" s="50" t="s">
        <v>1668</v>
      </c>
    </row>
    <row r="280" spans="1:22" s="87" customFormat="1" ht="45" customHeight="1">
      <c r="A280" s="169">
        <v>279</v>
      </c>
      <c r="B280" s="8" t="s">
        <v>660</v>
      </c>
      <c r="C280" s="9" t="s">
        <v>50</v>
      </c>
      <c r="D280" s="9" t="s">
        <v>152</v>
      </c>
      <c r="E280" s="9" t="s">
        <v>22</v>
      </c>
      <c r="F280" s="9" t="s">
        <v>2791</v>
      </c>
      <c r="G280" s="9" t="s">
        <v>24</v>
      </c>
      <c r="H280" s="9" t="s">
        <v>63</v>
      </c>
      <c r="I280" s="9" t="s">
        <v>652</v>
      </c>
      <c r="J280" s="9" t="s">
        <v>27</v>
      </c>
      <c r="K280" s="9" t="s">
        <v>28</v>
      </c>
      <c r="L280" s="10">
        <v>44013</v>
      </c>
      <c r="M280" s="10">
        <v>44166</v>
      </c>
      <c r="N280" s="14"/>
      <c r="O280" s="14" t="s">
        <v>29</v>
      </c>
      <c r="P280" s="14"/>
      <c r="Q280" s="14" t="s">
        <v>29</v>
      </c>
      <c r="R280" s="14">
        <v>1000</v>
      </c>
      <c r="S280" s="14">
        <v>10</v>
      </c>
      <c r="T280" s="14">
        <v>0</v>
      </c>
      <c r="U280" s="14" t="s">
        <v>30</v>
      </c>
      <c r="V280" s="50" t="s">
        <v>1670</v>
      </c>
    </row>
    <row r="281" spans="1:22" s="87" customFormat="1" ht="45" customHeight="1">
      <c r="A281" s="169">
        <v>280</v>
      </c>
      <c r="B281" s="8" t="s">
        <v>664</v>
      </c>
      <c r="C281" s="9" t="s">
        <v>20</v>
      </c>
      <c r="D281" s="9" t="s">
        <v>146</v>
      </c>
      <c r="E281" s="9" t="s">
        <v>155</v>
      </c>
      <c r="F281" s="9" t="s">
        <v>665</v>
      </c>
      <c r="G281" s="9" t="s">
        <v>24</v>
      </c>
      <c r="H281" s="9" t="s">
        <v>63</v>
      </c>
      <c r="I281" s="9" t="s">
        <v>652</v>
      </c>
      <c r="J281" s="9" t="s">
        <v>27</v>
      </c>
      <c r="K281" s="9" t="s">
        <v>28</v>
      </c>
      <c r="L281" s="10">
        <v>43983</v>
      </c>
      <c r="M281" s="10">
        <v>44713</v>
      </c>
      <c r="N281" s="14" t="s">
        <v>29</v>
      </c>
      <c r="O281" s="14" t="s">
        <v>29</v>
      </c>
      <c r="P281" s="14" t="s">
        <v>29</v>
      </c>
      <c r="Q281" s="14" t="s">
        <v>29</v>
      </c>
      <c r="R281" s="14">
        <v>2900</v>
      </c>
      <c r="S281" s="14">
        <v>50</v>
      </c>
      <c r="T281" s="14">
        <v>0</v>
      </c>
      <c r="U281" s="14" t="s">
        <v>30</v>
      </c>
      <c r="V281" s="50" t="s">
        <v>1672</v>
      </c>
    </row>
    <row r="282" spans="1:22" s="87" customFormat="1" ht="45" customHeight="1">
      <c r="A282" s="169">
        <v>281</v>
      </c>
      <c r="B282" s="8" t="s">
        <v>666</v>
      </c>
      <c r="C282" s="9" t="s">
        <v>37</v>
      </c>
      <c r="D282" s="9" t="s">
        <v>146</v>
      </c>
      <c r="E282" s="9" t="s">
        <v>147</v>
      </c>
      <c r="F282" s="9" t="s">
        <v>2756</v>
      </c>
      <c r="G282" s="9" t="s">
        <v>24</v>
      </c>
      <c r="H282" s="9" t="s">
        <v>66</v>
      </c>
      <c r="I282" s="9" t="s">
        <v>652</v>
      </c>
      <c r="J282" s="9" t="s">
        <v>27</v>
      </c>
      <c r="K282" s="9" t="s">
        <v>28</v>
      </c>
      <c r="L282" s="10">
        <v>43831</v>
      </c>
      <c r="M282" s="10">
        <v>44531</v>
      </c>
      <c r="N282" s="14" t="s">
        <v>667</v>
      </c>
      <c r="O282" s="14" t="s">
        <v>29</v>
      </c>
      <c r="P282" s="14" t="s">
        <v>29</v>
      </c>
      <c r="Q282" s="14" t="s">
        <v>29</v>
      </c>
      <c r="R282" s="14">
        <v>1250</v>
      </c>
      <c r="S282" s="14">
        <v>50</v>
      </c>
      <c r="T282" s="14">
        <v>0</v>
      </c>
      <c r="U282" s="14" t="s">
        <v>30</v>
      </c>
      <c r="V282" s="50" t="s">
        <v>1673</v>
      </c>
    </row>
    <row r="283" spans="1:22" s="87" customFormat="1" ht="45" customHeight="1">
      <c r="A283" s="169">
        <v>282</v>
      </c>
      <c r="B283" s="8" t="s">
        <v>668</v>
      </c>
      <c r="C283" s="9" t="s">
        <v>37</v>
      </c>
      <c r="D283" s="9" t="s">
        <v>146</v>
      </c>
      <c r="E283" s="9" t="s">
        <v>147</v>
      </c>
      <c r="F283" s="9" t="s">
        <v>669</v>
      </c>
      <c r="G283" s="9" t="s">
        <v>24</v>
      </c>
      <c r="H283" s="9" t="s">
        <v>66</v>
      </c>
      <c r="I283" s="9" t="s">
        <v>652</v>
      </c>
      <c r="J283" s="9" t="s">
        <v>27</v>
      </c>
      <c r="K283" s="9" t="s">
        <v>28</v>
      </c>
      <c r="L283" s="10">
        <v>43831</v>
      </c>
      <c r="M283" s="10">
        <v>44531</v>
      </c>
      <c r="N283" s="14" t="s">
        <v>29</v>
      </c>
      <c r="O283" s="14" t="s">
        <v>29</v>
      </c>
      <c r="P283" s="14">
        <v>7.5445000000000002</v>
      </c>
      <c r="Q283" s="14" t="s">
        <v>29</v>
      </c>
      <c r="R283" s="14">
        <v>8682</v>
      </c>
      <c r="S283" s="14">
        <v>50</v>
      </c>
      <c r="T283" s="14">
        <v>0</v>
      </c>
      <c r="U283" s="14" t="s">
        <v>30</v>
      </c>
      <c r="V283" s="50" t="s">
        <v>1674</v>
      </c>
    </row>
    <row r="284" spans="1:22" s="87" customFormat="1" ht="45" customHeight="1">
      <c r="A284" s="169">
        <v>283</v>
      </c>
      <c r="B284" s="8" t="s">
        <v>673</v>
      </c>
      <c r="C284" s="9" t="s">
        <v>37</v>
      </c>
      <c r="D284" s="9" t="s">
        <v>146</v>
      </c>
      <c r="E284" s="9" t="s">
        <v>22</v>
      </c>
      <c r="F284" s="9" t="s">
        <v>674</v>
      </c>
      <c r="G284" s="9" t="s">
        <v>24</v>
      </c>
      <c r="H284" s="9" t="s">
        <v>66</v>
      </c>
      <c r="I284" s="9" t="s">
        <v>652</v>
      </c>
      <c r="J284" s="9" t="s">
        <v>27</v>
      </c>
      <c r="K284" s="9" t="s">
        <v>28</v>
      </c>
      <c r="L284" s="10">
        <v>43831</v>
      </c>
      <c r="M284" s="10">
        <v>44531</v>
      </c>
      <c r="N284" s="14" t="s">
        <v>29</v>
      </c>
      <c r="O284" s="14" t="s">
        <v>29</v>
      </c>
      <c r="P284" s="14" t="s">
        <v>511</v>
      </c>
      <c r="Q284" s="14" t="s">
        <v>29</v>
      </c>
      <c r="R284" s="14">
        <v>660</v>
      </c>
      <c r="S284" s="14">
        <v>50</v>
      </c>
      <c r="T284" s="14">
        <v>0</v>
      </c>
      <c r="U284" s="14" t="s">
        <v>30</v>
      </c>
      <c r="V284" s="50" t="s">
        <v>1676</v>
      </c>
    </row>
    <row r="285" spans="1:22" s="87" customFormat="1" ht="45" customHeight="1">
      <c r="A285" s="169">
        <v>284</v>
      </c>
      <c r="B285" s="8" t="s">
        <v>675</v>
      </c>
      <c r="C285" s="9" t="s">
        <v>32</v>
      </c>
      <c r="D285" s="9" t="s">
        <v>146</v>
      </c>
      <c r="E285" s="9" t="s">
        <v>147</v>
      </c>
      <c r="F285" s="9" t="s">
        <v>676</v>
      </c>
      <c r="G285" s="9" t="s">
        <v>24</v>
      </c>
      <c r="H285" s="9" t="s">
        <v>52</v>
      </c>
      <c r="I285" s="9" t="s">
        <v>652</v>
      </c>
      <c r="J285" s="9" t="s">
        <v>27</v>
      </c>
      <c r="K285" s="9" t="s">
        <v>28</v>
      </c>
      <c r="L285" s="10">
        <v>43891</v>
      </c>
      <c r="M285" s="10">
        <v>44166</v>
      </c>
      <c r="N285" s="14" t="s">
        <v>677</v>
      </c>
      <c r="O285" s="14" t="s">
        <v>29</v>
      </c>
      <c r="P285" s="14" t="s">
        <v>29</v>
      </c>
      <c r="Q285" s="14" t="s">
        <v>29</v>
      </c>
      <c r="R285" s="14">
        <v>3000</v>
      </c>
      <c r="S285" s="14">
        <v>50</v>
      </c>
      <c r="T285" s="14">
        <v>0</v>
      </c>
      <c r="U285" s="14" t="s">
        <v>30</v>
      </c>
      <c r="V285" s="50" t="s">
        <v>1677</v>
      </c>
    </row>
    <row r="286" spans="1:22" s="87" customFormat="1" ht="45" customHeight="1">
      <c r="A286" s="169">
        <v>285</v>
      </c>
      <c r="B286" s="8" t="s">
        <v>678</v>
      </c>
      <c r="C286" s="9" t="s">
        <v>37</v>
      </c>
      <c r="D286" s="9" t="s">
        <v>146</v>
      </c>
      <c r="E286" s="9" t="s">
        <v>147</v>
      </c>
      <c r="F286" s="9" t="s">
        <v>679</v>
      </c>
      <c r="G286" s="9" t="s">
        <v>24</v>
      </c>
      <c r="H286" s="9" t="s">
        <v>66</v>
      </c>
      <c r="I286" s="9" t="s">
        <v>652</v>
      </c>
      <c r="J286" s="9" t="s">
        <v>27</v>
      </c>
      <c r="K286" s="9" t="s">
        <v>28</v>
      </c>
      <c r="L286" s="10">
        <v>43831</v>
      </c>
      <c r="M286" s="10">
        <v>44531</v>
      </c>
      <c r="N286" s="14" t="s">
        <v>29</v>
      </c>
      <c r="O286" s="14" t="s">
        <v>29</v>
      </c>
      <c r="P286" s="14" t="s">
        <v>511</v>
      </c>
      <c r="Q286" s="14" t="s">
        <v>29</v>
      </c>
      <c r="R286" s="14">
        <v>660</v>
      </c>
      <c r="S286" s="14">
        <v>50</v>
      </c>
      <c r="T286" s="14">
        <v>0</v>
      </c>
      <c r="U286" s="14" t="s">
        <v>30</v>
      </c>
      <c r="V286" s="50" t="s">
        <v>1678</v>
      </c>
    </row>
    <row r="287" spans="1:22" s="87" customFormat="1" ht="45" customHeight="1">
      <c r="A287" s="169">
        <v>286</v>
      </c>
      <c r="B287" s="8" t="s">
        <v>680</v>
      </c>
      <c r="C287" s="9" t="s">
        <v>681</v>
      </c>
      <c r="D287" s="9" t="s">
        <v>146</v>
      </c>
      <c r="E287" s="9" t="s">
        <v>147</v>
      </c>
      <c r="F287" s="9" t="s">
        <v>682</v>
      </c>
      <c r="G287" s="9" t="s">
        <v>24</v>
      </c>
      <c r="H287" s="9" t="s">
        <v>109</v>
      </c>
      <c r="I287" s="9" t="s">
        <v>652</v>
      </c>
      <c r="J287" s="9" t="s">
        <v>40</v>
      </c>
      <c r="K287" s="9" t="s">
        <v>28</v>
      </c>
      <c r="L287" s="10">
        <v>43891</v>
      </c>
      <c r="M287" s="10">
        <v>44166</v>
      </c>
      <c r="N287" s="14" t="s">
        <v>29</v>
      </c>
      <c r="O287" s="14" t="s">
        <v>29</v>
      </c>
      <c r="P287" s="14" t="s">
        <v>29</v>
      </c>
      <c r="Q287" s="14" t="s">
        <v>29</v>
      </c>
      <c r="R287" s="14">
        <v>7186</v>
      </c>
      <c r="S287" s="14">
        <v>50</v>
      </c>
      <c r="T287" s="14">
        <v>0</v>
      </c>
      <c r="U287" s="14" t="s">
        <v>30</v>
      </c>
      <c r="V287" s="50" t="s">
        <v>1679</v>
      </c>
    </row>
    <row r="288" spans="1:22" s="87" customFormat="1" ht="45" customHeight="1">
      <c r="A288" s="169">
        <v>287</v>
      </c>
      <c r="B288" s="8" t="s">
        <v>683</v>
      </c>
      <c r="C288" s="9" t="s">
        <v>37</v>
      </c>
      <c r="D288" s="9" t="s">
        <v>152</v>
      </c>
      <c r="E288" s="9" t="s">
        <v>155</v>
      </c>
      <c r="F288" s="9" t="s">
        <v>684</v>
      </c>
      <c r="G288" s="9" t="s">
        <v>24</v>
      </c>
      <c r="H288" s="9" t="s">
        <v>34</v>
      </c>
      <c r="I288" s="9" t="s">
        <v>652</v>
      </c>
      <c r="J288" s="9" t="s">
        <v>40</v>
      </c>
      <c r="K288" s="9" t="s">
        <v>28</v>
      </c>
      <c r="L288" s="10">
        <v>43831</v>
      </c>
      <c r="M288" s="10">
        <v>44166</v>
      </c>
      <c r="N288" s="14" t="s">
        <v>29</v>
      </c>
      <c r="O288" s="14" t="s">
        <v>29</v>
      </c>
      <c r="P288" s="14" t="s">
        <v>29</v>
      </c>
      <c r="Q288" s="14">
        <v>5200</v>
      </c>
      <c r="R288" s="14">
        <v>18000</v>
      </c>
      <c r="S288" s="14">
        <v>180</v>
      </c>
      <c r="T288" s="14">
        <v>0</v>
      </c>
      <c r="U288" s="14" t="s">
        <v>30</v>
      </c>
      <c r="V288" s="50" t="s">
        <v>1680</v>
      </c>
    </row>
    <row r="289" spans="1:22" s="87" customFormat="1" ht="45" customHeight="1">
      <c r="A289" s="169">
        <v>288</v>
      </c>
      <c r="B289" s="8" t="s">
        <v>685</v>
      </c>
      <c r="C289" s="9" t="s">
        <v>37</v>
      </c>
      <c r="D289" s="9" t="s">
        <v>21</v>
      </c>
      <c r="E289" s="9" t="s">
        <v>147</v>
      </c>
      <c r="F289" s="9" t="s">
        <v>686</v>
      </c>
      <c r="G289" s="9" t="s">
        <v>24</v>
      </c>
      <c r="H289" s="9" t="s">
        <v>229</v>
      </c>
      <c r="I289" s="9" t="s">
        <v>652</v>
      </c>
      <c r="J289" s="9" t="s">
        <v>27</v>
      </c>
      <c r="K289" s="9" t="s">
        <v>28</v>
      </c>
      <c r="L289" s="10">
        <v>43831</v>
      </c>
      <c r="M289" s="10">
        <v>44531</v>
      </c>
      <c r="N289" s="14" t="s">
        <v>687</v>
      </c>
      <c r="O289" s="14" t="s">
        <v>29</v>
      </c>
      <c r="P289" s="14" t="s">
        <v>687</v>
      </c>
      <c r="Q289" s="14" t="s">
        <v>29</v>
      </c>
      <c r="R289" s="14">
        <v>1000</v>
      </c>
      <c r="S289" s="14">
        <v>50</v>
      </c>
      <c r="T289" s="14">
        <v>0</v>
      </c>
      <c r="U289" s="14" t="s">
        <v>30</v>
      </c>
      <c r="V289" s="50" t="s">
        <v>1681</v>
      </c>
    </row>
    <row r="290" spans="1:22" s="87" customFormat="1" ht="45" customHeight="1">
      <c r="A290" s="169">
        <v>289</v>
      </c>
      <c r="B290" s="8" t="s">
        <v>691</v>
      </c>
      <c r="C290" s="9" t="s">
        <v>32</v>
      </c>
      <c r="D290" s="9" t="s">
        <v>146</v>
      </c>
      <c r="E290" s="9" t="s">
        <v>147</v>
      </c>
      <c r="F290" s="9" t="s">
        <v>692</v>
      </c>
      <c r="G290" s="9" t="s">
        <v>24</v>
      </c>
      <c r="H290" s="9" t="s">
        <v>34</v>
      </c>
      <c r="I290" s="9" t="s">
        <v>652</v>
      </c>
      <c r="J290" s="9" t="s">
        <v>27</v>
      </c>
      <c r="K290" s="9" t="s">
        <v>28</v>
      </c>
      <c r="L290" s="10">
        <v>43891</v>
      </c>
      <c r="M290" s="10">
        <v>44896</v>
      </c>
      <c r="N290" s="14" t="s">
        <v>29</v>
      </c>
      <c r="O290" s="14" t="s">
        <v>29</v>
      </c>
      <c r="P290" s="14" t="s">
        <v>29</v>
      </c>
      <c r="Q290" s="14">
        <v>50000</v>
      </c>
      <c r="R290" s="14">
        <v>8000</v>
      </c>
      <c r="S290" s="14">
        <v>50</v>
      </c>
      <c r="T290" s="14">
        <v>0</v>
      </c>
      <c r="U290" s="14" t="s">
        <v>44</v>
      </c>
      <c r="V290" s="50" t="s">
        <v>1683</v>
      </c>
    </row>
    <row r="291" spans="1:22" s="87" customFormat="1" ht="45" customHeight="1">
      <c r="A291" s="169">
        <v>290</v>
      </c>
      <c r="B291" s="8" t="s">
        <v>693</v>
      </c>
      <c r="C291" s="9" t="s">
        <v>37</v>
      </c>
      <c r="D291" s="9" t="s">
        <v>146</v>
      </c>
      <c r="E291" s="9" t="s">
        <v>147</v>
      </c>
      <c r="F291" s="9" t="s">
        <v>2757</v>
      </c>
      <c r="G291" s="9" t="s">
        <v>24</v>
      </c>
      <c r="H291" s="9" t="s">
        <v>66</v>
      </c>
      <c r="I291" s="9" t="s">
        <v>652</v>
      </c>
      <c r="J291" s="9" t="s">
        <v>27</v>
      </c>
      <c r="K291" s="9" t="s">
        <v>28</v>
      </c>
      <c r="L291" s="10">
        <v>43831</v>
      </c>
      <c r="M291" s="10">
        <v>44531</v>
      </c>
      <c r="N291" s="14" t="s">
        <v>29</v>
      </c>
      <c r="O291" s="14" t="s">
        <v>29</v>
      </c>
      <c r="P291" s="14" t="s">
        <v>694</v>
      </c>
      <c r="Q291" s="14" t="s">
        <v>29</v>
      </c>
      <c r="R291" s="14">
        <v>1325</v>
      </c>
      <c r="S291" s="14">
        <v>50</v>
      </c>
      <c r="T291" s="14">
        <v>0</v>
      </c>
      <c r="U291" s="14" t="s">
        <v>30</v>
      </c>
      <c r="V291" s="50" t="s">
        <v>1684</v>
      </c>
    </row>
    <row r="292" spans="1:22" s="87" customFormat="1" ht="45" customHeight="1">
      <c r="A292" s="169">
        <v>291</v>
      </c>
      <c r="B292" s="8" t="s">
        <v>695</v>
      </c>
      <c r="C292" s="9" t="s">
        <v>20</v>
      </c>
      <c r="D292" s="9" t="s">
        <v>152</v>
      </c>
      <c r="E292" s="9" t="s">
        <v>155</v>
      </c>
      <c r="F292" s="9" t="s">
        <v>696</v>
      </c>
      <c r="G292" s="9" t="s">
        <v>24</v>
      </c>
      <c r="H292" s="9" t="s">
        <v>63</v>
      </c>
      <c r="I292" s="9" t="s">
        <v>652</v>
      </c>
      <c r="J292" s="9" t="s">
        <v>27</v>
      </c>
      <c r="K292" s="9" t="s">
        <v>28</v>
      </c>
      <c r="L292" s="10">
        <v>44105</v>
      </c>
      <c r="M292" s="10">
        <v>44470</v>
      </c>
      <c r="N292" s="14" t="s">
        <v>29</v>
      </c>
      <c r="O292" s="14" t="s">
        <v>29</v>
      </c>
      <c r="P292" s="14" t="s">
        <v>29</v>
      </c>
      <c r="Q292" s="14" t="s">
        <v>29</v>
      </c>
      <c r="R292" s="14">
        <v>2500</v>
      </c>
      <c r="S292" s="14">
        <v>50</v>
      </c>
      <c r="T292" s="14">
        <v>0</v>
      </c>
      <c r="U292" s="14" t="s">
        <v>30</v>
      </c>
      <c r="V292" s="50" t="s">
        <v>2486</v>
      </c>
    </row>
    <row r="293" spans="1:22" s="87" customFormat="1" ht="45" customHeight="1">
      <c r="A293" s="169">
        <v>292</v>
      </c>
      <c r="B293" s="8" t="s">
        <v>697</v>
      </c>
      <c r="C293" s="9" t="s">
        <v>37</v>
      </c>
      <c r="D293" s="9" t="s">
        <v>152</v>
      </c>
      <c r="E293" s="9" t="s">
        <v>22</v>
      </c>
      <c r="F293" s="9" t="s">
        <v>698</v>
      </c>
      <c r="G293" s="9" t="s">
        <v>24</v>
      </c>
      <c r="H293" s="9" t="s">
        <v>61</v>
      </c>
      <c r="I293" s="9" t="s">
        <v>652</v>
      </c>
      <c r="J293" s="9" t="s">
        <v>27</v>
      </c>
      <c r="K293" s="9" t="s">
        <v>28</v>
      </c>
      <c r="L293" s="10">
        <v>43831</v>
      </c>
      <c r="M293" s="10">
        <v>44531</v>
      </c>
      <c r="N293" s="14" t="s">
        <v>29</v>
      </c>
      <c r="O293" s="14" t="s">
        <v>29</v>
      </c>
      <c r="P293" s="14" t="s">
        <v>699</v>
      </c>
      <c r="Q293" s="14" t="s">
        <v>29</v>
      </c>
      <c r="R293" s="14">
        <v>4700</v>
      </c>
      <c r="S293" s="14">
        <v>50</v>
      </c>
      <c r="T293" s="14">
        <v>0</v>
      </c>
      <c r="U293" s="14" t="s">
        <v>30</v>
      </c>
      <c r="V293" s="50" t="s">
        <v>1685</v>
      </c>
    </row>
    <row r="294" spans="1:22" s="87" customFormat="1" ht="45" customHeight="1">
      <c r="A294" s="169">
        <v>293</v>
      </c>
      <c r="B294" s="8" t="s">
        <v>700</v>
      </c>
      <c r="C294" s="9" t="s">
        <v>20</v>
      </c>
      <c r="D294" s="9" t="s">
        <v>146</v>
      </c>
      <c r="E294" s="9" t="s">
        <v>147</v>
      </c>
      <c r="F294" s="9" t="s">
        <v>701</v>
      </c>
      <c r="G294" s="9" t="s">
        <v>24</v>
      </c>
      <c r="H294" s="9" t="s">
        <v>61</v>
      </c>
      <c r="I294" s="9" t="s">
        <v>652</v>
      </c>
      <c r="J294" s="9" t="s">
        <v>27</v>
      </c>
      <c r="K294" s="9" t="s">
        <v>28</v>
      </c>
      <c r="L294" s="10">
        <v>44105</v>
      </c>
      <c r="M294" s="10">
        <v>44348</v>
      </c>
      <c r="N294" s="14" t="s">
        <v>29</v>
      </c>
      <c r="O294" s="14" t="s">
        <v>29</v>
      </c>
      <c r="P294" s="14" t="s">
        <v>29</v>
      </c>
      <c r="Q294" s="14" t="s">
        <v>29</v>
      </c>
      <c r="R294" s="14">
        <v>800</v>
      </c>
      <c r="S294" s="14">
        <v>50</v>
      </c>
      <c r="T294" s="14">
        <v>0</v>
      </c>
      <c r="U294" s="14" t="s">
        <v>30</v>
      </c>
      <c r="V294" s="50" t="s">
        <v>1686</v>
      </c>
    </row>
    <row r="295" spans="1:22" s="87" customFormat="1" ht="45" customHeight="1">
      <c r="A295" s="169">
        <v>294</v>
      </c>
      <c r="B295" s="8" t="s">
        <v>702</v>
      </c>
      <c r="C295" s="9" t="s">
        <v>37</v>
      </c>
      <c r="D295" s="9" t="s">
        <v>146</v>
      </c>
      <c r="E295" s="9" t="s">
        <v>147</v>
      </c>
      <c r="F295" s="9" t="s">
        <v>703</v>
      </c>
      <c r="G295" s="9" t="s">
        <v>24</v>
      </c>
      <c r="H295" s="9" t="s">
        <v>66</v>
      </c>
      <c r="I295" s="9" t="s">
        <v>652</v>
      </c>
      <c r="J295" s="9" t="s">
        <v>27</v>
      </c>
      <c r="K295" s="9" t="s">
        <v>28</v>
      </c>
      <c r="L295" s="10">
        <v>43831</v>
      </c>
      <c r="M295" s="10">
        <v>44531</v>
      </c>
      <c r="N295" s="14" t="s">
        <v>704</v>
      </c>
      <c r="O295" s="14" t="s">
        <v>29</v>
      </c>
      <c r="P295" s="14" t="s">
        <v>29</v>
      </c>
      <c r="Q295" s="14" t="s">
        <v>29</v>
      </c>
      <c r="R295" s="14">
        <v>25720</v>
      </c>
      <c r="S295" s="14">
        <v>50</v>
      </c>
      <c r="T295" s="14">
        <v>0</v>
      </c>
      <c r="U295" s="14" t="s">
        <v>30</v>
      </c>
      <c r="V295" s="50" t="s">
        <v>1687</v>
      </c>
    </row>
    <row r="296" spans="1:22" s="87" customFormat="1" ht="45" customHeight="1">
      <c r="A296" s="169">
        <v>295</v>
      </c>
      <c r="B296" s="8" t="s">
        <v>705</v>
      </c>
      <c r="C296" s="9" t="s">
        <v>37</v>
      </c>
      <c r="D296" s="9" t="s">
        <v>21</v>
      </c>
      <c r="E296" s="9" t="s">
        <v>147</v>
      </c>
      <c r="F296" s="9" t="s">
        <v>706</v>
      </c>
      <c r="G296" s="9" t="s">
        <v>24</v>
      </c>
      <c r="H296" s="9" t="s">
        <v>34</v>
      </c>
      <c r="I296" s="9" t="s">
        <v>652</v>
      </c>
      <c r="J296" s="9" t="s">
        <v>40</v>
      </c>
      <c r="K296" s="9" t="s">
        <v>28</v>
      </c>
      <c r="L296" s="10">
        <v>43831</v>
      </c>
      <c r="M296" s="10">
        <v>44166</v>
      </c>
      <c r="N296" s="14" t="s">
        <v>29</v>
      </c>
      <c r="O296" s="14" t="s">
        <v>29</v>
      </c>
      <c r="P296" s="14" t="s">
        <v>29</v>
      </c>
      <c r="Q296" s="14" t="s">
        <v>29</v>
      </c>
      <c r="R296" s="14">
        <v>3129</v>
      </c>
      <c r="S296" s="14">
        <v>310</v>
      </c>
      <c r="T296" s="14">
        <v>0</v>
      </c>
      <c r="U296" s="14" t="s">
        <v>30</v>
      </c>
      <c r="V296" s="50" t="s">
        <v>1688</v>
      </c>
    </row>
    <row r="297" spans="1:22" s="87" customFormat="1" ht="45" customHeight="1">
      <c r="A297" s="169">
        <v>296</v>
      </c>
      <c r="B297" s="8" t="s">
        <v>707</v>
      </c>
      <c r="C297" s="9" t="s">
        <v>20</v>
      </c>
      <c r="D297" s="9" t="s">
        <v>146</v>
      </c>
      <c r="E297" s="9" t="s">
        <v>708</v>
      </c>
      <c r="F297" s="9" t="s">
        <v>2759</v>
      </c>
      <c r="G297" s="9" t="s">
        <v>24</v>
      </c>
      <c r="H297" s="9" t="s">
        <v>48</v>
      </c>
      <c r="I297" s="9" t="s">
        <v>652</v>
      </c>
      <c r="J297" s="9" t="s">
        <v>27</v>
      </c>
      <c r="K297" s="9" t="s">
        <v>28</v>
      </c>
      <c r="L297" s="10">
        <v>43831</v>
      </c>
      <c r="M297" s="10">
        <v>44531</v>
      </c>
      <c r="N297" s="14" t="s">
        <v>29</v>
      </c>
      <c r="O297" s="14" t="s">
        <v>29</v>
      </c>
      <c r="P297" s="14" t="s">
        <v>29</v>
      </c>
      <c r="Q297" s="14" t="s">
        <v>29</v>
      </c>
      <c r="R297" s="14">
        <v>2500</v>
      </c>
      <c r="S297" s="14">
        <v>50</v>
      </c>
      <c r="T297" s="14">
        <v>0</v>
      </c>
      <c r="U297" s="14" t="s">
        <v>30</v>
      </c>
      <c r="V297" s="50" t="s">
        <v>1689</v>
      </c>
    </row>
    <row r="298" spans="1:22" s="87" customFormat="1" ht="45" customHeight="1">
      <c r="A298" s="169">
        <v>297</v>
      </c>
      <c r="B298" s="8" t="s">
        <v>709</v>
      </c>
      <c r="C298" s="9" t="s">
        <v>32</v>
      </c>
      <c r="D298" s="9" t="s">
        <v>146</v>
      </c>
      <c r="E298" s="9" t="s">
        <v>155</v>
      </c>
      <c r="F298" s="9" t="s">
        <v>710</v>
      </c>
      <c r="G298" s="9" t="s">
        <v>24</v>
      </c>
      <c r="H298" s="9" t="s">
        <v>34</v>
      </c>
      <c r="I298" s="9" t="s">
        <v>652</v>
      </c>
      <c r="J298" s="9" t="s">
        <v>27</v>
      </c>
      <c r="K298" s="9" t="s">
        <v>28</v>
      </c>
      <c r="L298" s="10">
        <v>43891</v>
      </c>
      <c r="M298" s="10">
        <v>44531</v>
      </c>
      <c r="N298" s="14" t="s">
        <v>29</v>
      </c>
      <c r="O298" s="14" t="s">
        <v>29</v>
      </c>
      <c r="P298" s="14" t="s">
        <v>29</v>
      </c>
      <c r="Q298" s="14">
        <v>17000</v>
      </c>
      <c r="R298" s="14">
        <v>8000</v>
      </c>
      <c r="S298" s="14">
        <v>50</v>
      </c>
      <c r="T298" s="14">
        <v>0</v>
      </c>
      <c r="U298" s="14" t="s">
        <v>35</v>
      </c>
      <c r="V298" s="50" t="s">
        <v>1690</v>
      </c>
    </row>
    <row r="299" spans="1:22" s="87" customFormat="1" ht="45" customHeight="1">
      <c r="A299" s="169">
        <v>298</v>
      </c>
      <c r="B299" s="8" t="s">
        <v>711</v>
      </c>
      <c r="C299" s="9" t="s">
        <v>20</v>
      </c>
      <c r="D299" s="9" t="s">
        <v>146</v>
      </c>
      <c r="E299" s="9" t="s">
        <v>147</v>
      </c>
      <c r="F299" s="9" t="s">
        <v>712</v>
      </c>
      <c r="G299" s="9" t="s">
        <v>24</v>
      </c>
      <c r="H299" s="9" t="s">
        <v>63</v>
      </c>
      <c r="I299" s="9" t="s">
        <v>652</v>
      </c>
      <c r="J299" s="9" t="s">
        <v>27</v>
      </c>
      <c r="K299" s="9" t="s">
        <v>28</v>
      </c>
      <c r="L299" s="10">
        <v>43831</v>
      </c>
      <c r="M299" s="10">
        <v>44470</v>
      </c>
      <c r="N299" s="14" t="s">
        <v>29</v>
      </c>
      <c r="O299" s="14" t="s">
        <v>29</v>
      </c>
      <c r="P299" s="14" t="s">
        <v>29</v>
      </c>
      <c r="Q299" s="14" t="s">
        <v>29</v>
      </c>
      <c r="R299" s="14">
        <v>2500</v>
      </c>
      <c r="S299" s="14">
        <v>50</v>
      </c>
      <c r="T299" s="14">
        <v>0</v>
      </c>
      <c r="U299" s="14" t="s">
        <v>44</v>
      </c>
      <c r="V299" s="50" t="s">
        <v>1691</v>
      </c>
    </row>
    <row r="300" spans="1:22" s="87" customFormat="1" ht="45" customHeight="1">
      <c r="A300" s="169">
        <v>299</v>
      </c>
      <c r="B300" s="8" t="s">
        <v>713</v>
      </c>
      <c r="C300" s="9" t="s">
        <v>37</v>
      </c>
      <c r="D300" s="9" t="s">
        <v>152</v>
      </c>
      <c r="E300" s="9" t="s">
        <v>155</v>
      </c>
      <c r="F300" s="9" t="s">
        <v>714</v>
      </c>
      <c r="G300" s="9" t="s">
        <v>24</v>
      </c>
      <c r="H300" s="9" t="s">
        <v>229</v>
      </c>
      <c r="I300" s="9" t="s">
        <v>652</v>
      </c>
      <c r="J300" s="9" t="s">
        <v>27</v>
      </c>
      <c r="K300" s="9" t="s">
        <v>28</v>
      </c>
      <c r="L300" s="10">
        <v>43831</v>
      </c>
      <c r="M300" s="10">
        <v>44531</v>
      </c>
      <c r="N300" s="14" t="s">
        <v>29</v>
      </c>
      <c r="O300" s="14" t="s">
        <v>29</v>
      </c>
      <c r="P300" s="14" t="s">
        <v>29</v>
      </c>
      <c r="Q300" s="14" t="s">
        <v>29</v>
      </c>
      <c r="R300" s="14">
        <v>2500</v>
      </c>
      <c r="S300" s="14">
        <v>50</v>
      </c>
      <c r="T300" s="14">
        <v>0</v>
      </c>
      <c r="U300" s="14" t="s">
        <v>30</v>
      </c>
      <c r="V300" s="50" t="s">
        <v>2503</v>
      </c>
    </row>
    <row r="301" spans="1:22" s="87" customFormat="1" ht="45" customHeight="1">
      <c r="A301" s="169">
        <v>300</v>
      </c>
      <c r="B301" s="8" t="s">
        <v>715</v>
      </c>
      <c r="C301" s="9" t="s">
        <v>32</v>
      </c>
      <c r="D301" s="9" t="s">
        <v>152</v>
      </c>
      <c r="E301" s="9" t="s">
        <v>147</v>
      </c>
      <c r="F301" s="9" t="s">
        <v>716</v>
      </c>
      <c r="G301" s="9" t="s">
        <v>24</v>
      </c>
      <c r="H301" s="9" t="s">
        <v>34</v>
      </c>
      <c r="I301" s="9" t="s">
        <v>652</v>
      </c>
      <c r="J301" s="9" t="s">
        <v>27</v>
      </c>
      <c r="K301" s="9" t="s">
        <v>28</v>
      </c>
      <c r="L301" s="10">
        <v>43891</v>
      </c>
      <c r="M301" s="10">
        <v>44531</v>
      </c>
      <c r="N301" s="14" t="s">
        <v>29</v>
      </c>
      <c r="O301" s="14" t="s">
        <v>29</v>
      </c>
      <c r="P301" s="14" t="s">
        <v>29</v>
      </c>
      <c r="Q301" s="14">
        <v>6000</v>
      </c>
      <c r="R301" s="14">
        <v>3600</v>
      </c>
      <c r="S301" s="14">
        <v>20</v>
      </c>
      <c r="T301" s="14">
        <v>0</v>
      </c>
      <c r="U301" s="14" t="s">
        <v>35</v>
      </c>
      <c r="V301" s="50" t="s">
        <v>1692</v>
      </c>
    </row>
    <row r="302" spans="1:22" s="87" customFormat="1" ht="45" customHeight="1">
      <c r="A302" s="169">
        <v>301</v>
      </c>
      <c r="B302" s="8" t="s">
        <v>717</v>
      </c>
      <c r="C302" s="9" t="s">
        <v>32</v>
      </c>
      <c r="D302" s="9" t="s">
        <v>146</v>
      </c>
      <c r="E302" s="9" t="s">
        <v>155</v>
      </c>
      <c r="F302" s="9" t="s">
        <v>718</v>
      </c>
      <c r="G302" s="9" t="s">
        <v>24</v>
      </c>
      <c r="H302" s="9" t="s">
        <v>109</v>
      </c>
      <c r="I302" s="9" t="s">
        <v>652</v>
      </c>
      <c r="J302" s="9" t="s">
        <v>40</v>
      </c>
      <c r="K302" s="9" t="s">
        <v>28</v>
      </c>
      <c r="L302" s="10">
        <v>43891</v>
      </c>
      <c r="M302" s="10">
        <v>44531</v>
      </c>
      <c r="N302" s="14" t="s">
        <v>719</v>
      </c>
      <c r="O302" s="14" t="s">
        <v>29</v>
      </c>
      <c r="P302" s="14"/>
      <c r="Q302" s="14" t="s">
        <v>29</v>
      </c>
      <c r="R302" s="14">
        <v>30600</v>
      </c>
      <c r="S302" s="14">
        <v>50</v>
      </c>
      <c r="T302" s="14">
        <v>0</v>
      </c>
      <c r="U302" s="14" t="s">
        <v>35</v>
      </c>
      <c r="V302" s="50" t="s">
        <v>1693</v>
      </c>
    </row>
    <row r="303" spans="1:22" s="87" customFormat="1" ht="45" customHeight="1">
      <c r="A303" s="169">
        <v>302</v>
      </c>
      <c r="B303" s="8" t="s">
        <v>720</v>
      </c>
      <c r="C303" s="9" t="s">
        <v>37</v>
      </c>
      <c r="D303" s="9" t="s">
        <v>152</v>
      </c>
      <c r="E303" s="9" t="s">
        <v>147</v>
      </c>
      <c r="F303" s="9" t="s">
        <v>721</v>
      </c>
      <c r="G303" s="9" t="s">
        <v>24</v>
      </c>
      <c r="H303" s="9" t="s">
        <v>66</v>
      </c>
      <c r="I303" s="9" t="s">
        <v>652</v>
      </c>
      <c r="J303" s="9" t="s">
        <v>27</v>
      </c>
      <c r="K303" s="9" t="s">
        <v>28</v>
      </c>
      <c r="L303" s="10">
        <v>43831</v>
      </c>
      <c r="M303" s="10">
        <v>44531</v>
      </c>
      <c r="N303" s="14" t="s">
        <v>29</v>
      </c>
      <c r="O303" s="14" t="s">
        <v>29</v>
      </c>
      <c r="P303" s="14" t="s">
        <v>29</v>
      </c>
      <c r="Q303" s="14" t="s">
        <v>29</v>
      </c>
      <c r="R303" s="14">
        <v>6000</v>
      </c>
      <c r="S303" s="14">
        <v>50</v>
      </c>
      <c r="T303" s="14">
        <v>0</v>
      </c>
      <c r="U303" s="14" t="s">
        <v>30</v>
      </c>
      <c r="V303" s="50" t="s">
        <v>1694</v>
      </c>
    </row>
    <row r="304" spans="1:22" s="87" customFormat="1" ht="45" customHeight="1">
      <c r="A304" s="169">
        <v>303</v>
      </c>
      <c r="B304" s="8" t="s">
        <v>722</v>
      </c>
      <c r="C304" s="9" t="s">
        <v>20</v>
      </c>
      <c r="D304" s="9" t="s">
        <v>146</v>
      </c>
      <c r="E304" s="9" t="s">
        <v>155</v>
      </c>
      <c r="F304" s="9" t="s">
        <v>723</v>
      </c>
      <c r="G304" s="9" t="s">
        <v>24</v>
      </c>
      <c r="H304" s="9" t="s">
        <v>25</v>
      </c>
      <c r="I304" s="9" t="s">
        <v>652</v>
      </c>
      <c r="J304" s="9" t="s">
        <v>27</v>
      </c>
      <c r="K304" s="9" t="s">
        <v>28</v>
      </c>
      <c r="L304" s="10">
        <v>43831</v>
      </c>
      <c r="M304" s="10">
        <v>44896</v>
      </c>
      <c r="N304" s="14" t="s">
        <v>29</v>
      </c>
      <c r="O304" s="14" t="s">
        <v>29</v>
      </c>
      <c r="P304" s="14" t="s">
        <v>29</v>
      </c>
      <c r="Q304" s="14" t="s">
        <v>724</v>
      </c>
      <c r="R304" s="14">
        <v>2000</v>
      </c>
      <c r="S304" s="14">
        <v>50</v>
      </c>
      <c r="T304" s="14">
        <v>0</v>
      </c>
      <c r="U304" s="14" t="s">
        <v>30</v>
      </c>
      <c r="V304" s="50" t="s">
        <v>1695</v>
      </c>
    </row>
    <row r="305" spans="1:22" s="87" customFormat="1" ht="45" customHeight="1">
      <c r="A305" s="169">
        <v>304</v>
      </c>
      <c r="B305" s="8" t="s">
        <v>728</v>
      </c>
      <c r="C305" s="9" t="s">
        <v>20</v>
      </c>
      <c r="D305" s="9" t="s">
        <v>152</v>
      </c>
      <c r="E305" s="9" t="s">
        <v>155</v>
      </c>
      <c r="F305" s="9" t="s">
        <v>729</v>
      </c>
      <c r="G305" s="9" t="s">
        <v>24</v>
      </c>
      <c r="H305" s="9" t="s">
        <v>25</v>
      </c>
      <c r="I305" s="9" t="s">
        <v>652</v>
      </c>
      <c r="J305" s="9" t="s">
        <v>27</v>
      </c>
      <c r="K305" s="9" t="s">
        <v>28</v>
      </c>
      <c r="L305" s="10">
        <v>43831</v>
      </c>
      <c r="M305" s="10">
        <v>44531</v>
      </c>
      <c r="N305" s="14" t="s">
        <v>29</v>
      </c>
      <c r="O305" s="14" t="s">
        <v>29</v>
      </c>
      <c r="P305" s="14" t="s">
        <v>29</v>
      </c>
      <c r="Q305" s="14" t="s">
        <v>730</v>
      </c>
      <c r="R305" s="14">
        <v>5000</v>
      </c>
      <c r="S305" s="14">
        <v>50</v>
      </c>
      <c r="T305" s="14">
        <v>0</v>
      </c>
      <c r="U305" s="14" t="s">
        <v>30</v>
      </c>
      <c r="V305" s="50" t="s">
        <v>1697</v>
      </c>
    </row>
    <row r="306" spans="1:22" s="87" customFormat="1" ht="45" customHeight="1">
      <c r="A306" s="169">
        <v>305</v>
      </c>
      <c r="B306" s="8" t="s">
        <v>731</v>
      </c>
      <c r="C306" s="9" t="s">
        <v>20</v>
      </c>
      <c r="D306" s="9" t="s">
        <v>146</v>
      </c>
      <c r="E306" s="9" t="s">
        <v>147</v>
      </c>
      <c r="F306" s="9" t="s">
        <v>732</v>
      </c>
      <c r="G306" s="9" t="s">
        <v>24</v>
      </c>
      <c r="H306" s="9" t="s">
        <v>25</v>
      </c>
      <c r="I306" s="9" t="s">
        <v>652</v>
      </c>
      <c r="J306" s="9" t="s">
        <v>27</v>
      </c>
      <c r="K306" s="9" t="s">
        <v>28</v>
      </c>
      <c r="L306" s="10">
        <v>43983</v>
      </c>
      <c r="M306" s="10">
        <v>44561</v>
      </c>
      <c r="N306" s="14" t="s">
        <v>29</v>
      </c>
      <c r="O306" s="14" t="s">
        <v>29</v>
      </c>
      <c r="P306" s="14" t="s">
        <v>29</v>
      </c>
      <c r="Q306" s="14" t="s">
        <v>29</v>
      </c>
      <c r="R306" s="14">
        <v>12000</v>
      </c>
      <c r="S306" s="14">
        <v>50</v>
      </c>
      <c r="T306" s="14">
        <v>0</v>
      </c>
      <c r="U306" s="14" t="s">
        <v>30</v>
      </c>
      <c r="V306" s="50" t="s">
        <v>1698</v>
      </c>
    </row>
    <row r="307" spans="1:22" s="87" customFormat="1" ht="45" customHeight="1">
      <c r="A307" s="169">
        <v>306</v>
      </c>
      <c r="B307" s="8" t="s">
        <v>733</v>
      </c>
      <c r="C307" s="9" t="s">
        <v>37</v>
      </c>
      <c r="D307" s="9" t="s">
        <v>152</v>
      </c>
      <c r="E307" s="9" t="s">
        <v>155</v>
      </c>
      <c r="F307" s="9" t="s">
        <v>734</v>
      </c>
      <c r="G307" s="9" t="s">
        <v>24</v>
      </c>
      <c r="H307" s="9" t="s">
        <v>229</v>
      </c>
      <c r="I307" s="9" t="s">
        <v>652</v>
      </c>
      <c r="J307" s="9" t="s">
        <v>27</v>
      </c>
      <c r="K307" s="9" t="s">
        <v>28</v>
      </c>
      <c r="L307" s="10">
        <v>43831</v>
      </c>
      <c r="M307" s="10">
        <v>44531</v>
      </c>
      <c r="N307" s="14" t="s">
        <v>29</v>
      </c>
      <c r="O307" s="14" t="s">
        <v>29</v>
      </c>
      <c r="P307" s="14">
        <v>1.5</v>
      </c>
      <c r="Q307" s="14" t="s">
        <v>29</v>
      </c>
      <c r="R307" s="14">
        <v>1100</v>
      </c>
      <c r="S307" s="14">
        <v>50</v>
      </c>
      <c r="T307" s="14">
        <v>0</v>
      </c>
      <c r="U307" s="14" t="s">
        <v>35</v>
      </c>
      <c r="V307" s="50" t="s">
        <v>1699</v>
      </c>
    </row>
    <row r="308" spans="1:22" s="87" customFormat="1" ht="45" customHeight="1">
      <c r="A308" s="169">
        <v>307</v>
      </c>
      <c r="B308" s="8" t="s">
        <v>735</v>
      </c>
      <c r="C308" s="9" t="s">
        <v>32</v>
      </c>
      <c r="D308" s="9" t="s">
        <v>152</v>
      </c>
      <c r="E308" s="9" t="s">
        <v>147</v>
      </c>
      <c r="F308" s="9" t="s">
        <v>736</v>
      </c>
      <c r="G308" s="9" t="s">
        <v>24</v>
      </c>
      <c r="H308" s="9" t="s">
        <v>109</v>
      </c>
      <c r="I308" s="9" t="s">
        <v>652</v>
      </c>
      <c r="J308" s="9" t="s">
        <v>40</v>
      </c>
      <c r="K308" s="9" t="s">
        <v>28</v>
      </c>
      <c r="L308" s="10">
        <v>43739</v>
      </c>
      <c r="M308" s="10">
        <v>44348</v>
      </c>
      <c r="N308" s="14" t="s">
        <v>29</v>
      </c>
      <c r="O308" s="14" t="s">
        <v>29</v>
      </c>
      <c r="P308" s="14" t="s">
        <v>29</v>
      </c>
      <c r="Q308" s="14" t="s">
        <v>29</v>
      </c>
      <c r="R308" s="14">
        <v>8000</v>
      </c>
      <c r="S308" s="14">
        <v>50</v>
      </c>
      <c r="T308" s="14">
        <v>0</v>
      </c>
      <c r="U308" s="14" t="s">
        <v>30</v>
      </c>
      <c r="V308" s="50" t="s">
        <v>1700</v>
      </c>
    </row>
    <row r="309" spans="1:22" s="87" customFormat="1" ht="45" customHeight="1">
      <c r="A309" s="169">
        <v>308</v>
      </c>
      <c r="B309" s="8" t="s">
        <v>737</v>
      </c>
      <c r="C309" s="9" t="s">
        <v>37</v>
      </c>
      <c r="D309" s="9" t="s">
        <v>152</v>
      </c>
      <c r="E309" s="9" t="s">
        <v>155</v>
      </c>
      <c r="F309" s="9" t="s">
        <v>738</v>
      </c>
      <c r="G309" s="9" t="s">
        <v>24</v>
      </c>
      <c r="H309" s="9" t="s">
        <v>229</v>
      </c>
      <c r="I309" s="9" t="s">
        <v>652</v>
      </c>
      <c r="J309" s="9" t="s">
        <v>27</v>
      </c>
      <c r="K309" s="9" t="s">
        <v>28</v>
      </c>
      <c r="L309" s="10">
        <v>43831</v>
      </c>
      <c r="M309" s="10">
        <v>44531</v>
      </c>
      <c r="N309" s="14" t="s">
        <v>29</v>
      </c>
      <c r="O309" s="14" t="s">
        <v>29</v>
      </c>
      <c r="P309" s="14" t="s">
        <v>739</v>
      </c>
      <c r="Q309" s="14" t="s">
        <v>29</v>
      </c>
      <c r="R309" s="14">
        <v>22000</v>
      </c>
      <c r="S309" s="14">
        <v>50</v>
      </c>
      <c r="T309" s="14">
        <v>0</v>
      </c>
      <c r="U309" s="14" t="s">
        <v>30</v>
      </c>
      <c r="V309" s="50" t="s">
        <v>1701</v>
      </c>
    </row>
    <row r="310" spans="1:22" s="87" customFormat="1" ht="45" customHeight="1">
      <c r="A310" s="169">
        <v>309</v>
      </c>
      <c r="B310" s="8" t="s">
        <v>2678</v>
      </c>
      <c r="C310" s="9" t="s">
        <v>50</v>
      </c>
      <c r="D310" s="9" t="s">
        <v>146</v>
      </c>
      <c r="E310" s="9" t="s">
        <v>147</v>
      </c>
      <c r="F310" s="9" t="s">
        <v>2489</v>
      </c>
      <c r="G310" s="9" t="s">
        <v>24</v>
      </c>
      <c r="H310" s="9" t="s">
        <v>745</v>
      </c>
      <c r="I310" s="9" t="s">
        <v>652</v>
      </c>
      <c r="J310" s="9" t="s">
        <v>27</v>
      </c>
      <c r="K310" s="9" t="s">
        <v>28</v>
      </c>
      <c r="L310" s="10">
        <v>44013</v>
      </c>
      <c r="M310" s="10">
        <v>44896</v>
      </c>
      <c r="N310" s="14" t="s">
        <v>29</v>
      </c>
      <c r="O310" s="14" t="s">
        <v>29</v>
      </c>
      <c r="P310" s="14">
        <v>0.4</v>
      </c>
      <c r="Q310" s="14"/>
      <c r="R310" s="14">
        <v>2000</v>
      </c>
      <c r="S310" s="14">
        <v>10</v>
      </c>
      <c r="T310" s="14">
        <v>0</v>
      </c>
      <c r="U310" s="14" t="s">
        <v>35</v>
      </c>
      <c r="V310" s="50" t="s">
        <v>1704</v>
      </c>
    </row>
    <row r="311" spans="1:22" s="87" customFormat="1" ht="45" customHeight="1">
      <c r="A311" s="169">
        <v>310</v>
      </c>
      <c r="B311" s="8" t="s">
        <v>2679</v>
      </c>
      <c r="C311" s="9" t="s">
        <v>32</v>
      </c>
      <c r="D311" s="9" t="s">
        <v>146</v>
      </c>
      <c r="E311" s="9" t="s">
        <v>200</v>
      </c>
      <c r="F311" s="9" t="s">
        <v>748</v>
      </c>
      <c r="G311" s="9" t="s">
        <v>24</v>
      </c>
      <c r="H311" s="9" t="s">
        <v>61</v>
      </c>
      <c r="I311" s="9" t="s">
        <v>652</v>
      </c>
      <c r="J311" s="9" t="s">
        <v>27</v>
      </c>
      <c r="K311" s="9" t="s">
        <v>28</v>
      </c>
      <c r="L311" s="10">
        <v>43891</v>
      </c>
      <c r="M311" s="10">
        <v>44531</v>
      </c>
      <c r="N311" s="14" t="s">
        <v>29</v>
      </c>
      <c r="O311" s="14" t="s">
        <v>29</v>
      </c>
      <c r="P311" s="14"/>
      <c r="Q311" s="14"/>
      <c r="R311" s="14">
        <v>1000</v>
      </c>
      <c r="S311" s="14">
        <v>50</v>
      </c>
      <c r="T311" s="14">
        <v>0</v>
      </c>
      <c r="U311" s="14" t="s">
        <v>30</v>
      </c>
      <c r="V311" s="50" t="s">
        <v>1706</v>
      </c>
    </row>
    <row r="312" spans="1:22" s="87" customFormat="1" ht="45" customHeight="1">
      <c r="A312" s="169">
        <v>311</v>
      </c>
      <c r="B312" s="8" t="s">
        <v>2680</v>
      </c>
      <c r="C312" s="9" t="s">
        <v>20</v>
      </c>
      <c r="D312" s="9" t="s">
        <v>750</v>
      </c>
      <c r="E312" s="9" t="s">
        <v>147</v>
      </c>
      <c r="F312" s="9" t="s">
        <v>751</v>
      </c>
      <c r="G312" s="9" t="s">
        <v>24</v>
      </c>
      <c r="H312" s="9" t="s">
        <v>48</v>
      </c>
      <c r="I312" s="9" t="s">
        <v>652</v>
      </c>
      <c r="J312" s="9" t="s">
        <v>27</v>
      </c>
      <c r="K312" s="9" t="s">
        <v>28</v>
      </c>
      <c r="L312" s="10">
        <v>43831</v>
      </c>
      <c r="M312" s="10">
        <v>44896</v>
      </c>
      <c r="N312" s="14" t="s">
        <v>29</v>
      </c>
      <c r="O312" s="14" t="s">
        <v>29</v>
      </c>
      <c r="P312" s="14"/>
      <c r="Q312" s="14"/>
      <c r="R312" s="14">
        <v>30000</v>
      </c>
      <c r="S312" s="14">
        <v>50</v>
      </c>
      <c r="T312" s="14">
        <v>0</v>
      </c>
      <c r="U312" s="14" t="s">
        <v>30</v>
      </c>
      <c r="V312" s="50" t="s">
        <v>1707</v>
      </c>
    </row>
    <row r="313" spans="1:22" s="87" customFormat="1" ht="45" customHeight="1">
      <c r="A313" s="169">
        <v>312</v>
      </c>
      <c r="B313" s="8" t="s">
        <v>2681</v>
      </c>
      <c r="C313" s="9" t="s">
        <v>20</v>
      </c>
      <c r="D313" s="9" t="s">
        <v>152</v>
      </c>
      <c r="E313" s="9" t="s">
        <v>155</v>
      </c>
      <c r="F313" s="9" t="s">
        <v>2790</v>
      </c>
      <c r="G313" s="9" t="s">
        <v>24</v>
      </c>
      <c r="H313" s="9" t="s">
        <v>109</v>
      </c>
      <c r="I313" s="9" t="s">
        <v>652</v>
      </c>
      <c r="J313" s="9" t="s">
        <v>27</v>
      </c>
      <c r="K313" s="9" t="s">
        <v>28</v>
      </c>
      <c r="L313" s="10">
        <v>44105</v>
      </c>
      <c r="M313" s="10">
        <v>44896</v>
      </c>
      <c r="N313" s="14"/>
      <c r="O313" s="14"/>
      <c r="P313" s="14"/>
      <c r="Q313" s="14"/>
      <c r="R313" s="14">
        <v>5000</v>
      </c>
      <c r="S313" s="14">
        <v>50</v>
      </c>
      <c r="T313" s="14">
        <v>0</v>
      </c>
      <c r="U313" s="14" t="s">
        <v>30</v>
      </c>
      <c r="V313" s="50" t="s">
        <v>2767</v>
      </c>
    </row>
    <row r="314" spans="1:22" s="87" customFormat="1" ht="45" customHeight="1">
      <c r="A314" s="169">
        <v>313</v>
      </c>
      <c r="B314" s="8" t="s">
        <v>2682</v>
      </c>
      <c r="C314" s="9" t="s">
        <v>37</v>
      </c>
      <c r="D314" s="9" t="s">
        <v>146</v>
      </c>
      <c r="E314" s="9" t="s">
        <v>147</v>
      </c>
      <c r="F314" s="9" t="s">
        <v>755</v>
      </c>
      <c r="G314" s="9" t="s">
        <v>24</v>
      </c>
      <c r="H314" s="9" t="s">
        <v>34</v>
      </c>
      <c r="I314" s="9" t="s">
        <v>652</v>
      </c>
      <c r="J314" s="9" t="s">
        <v>40</v>
      </c>
      <c r="K314" s="9" t="s">
        <v>28</v>
      </c>
      <c r="L314" s="10">
        <v>43831</v>
      </c>
      <c r="M314" s="10">
        <v>44166</v>
      </c>
      <c r="N314" s="14"/>
      <c r="O314" s="14"/>
      <c r="P314" s="14"/>
      <c r="Q314" s="14"/>
      <c r="R314" s="14">
        <v>1065</v>
      </c>
      <c r="S314" s="14">
        <v>100</v>
      </c>
      <c r="T314" s="14">
        <v>0</v>
      </c>
      <c r="U314" s="14" t="s">
        <v>30</v>
      </c>
      <c r="V314" s="50" t="s">
        <v>1709</v>
      </c>
    </row>
    <row r="315" spans="1:22" s="87" customFormat="1" ht="45" customHeight="1">
      <c r="A315" s="169">
        <v>314</v>
      </c>
      <c r="B315" s="8" t="s">
        <v>2683</v>
      </c>
      <c r="C315" s="9" t="s">
        <v>20</v>
      </c>
      <c r="D315" s="9" t="s">
        <v>146</v>
      </c>
      <c r="E315" s="9" t="s">
        <v>147</v>
      </c>
      <c r="F315" s="9" t="s">
        <v>756</v>
      </c>
      <c r="G315" s="9" t="s">
        <v>24</v>
      </c>
      <c r="H315" s="9" t="s">
        <v>63</v>
      </c>
      <c r="I315" s="9" t="s">
        <v>652</v>
      </c>
      <c r="J315" s="9" t="s">
        <v>27</v>
      </c>
      <c r="K315" s="9" t="s">
        <v>28</v>
      </c>
      <c r="L315" s="10">
        <v>43831</v>
      </c>
      <c r="M315" s="10">
        <v>45992</v>
      </c>
      <c r="N315" s="14"/>
      <c r="O315" s="14"/>
      <c r="P315" s="14"/>
      <c r="Q315" s="14"/>
      <c r="R315" s="14">
        <v>180000</v>
      </c>
      <c r="S315" s="14">
        <v>50</v>
      </c>
      <c r="T315" s="14">
        <v>0</v>
      </c>
      <c r="U315" s="14" t="s">
        <v>30</v>
      </c>
      <c r="V315" s="50" t="s">
        <v>1710</v>
      </c>
    </row>
    <row r="316" spans="1:22" s="87" customFormat="1" ht="45" customHeight="1">
      <c r="A316" s="169">
        <v>315</v>
      </c>
      <c r="B316" s="8" t="s">
        <v>2684</v>
      </c>
      <c r="C316" s="9" t="s">
        <v>2808</v>
      </c>
      <c r="D316" s="9" t="s">
        <v>152</v>
      </c>
      <c r="E316" s="9" t="s">
        <v>155</v>
      </c>
      <c r="F316" s="9" t="s">
        <v>757</v>
      </c>
      <c r="G316" s="9" t="s">
        <v>458</v>
      </c>
      <c r="H316" s="9" t="s">
        <v>66</v>
      </c>
      <c r="I316" s="9" t="s">
        <v>652</v>
      </c>
      <c r="J316" s="9" t="s">
        <v>27</v>
      </c>
      <c r="K316" s="9" t="s">
        <v>28</v>
      </c>
      <c r="L316" s="10">
        <v>43831</v>
      </c>
      <c r="M316" s="10">
        <v>44896</v>
      </c>
      <c r="N316" s="14"/>
      <c r="O316" s="14"/>
      <c r="P316" s="14"/>
      <c r="Q316" s="14"/>
      <c r="R316" s="14">
        <v>11730</v>
      </c>
      <c r="S316" s="14">
        <v>50</v>
      </c>
      <c r="T316" s="14">
        <v>0</v>
      </c>
      <c r="U316" s="14" t="s">
        <v>30</v>
      </c>
      <c r="V316" s="9" t="s">
        <v>757</v>
      </c>
    </row>
    <row r="317" spans="1:22" s="87" customFormat="1" ht="45" customHeight="1">
      <c r="A317" s="169">
        <v>316</v>
      </c>
      <c r="B317" s="8" t="s">
        <v>2685</v>
      </c>
      <c r="C317" s="9" t="s">
        <v>2808</v>
      </c>
      <c r="D317" s="9" t="s">
        <v>152</v>
      </c>
      <c r="E317" s="9" t="s">
        <v>147</v>
      </c>
      <c r="F317" s="9" t="s">
        <v>758</v>
      </c>
      <c r="G317" s="9" t="s">
        <v>24</v>
      </c>
      <c r="H317" s="9" t="s">
        <v>66</v>
      </c>
      <c r="I317" s="9" t="s">
        <v>652</v>
      </c>
      <c r="J317" s="9" t="s">
        <v>27</v>
      </c>
      <c r="K317" s="9" t="s">
        <v>28</v>
      </c>
      <c r="L317" s="10">
        <v>43831</v>
      </c>
      <c r="M317" s="10">
        <v>44896</v>
      </c>
      <c r="N317" s="14"/>
      <c r="O317" s="14"/>
      <c r="P317" s="14"/>
      <c r="Q317" s="14"/>
      <c r="R317" s="14">
        <v>22020</v>
      </c>
      <c r="S317" s="14">
        <v>50</v>
      </c>
      <c r="T317" s="14">
        <v>0</v>
      </c>
      <c r="U317" s="14" t="s">
        <v>30</v>
      </c>
      <c r="V317" s="50" t="s">
        <v>1711</v>
      </c>
    </row>
    <row r="318" spans="1:22" s="87" customFormat="1" ht="45" customHeight="1">
      <c r="A318" s="169">
        <v>317</v>
      </c>
      <c r="B318" s="8" t="s">
        <v>759</v>
      </c>
      <c r="C318" s="9" t="s">
        <v>175</v>
      </c>
      <c r="D318" s="9" t="s">
        <v>181</v>
      </c>
      <c r="E318" s="9" t="s">
        <v>147</v>
      </c>
      <c r="F318" s="9" t="s">
        <v>760</v>
      </c>
      <c r="G318" s="9" t="s">
        <v>24</v>
      </c>
      <c r="H318" s="9" t="s">
        <v>234</v>
      </c>
      <c r="I318" s="9" t="s">
        <v>652</v>
      </c>
      <c r="J318" s="9" t="s">
        <v>27</v>
      </c>
      <c r="K318" s="9" t="s">
        <v>28</v>
      </c>
      <c r="L318" s="10">
        <v>44166</v>
      </c>
      <c r="M318" s="10">
        <v>45627</v>
      </c>
      <c r="N318" s="14" t="s">
        <v>29</v>
      </c>
      <c r="O318" s="14" t="s">
        <v>29</v>
      </c>
      <c r="P318" s="14" t="s">
        <v>29</v>
      </c>
      <c r="Q318" s="14" t="s">
        <v>29</v>
      </c>
      <c r="R318" s="14">
        <v>100000</v>
      </c>
      <c r="S318" s="14">
        <v>50</v>
      </c>
      <c r="T318" s="14">
        <v>0</v>
      </c>
      <c r="U318" s="14" t="s">
        <v>30</v>
      </c>
      <c r="V318" s="50" t="s">
        <v>1712</v>
      </c>
    </row>
    <row r="319" spans="1:22" s="87" customFormat="1" ht="45" customHeight="1">
      <c r="A319" s="169">
        <v>318</v>
      </c>
      <c r="B319" s="8" t="s">
        <v>761</v>
      </c>
      <c r="C319" s="9" t="s">
        <v>175</v>
      </c>
      <c r="D319" s="9" t="s">
        <v>176</v>
      </c>
      <c r="E319" s="9" t="s">
        <v>147</v>
      </c>
      <c r="F319" s="9" t="s">
        <v>762</v>
      </c>
      <c r="G319" s="9" t="s">
        <v>24</v>
      </c>
      <c r="H319" s="9" t="s">
        <v>48</v>
      </c>
      <c r="I319" s="9" t="s">
        <v>652</v>
      </c>
      <c r="J319" s="9" t="s">
        <v>27</v>
      </c>
      <c r="K319" s="9" t="s">
        <v>28</v>
      </c>
      <c r="L319" s="10">
        <v>44166</v>
      </c>
      <c r="M319" s="10">
        <v>45261</v>
      </c>
      <c r="N319" s="14" t="s">
        <v>29</v>
      </c>
      <c r="O319" s="14" t="s">
        <v>29</v>
      </c>
      <c r="P319" s="14" t="s">
        <v>29</v>
      </c>
      <c r="Q319" s="14" t="s">
        <v>29</v>
      </c>
      <c r="R319" s="14">
        <v>10000</v>
      </c>
      <c r="S319" s="14">
        <v>50</v>
      </c>
      <c r="T319" s="14">
        <v>0</v>
      </c>
      <c r="U319" s="14" t="s">
        <v>30</v>
      </c>
      <c r="V319" s="50" t="s">
        <v>1713</v>
      </c>
    </row>
    <row r="320" spans="1:22" s="87" customFormat="1" ht="45" customHeight="1">
      <c r="A320" s="169">
        <v>319</v>
      </c>
      <c r="B320" s="8" t="s">
        <v>763</v>
      </c>
      <c r="C320" s="9" t="s">
        <v>175</v>
      </c>
      <c r="D320" s="9" t="s">
        <v>176</v>
      </c>
      <c r="E320" s="9" t="s">
        <v>147</v>
      </c>
      <c r="F320" s="9" t="s">
        <v>764</v>
      </c>
      <c r="G320" s="9" t="s">
        <v>24</v>
      </c>
      <c r="H320" s="9" t="s">
        <v>48</v>
      </c>
      <c r="I320" s="9" t="s">
        <v>652</v>
      </c>
      <c r="J320" s="9" t="s">
        <v>27</v>
      </c>
      <c r="K320" s="9" t="s">
        <v>28</v>
      </c>
      <c r="L320" s="10">
        <v>44166</v>
      </c>
      <c r="M320" s="10">
        <v>45627</v>
      </c>
      <c r="N320" s="14" t="s">
        <v>29</v>
      </c>
      <c r="O320" s="14" t="s">
        <v>29</v>
      </c>
      <c r="P320" s="14" t="s">
        <v>29</v>
      </c>
      <c r="Q320" s="14" t="s">
        <v>29</v>
      </c>
      <c r="R320" s="14">
        <v>24000</v>
      </c>
      <c r="S320" s="14">
        <v>50</v>
      </c>
      <c r="T320" s="14">
        <v>0</v>
      </c>
      <c r="U320" s="14" t="s">
        <v>30</v>
      </c>
      <c r="V320" s="50" t="s">
        <v>1714</v>
      </c>
    </row>
    <row r="321" spans="1:22" s="87" customFormat="1" ht="45" customHeight="1">
      <c r="A321" s="169">
        <v>320</v>
      </c>
      <c r="B321" s="8" t="s">
        <v>765</v>
      </c>
      <c r="C321" s="9" t="s">
        <v>175</v>
      </c>
      <c r="D321" s="9" t="s">
        <v>181</v>
      </c>
      <c r="E321" s="9" t="s">
        <v>155</v>
      </c>
      <c r="F321" s="9" t="s">
        <v>766</v>
      </c>
      <c r="G321" s="9" t="s">
        <v>24</v>
      </c>
      <c r="H321" s="9" t="s">
        <v>234</v>
      </c>
      <c r="I321" s="9" t="s">
        <v>652</v>
      </c>
      <c r="J321" s="9" t="s">
        <v>191</v>
      </c>
      <c r="K321" s="9" t="s">
        <v>28</v>
      </c>
      <c r="L321" s="10">
        <v>44166</v>
      </c>
      <c r="M321" s="10">
        <v>45627</v>
      </c>
      <c r="N321" s="14" t="s">
        <v>29</v>
      </c>
      <c r="O321" s="14" t="s">
        <v>29</v>
      </c>
      <c r="P321" s="14" t="s">
        <v>29</v>
      </c>
      <c r="Q321" s="14" t="s">
        <v>29</v>
      </c>
      <c r="R321" s="14">
        <v>75000</v>
      </c>
      <c r="S321" s="14">
        <v>50</v>
      </c>
      <c r="T321" s="14">
        <v>0</v>
      </c>
      <c r="U321" s="14" t="s">
        <v>30</v>
      </c>
      <c r="V321" s="50" t="s">
        <v>1715</v>
      </c>
    </row>
    <row r="322" spans="1:22" s="87" customFormat="1" ht="45" customHeight="1">
      <c r="A322" s="169">
        <v>321</v>
      </c>
      <c r="B322" s="8" t="s">
        <v>767</v>
      </c>
      <c r="C322" s="9" t="s">
        <v>175</v>
      </c>
      <c r="D322" s="9" t="s">
        <v>176</v>
      </c>
      <c r="E322" s="9" t="s">
        <v>155</v>
      </c>
      <c r="F322" s="9" t="s">
        <v>768</v>
      </c>
      <c r="G322" s="9" t="s">
        <v>24</v>
      </c>
      <c r="H322" s="9" t="s">
        <v>48</v>
      </c>
      <c r="I322" s="9" t="s">
        <v>652</v>
      </c>
      <c r="J322" s="9" t="s">
        <v>27</v>
      </c>
      <c r="K322" s="9" t="s">
        <v>28</v>
      </c>
      <c r="L322" s="10">
        <v>44166</v>
      </c>
      <c r="M322" s="10">
        <v>45261</v>
      </c>
      <c r="N322" s="14" t="s">
        <v>29</v>
      </c>
      <c r="O322" s="14" t="s">
        <v>29</v>
      </c>
      <c r="P322" s="14" t="s">
        <v>29</v>
      </c>
      <c r="Q322" s="14" t="s">
        <v>769</v>
      </c>
      <c r="R322" s="14">
        <v>3200</v>
      </c>
      <c r="S322" s="14">
        <v>50</v>
      </c>
      <c r="T322" s="14">
        <v>0</v>
      </c>
      <c r="U322" s="14" t="s">
        <v>30</v>
      </c>
      <c r="V322" s="50" t="s">
        <v>1716</v>
      </c>
    </row>
    <row r="323" spans="1:22" s="87" customFormat="1" ht="45" customHeight="1">
      <c r="A323" s="169">
        <v>322</v>
      </c>
      <c r="B323" s="8" t="s">
        <v>770</v>
      </c>
      <c r="C323" s="9" t="s">
        <v>175</v>
      </c>
      <c r="D323" s="9" t="s">
        <v>176</v>
      </c>
      <c r="E323" s="9" t="s">
        <v>147</v>
      </c>
      <c r="F323" s="9" t="s">
        <v>771</v>
      </c>
      <c r="G323" s="9" t="s">
        <v>24</v>
      </c>
      <c r="H323" s="9" t="s">
        <v>234</v>
      </c>
      <c r="I323" s="9" t="s">
        <v>652</v>
      </c>
      <c r="J323" s="9" t="s">
        <v>27</v>
      </c>
      <c r="K323" s="9" t="s">
        <v>28</v>
      </c>
      <c r="L323" s="10">
        <v>44166</v>
      </c>
      <c r="M323" s="10">
        <v>44166</v>
      </c>
      <c r="N323" s="14" t="s">
        <v>29</v>
      </c>
      <c r="O323" s="14" t="s">
        <v>29</v>
      </c>
      <c r="P323" s="14" t="s">
        <v>29</v>
      </c>
      <c r="Q323" s="14" t="s">
        <v>29</v>
      </c>
      <c r="R323" s="14">
        <v>30200</v>
      </c>
      <c r="S323" s="14">
        <v>50</v>
      </c>
      <c r="T323" s="14">
        <v>0</v>
      </c>
      <c r="U323" s="14" t="s">
        <v>30</v>
      </c>
      <c r="V323" s="50" t="s">
        <v>1717</v>
      </c>
    </row>
    <row r="324" spans="1:22" s="87" customFormat="1" ht="45" customHeight="1">
      <c r="A324" s="169">
        <v>323</v>
      </c>
      <c r="B324" s="8" t="s">
        <v>772</v>
      </c>
      <c r="C324" s="9" t="s">
        <v>175</v>
      </c>
      <c r="D324" s="9" t="s">
        <v>181</v>
      </c>
      <c r="E324" s="9" t="s">
        <v>155</v>
      </c>
      <c r="F324" s="9" t="s">
        <v>773</v>
      </c>
      <c r="G324" s="9" t="s">
        <v>24</v>
      </c>
      <c r="H324" s="9" t="s">
        <v>48</v>
      </c>
      <c r="I324" s="9" t="s">
        <v>652</v>
      </c>
      <c r="J324" s="9" t="s">
        <v>27</v>
      </c>
      <c r="K324" s="9" t="s">
        <v>28</v>
      </c>
      <c r="L324" s="10">
        <v>44166</v>
      </c>
      <c r="M324" s="10">
        <v>44896</v>
      </c>
      <c r="N324" s="14" t="s">
        <v>29</v>
      </c>
      <c r="O324" s="14" t="s">
        <v>29</v>
      </c>
      <c r="P324" s="14" t="s">
        <v>29</v>
      </c>
      <c r="Q324" s="14" t="s">
        <v>29</v>
      </c>
      <c r="R324" s="14">
        <v>3000</v>
      </c>
      <c r="S324" s="14">
        <v>50</v>
      </c>
      <c r="T324" s="14">
        <v>0</v>
      </c>
      <c r="U324" s="14" t="s">
        <v>30</v>
      </c>
      <c r="V324" s="50" t="s">
        <v>1718</v>
      </c>
    </row>
    <row r="325" spans="1:22" s="87" customFormat="1" ht="45" customHeight="1">
      <c r="A325" s="169">
        <v>324</v>
      </c>
      <c r="B325" s="8" t="s">
        <v>774</v>
      </c>
      <c r="C325" s="9" t="s">
        <v>175</v>
      </c>
      <c r="D325" s="9" t="s">
        <v>176</v>
      </c>
      <c r="E325" s="9" t="s">
        <v>155</v>
      </c>
      <c r="F325" s="9" t="s">
        <v>775</v>
      </c>
      <c r="G325" s="9" t="s">
        <v>24</v>
      </c>
      <c r="H325" s="9" t="s">
        <v>48</v>
      </c>
      <c r="I325" s="9" t="s">
        <v>652</v>
      </c>
      <c r="J325" s="9" t="s">
        <v>191</v>
      </c>
      <c r="K325" s="9" t="s">
        <v>28</v>
      </c>
      <c r="L325" s="10">
        <v>43831</v>
      </c>
      <c r="M325" s="10">
        <v>44531</v>
      </c>
      <c r="N325" s="14" t="s">
        <v>29</v>
      </c>
      <c r="O325" s="14" t="s">
        <v>29</v>
      </c>
      <c r="P325" s="14" t="s">
        <v>29</v>
      </c>
      <c r="Q325" s="14" t="s">
        <v>29</v>
      </c>
      <c r="R325" s="14">
        <v>3500</v>
      </c>
      <c r="S325" s="14">
        <v>50</v>
      </c>
      <c r="T325" s="14">
        <v>0</v>
      </c>
      <c r="U325" s="14" t="s">
        <v>30</v>
      </c>
      <c r="V325" s="50" t="s">
        <v>1719</v>
      </c>
    </row>
    <row r="326" spans="1:22" s="87" customFormat="1" ht="45" customHeight="1">
      <c r="A326" s="169">
        <v>325</v>
      </c>
      <c r="B326" s="8" t="s">
        <v>776</v>
      </c>
      <c r="C326" s="9" t="s">
        <v>175</v>
      </c>
      <c r="D326" s="9" t="s">
        <v>181</v>
      </c>
      <c r="E326" s="9" t="s">
        <v>155</v>
      </c>
      <c r="F326" s="9" t="s">
        <v>777</v>
      </c>
      <c r="G326" s="9" t="s">
        <v>24</v>
      </c>
      <c r="H326" s="9" t="s">
        <v>48</v>
      </c>
      <c r="I326" s="9" t="s">
        <v>652</v>
      </c>
      <c r="J326" s="9" t="s">
        <v>191</v>
      </c>
      <c r="K326" s="9" t="s">
        <v>28</v>
      </c>
      <c r="L326" s="10">
        <v>43831</v>
      </c>
      <c r="M326" s="10">
        <v>44531</v>
      </c>
      <c r="N326" s="14" t="s">
        <v>29</v>
      </c>
      <c r="O326" s="14" t="s">
        <v>29</v>
      </c>
      <c r="P326" s="14" t="s">
        <v>29</v>
      </c>
      <c r="Q326" s="14" t="s">
        <v>29</v>
      </c>
      <c r="R326" s="14">
        <v>2500</v>
      </c>
      <c r="S326" s="14">
        <v>50</v>
      </c>
      <c r="T326" s="14">
        <v>0</v>
      </c>
      <c r="U326" s="14" t="s">
        <v>30</v>
      </c>
      <c r="V326" s="50" t="s">
        <v>1720</v>
      </c>
    </row>
    <row r="327" spans="1:22" s="87" customFormat="1" ht="45" customHeight="1">
      <c r="A327" s="169">
        <v>326</v>
      </c>
      <c r="B327" s="8" t="s">
        <v>778</v>
      </c>
      <c r="C327" s="9" t="s">
        <v>175</v>
      </c>
      <c r="D327" s="9" t="s">
        <v>176</v>
      </c>
      <c r="E327" s="9" t="s">
        <v>155</v>
      </c>
      <c r="F327" s="9" t="s">
        <v>779</v>
      </c>
      <c r="G327" s="9" t="s">
        <v>24</v>
      </c>
      <c r="H327" s="9" t="s">
        <v>48</v>
      </c>
      <c r="I327" s="9" t="s">
        <v>652</v>
      </c>
      <c r="J327" s="9" t="s">
        <v>27</v>
      </c>
      <c r="K327" s="9" t="s">
        <v>28</v>
      </c>
      <c r="L327" s="10">
        <v>44166</v>
      </c>
      <c r="M327" s="10">
        <v>44896</v>
      </c>
      <c r="N327" s="14" t="s">
        <v>29</v>
      </c>
      <c r="O327" s="14" t="s">
        <v>29</v>
      </c>
      <c r="P327" s="14" t="s">
        <v>29</v>
      </c>
      <c r="Q327" s="14" t="s">
        <v>29</v>
      </c>
      <c r="R327" s="14">
        <v>2500</v>
      </c>
      <c r="S327" s="14">
        <v>50</v>
      </c>
      <c r="T327" s="14">
        <v>0</v>
      </c>
      <c r="U327" s="14" t="s">
        <v>30</v>
      </c>
      <c r="V327" s="50" t="s">
        <v>1721</v>
      </c>
    </row>
    <row r="328" spans="1:22" s="87" customFormat="1" ht="45" customHeight="1">
      <c r="A328" s="169">
        <v>327</v>
      </c>
      <c r="B328" s="170" t="s">
        <v>479</v>
      </c>
      <c r="C328" s="170" t="s">
        <v>203</v>
      </c>
      <c r="D328" s="170" t="s">
        <v>208</v>
      </c>
      <c r="E328" s="9" t="s">
        <v>147</v>
      </c>
      <c r="F328" s="170" t="s">
        <v>480</v>
      </c>
      <c r="G328" s="9" t="s">
        <v>24</v>
      </c>
      <c r="H328" s="170" t="s">
        <v>205</v>
      </c>
      <c r="I328" s="170" t="s">
        <v>2563</v>
      </c>
      <c r="J328" s="170" t="s">
        <v>217</v>
      </c>
      <c r="K328" s="170" t="s">
        <v>28</v>
      </c>
      <c r="L328" s="171">
        <v>44135</v>
      </c>
      <c r="M328" s="171">
        <v>44865</v>
      </c>
      <c r="N328" s="89" t="s">
        <v>430</v>
      </c>
      <c r="O328" s="89" t="s">
        <v>430</v>
      </c>
      <c r="P328" s="89" t="s">
        <v>430</v>
      </c>
      <c r="Q328" s="89">
        <v>0</v>
      </c>
      <c r="R328" s="89">
        <v>4999</v>
      </c>
      <c r="S328" s="89">
        <v>200</v>
      </c>
      <c r="T328" s="89">
        <v>0</v>
      </c>
      <c r="U328" s="170" t="s">
        <v>35</v>
      </c>
      <c r="V328" s="170" t="s">
        <v>1605</v>
      </c>
    </row>
    <row r="329" spans="1:22" s="87" customFormat="1" ht="45" customHeight="1">
      <c r="A329" s="169">
        <v>328</v>
      </c>
      <c r="B329" s="170" t="s">
        <v>501</v>
      </c>
      <c r="C329" s="170" t="s">
        <v>197</v>
      </c>
      <c r="D329" s="170" t="s">
        <v>198</v>
      </c>
      <c r="E329" s="9" t="s">
        <v>147</v>
      </c>
      <c r="F329" s="170" t="s">
        <v>502</v>
      </c>
      <c r="G329" s="9" t="s">
        <v>24</v>
      </c>
      <c r="H329" s="170" t="s">
        <v>48</v>
      </c>
      <c r="I329" s="170" t="s">
        <v>2553</v>
      </c>
      <c r="J329" s="9" t="s">
        <v>27</v>
      </c>
      <c r="K329" s="170" t="s">
        <v>28</v>
      </c>
      <c r="L329" s="171">
        <v>44074</v>
      </c>
      <c r="M329" s="171">
        <v>44377</v>
      </c>
      <c r="N329" s="89">
        <v>2</v>
      </c>
      <c r="O329" s="89">
        <v>0</v>
      </c>
      <c r="P329" s="89" t="s">
        <v>503</v>
      </c>
      <c r="Q329" s="89">
        <v>6000</v>
      </c>
      <c r="R329" s="89">
        <v>800</v>
      </c>
      <c r="S329" s="89">
        <v>200</v>
      </c>
      <c r="T329" s="14">
        <v>0</v>
      </c>
      <c r="U329" s="170" t="s">
        <v>35</v>
      </c>
      <c r="V329" s="170" t="s">
        <v>1613</v>
      </c>
    </row>
    <row r="330" spans="1:22" s="87" customFormat="1" ht="45" customHeight="1">
      <c r="A330" s="169">
        <v>329</v>
      </c>
      <c r="B330" s="170" t="s">
        <v>526</v>
      </c>
      <c r="C330" s="9" t="s">
        <v>291</v>
      </c>
      <c r="D330" s="170" t="s">
        <v>474</v>
      </c>
      <c r="E330" s="169" t="s">
        <v>159</v>
      </c>
      <c r="F330" s="9" t="s">
        <v>527</v>
      </c>
      <c r="G330" s="9" t="s">
        <v>24</v>
      </c>
      <c r="H330" s="9" t="s">
        <v>161</v>
      </c>
      <c r="I330" s="170" t="s">
        <v>386</v>
      </c>
      <c r="J330" s="9" t="s">
        <v>27</v>
      </c>
      <c r="K330" s="9" t="s">
        <v>151</v>
      </c>
      <c r="L330" s="10">
        <v>44135</v>
      </c>
      <c r="M330" s="10">
        <v>44561</v>
      </c>
      <c r="N330" s="14"/>
      <c r="O330" s="14">
        <v>0</v>
      </c>
      <c r="P330" s="89">
        <v>0</v>
      </c>
      <c r="Q330" s="89">
        <v>0</v>
      </c>
      <c r="R330" s="14">
        <v>5500</v>
      </c>
      <c r="S330" s="89">
        <v>500</v>
      </c>
      <c r="T330" s="14">
        <v>0</v>
      </c>
      <c r="U330" s="14" t="s">
        <v>168</v>
      </c>
      <c r="V330" s="50" t="s">
        <v>1628</v>
      </c>
    </row>
    <row r="331" spans="1:22" s="87" customFormat="1" ht="45" customHeight="1">
      <c r="A331" s="169">
        <v>330</v>
      </c>
      <c r="B331" s="170" t="s">
        <v>781</v>
      </c>
      <c r="C331" s="170" t="s">
        <v>197</v>
      </c>
      <c r="D331" s="170" t="s">
        <v>208</v>
      </c>
      <c r="E331" s="9" t="s">
        <v>147</v>
      </c>
      <c r="F331" s="170" t="s">
        <v>2760</v>
      </c>
      <c r="G331" s="9" t="s">
        <v>24</v>
      </c>
      <c r="H331" s="170" t="s">
        <v>52</v>
      </c>
      <c r="I331" s="170" t="s">
        <v>652</v>
      </c>
      <c r="J331" s="9" t="s">
        <v>27</v>
      </c>
      <c r="K331" s="170" t="s">
        <v>28</v>
      </c>
      <c r="L331" s="171">
        <v>43861</v>
      </c>
      <c r="M331" s="171">
        <v>44926</v>
      </c>
      <c r="N331" s="89">
        <v>1.5</v>
      </c>
      <c r="O331" s="89" t="s">
        <v>430</v>
      </c>
      <c r="P331" s="89" t="s">
        <v>430</v>
      </c>
      <c r="Q331" s="14">
        <v>0</v>
      </c>
      <c r="R331" s="89">
        <v>40000</v>
      </c>
      <c r="S331" s="89">
        <v>50</v>
      </c>
      <c r="T331" s="14">
        <v>0</v>
      </c>
      <c r="U331" s="170" t="s">
        <v>35</v>
      </c>
      <c r="V331" s="170" t="s">
        <v>1722</v>
      </c>
    </row>
    <row r="332" spans="1:22" s="87" customFormat="1" ht="45" customHeight="1">
      <c r="A332" s="169">
        <v>331</v>
      </c>
      <c r="B332" s="170" t="s">
        <v>782</v>
      </c>
      <c r="C332" s="170" t="s">
        <v>203</v>
      </c>
      <c r="D332" s="170" t="s">
        <v>198</v>
      </c>
      <c r="E332" s="9" t="s">
        <v>155</v>
      </c>
      <c r="F332" s="170" t="s">
        <v>783</v>
      </c>
      <c r="G332" s="9" t="s">
        <v>24</v>
      </c>
      <c r="H332" s="170" t="s">
        <v>34</v>
      </c>
      <c r="I332" s="170" t="s">
        <v>652</v>
      </c>
      <c r="J332" s="170" t="s">
        <v>272</v>
      </c>
      <c r="K332" s="170" t="s">
        <v>163</v>
      </c>
      <c r="L332" s="171">
        <v>43861</v>
      </c>
      <c r="M332" s="171">
        <v>44926</v>
      </c>
      <c r="N332" s="89" t="s">
        <v>430</v>
      </c>
      <c r="O332" s="89" t="s">
        <v>430</v>
      </c>
      <c r="P332" s="89" t="s">
        <v>430</v>
      </c>
      <c r="Q332" s="89">
        <v>0</v>
      </c>
      <c r="R332" s="89">
        <v>2000</v>
      </c>
      <c r="S332" s="89">
        <v>50</v>
      </c>
      <c r="T332" s="14">
        <v>0</v>
      </c>
      <c r="U332" s="170" t="s">
        <v>35</v>
      </c>
      <c r="V332" s="170" t="s">
        <v>1723</v>
      </c>
    </row>
    <row r="333" spans="1:22" s="87" customFormat="1" ht="45" customHeight="1">
      <c r="A333" s="169">
        <v>332</v>
      </c>
      <c r="B333" s="170" t="s">
        <v>784</v>
      </c>
      <c r="C333" s="170" t="s">
        <v>203</v>
      </c>
      <c r="D333" s="170" t="s">
        <v>208</v>
      </c>
      <c r="E333" s="9" t="s">
        <v>147</v>
      </c>
      <c r="F333" s="170" t="s">
        <v>785</v>
      </c>
      <c r="G333" s="9" t="s">
        <v>24</v>
      </c>
      <c r="H333" s="170" t="s">
        <v>34</v>
      </c>
      <c r="I333" s="170" t="s">
        <v>652</v>
      </c>
      <c r="J333" s="170" t="s">
        <v>786</v>
      </c>
      <c r="K333" s="170" t="s">
        <v>28</v>
      </c>
      <c r="L333" s="171">
        <v>43861</v>
      </c>
      <c r="M333" s="171">
        <v>44926</v>
      </c>
      <c r="N333" s="89" t="s">
        <v>430</v>
      </c>
      <c r="O333" s="89" t="s">
        <v>430</v>
      </c>
      <c r="P333" s="89" t="s">
        <v>430</v>
      </c>
      <c r="Q333" s="89">
        <v>11000</v>
      </c>
      <c r="R333" s="89">
        <v>37000</v>
      </c>
      <c r="S333" s="89">
        <v>100</v>
      </c>
      <c r="T333" s="14">
        <v>0</v>
      </c>
      <c r="U333" s="170" t="s">
        <v>35</v>
      </c>
      <c r="V333" s="170" t="s">
        <v>2435</v>
      </c>
    </row>
    <row r="334" spans="1:22" s="87" customFormat="1" ht="45" customHeight="1">
      <c r="A334" s="169">
        <v>333</v>
      </c>
      <c r="B334" s="170" t="s">
        <v>787</v>
      </c>
      <c r="C334" s="170" t="s">
        <v>197</v>
      </c>
      <c r="D334" s="170" t="s">
        <v>198</v>
      </c>
      <c r="E334" s="9" t="s">
        <v>155</v>
      </c>
      <c r="F334" s="170" t="s">
        <v>788</v>
      </c>
      <c r="G334" s="9" t="s">
        <v>24</v>
      </c>
      <c r="H334" s="170" t="s">
        <v>66</v>
      </c>
      <c r="I334" s="170" t="s">
        <v>652</v>
      </c>
      <c r="J334" s="9" t="s">
        <v>27</v>
      </c>
      <c r="K334" s="170" t="s">
        <v>28</v>
      </c>
      <c r="L334" s="171">
        <v>43861</v>
      </c>
      <c r="M334" s="171">
        <v>44926</v>
      </c>
      <c r="N334" s="89" t="s">
        <v>727</v>
      </c>
      <c r="O334" s="89" t="s">
        <v>430</v>
      </c>
      <c r="P334" s="89" t="s">
        <v>430</v>
      </c>
      <c r="Q334" s="89">
        <v>18</v>
      </c>
      <c r="R334" s="89">
        <v>18000</v>
      </c>
      <c r="S334" s="89">
        <v>200</v>
      </c>
      <c r="T334" s="14">
        <v>0</v>
      </c>
      <c r="U334" s="170" t="s">
        <v>35</v>
      </c>
      <c r="V334" s="170" t="s">
        <v>1724</v>
      </c>
    </row>
    <row r="335" spans="1:22" s="87" customFormat="1" ht="45" customHeight="1">
      <c r="A335" s="169">
        <v>334</v>
      </c>
      <c r="B335" s="170" t="s">
        <v>789</v>
      </c>
      <c r="C335" s="170" t="s">
        <v>197</v>
      </c>
      <c r="D335" s="170" t="s">
        <v>198</v>
      </c>
      <c r="E335" s="9" t="s">
        <v>147</v>
      </c>
      <c r="F335" s="170" t="s">
        <v>790</v>
      </c>
      <c r="G335" s="9" t="s">
        <v>24</v>
      </c>
      <c r="H335" s="9" t="s">
        <v>96</v>
      </c>
      <c r="I335" s="170" t="s">
        <v>652</v>
      </c>
      <c r="J335" s="9" t="s">
        <v>27</v>
      </c>
      <c r="K335" s="170" t="s">
        <v>28</v>
      </c>
      <c r="L335" s="171">
        <v>43861</v>
      </c>
      <c r="M335" s="171">
        <v>44926</v>
      </c>
      <c r="N335" s="89" t="s">
        <v>791</v>
      </c>
      <c r="O335" s="89" t="s">
        <v>430</v>
      </c>
      <c r="P335" s="89" t="s">
        <v>430</v>
      </c>
      <c r="Q335" s="89">
        <v>20</v>
      </c>
      <c r="R335" s="89">
        <v>35000</v>
      </c>
      <c r="S335" s="89">
        <v>100</v>
      </c>
      <c r="T335" s="14">
        <v>0</v>
      </c>
      <c r="U335" s="170" t="s">
        <v>35</v>
      </c>
      <c r="V335" s="170" t="s">
        <v>1725</v>
      </c>
    </row>
    <row r="336" spans="1:22" s="87" customFormat="1" ht="81" customHeight="1">
      <c r="A336" s="169">
        <v>335</v>
      </c>
      <c r="B336" s="170" t="s">
        <v>796</v>
      </c>
      <c r="C336" s="170" t="s">
        <v>197</v>
      </c>
      <c r="D336" s="170" t="s">
        <v>208</v>
      </c>
      <c r="E336" s="9" t="s">
        <v>147</v>
      </c>
      <c r="F336" s="170" t="s">
        <v>797</v>
      </c>
      <c r="G336" s="9" t="s">
        <v>24</v>
      </c>
      <c r="H336" s="170" t="s">
        <v>48</v>
      </c>
      <c r="I336" s="170" t="s">
        <v>386</v>
      </c>
      <c r="J336" s="9" t="s">
        <v>27</v>
      </c>
      <c r="K336" s="170" t="s">
        <v>28</v>
      </c>
      <c r="L336" s="171">
        <v>43861</v>
      </c>
      <c r="M336" s="171">
        <v>44926</v>
      </c>
      <c r="N336" s="89" t="s">
        <v>798</v>
      </c>
      <c r="O336" s="89" t="s">
        <v>430</v>
      </c>
      <c r="P336" s="89">
        <v>0</v>
      </c>
      <c r="Q336" s="89">
        <v>3035</v>
      </c>
      <c r="R336" s="89">
        <v>29469</v>
      </c>
      <c r="S336" s="89">
        <v>300</v>
      </c>
      <c r="T336" s="14">
        <v>0</v>
      </c>
      <c r="U336" s="170" t="s">
        <v>35</v>
      </c>
      <c r="V336" s="170" t="s">
        <v>1727</v>
      </c>
    </row>
    <row r="337" spans="1:22" s="87" customFormat="1" ht="45" customHeight="1">
      <c r="A337" s="169">
        <v>336</v>
      </c>
      <c r="B337" s="170" t="s">
        <v>799</v>
      </c>
      <c r="C337" s="170" t="s">
        <v>197</v>
      </c>
      <c r="D337" s="170" t="s">
        <v>208</v>
      </c>
      <c r="E337" s="9" t="s">
        <v>708</v>
      </c>
      <c r="F337" s="170" t="s">
        <v>800</v>
      </c>
      <c r="G337" s="9" t="s">
        <v>24</v>
      </c>
      <c r="H337" s="9" t="s">
        <v>528</v>
      </c>
      <c r="I337" s="170" t="s">
        <v>652</v>
      </c>
      <c r="J337" s="9" t="s">
        <v>27</v>
      </c>
      <c r="K337" s="170" t="s">
        <v>28</v>
      </c>
      <c r="L337" s="171">
        <v>43861</v>
      </c>
      <c r="M337" s="171">
        <v>44926</v>
      </c>
      <c r="N337" s="89">
        <v>0.8</v>
      </c>
      <c r="O337" s="89" t="s">
        <v>511</v>
      </c>
      <c r="P337" s="89">
        <v>0</v>
      </c>
      <c r="Q337" s="89">
        <v>1</v>
      </c>
      <c r="R337" s="89">
        <v>2500</v>
      </c>
      <c r="S337" s="89">
        <v>100</v>
      </c>
      <c r="T337" s="14">
        <v>0</v>
      </c>
      <c r="U337" s="170" t="s">
        <v>35</v>
      </c>
      <c r="V337" s="170" t="s">
        <v>1728</v>
      </c>
    </row>
    <row r="338" spans="1:22" s="87" customFormat="1" ht="45" customHeight="1">
      <c r="A338" s="169">
        <v>337</v>
      </c>
      <c r="B338" s="170" t="s">
        <v>801</v>
      </c>
      <c r="C338" s="170" t="s">
        <v>197</v>
      </c>
      <c r="D338" s="170" t="s">
        <v>208</v>
      </c>
      <c r="E338" s="9" t="s">
        <v>147</v>
      </c>
      <c r="F338" s="170" t="s">
        <v>802</v>
      </c>
      <c r="G338" s="9" t="s">
        <v>24</v>
      </c>
      <c r="H338" s="170" t="s">
        <v>48</v>
      </c>
      <c r="I338" s="170" t="s">
        <v>652</v>
      </c>
      <c r="J338" s="9" t="s">
        <v>27</v>
      </c>
      <c r="K338" s="170" t="s">
        <v>28</v>
      </c>
      <c r="L338" s="171">
        <v>43861</v>
      </c>
      <c r="M338" s="171">
        <v>44530</v>
      </c>
      <c r="N338" s="89">
        <v>4.5</v>
      </c>
      <c r="O338" s="89" t="s">
        <v>490</v>
      </c>
      <c r="P338" s="89" t="s">
        <v>430</v>
      </c>
      <c r="Q338" s="89">
        <v>1500</v>
      </c>
      <c r="R338" s="89">
        <v>10000</v>
      </c>
      <c r="S338" s="89">
        <v>100</v>
      </c>
      <c r="T338" s="14">
        <v>0</v>
      </c>
      <c r="U338" s="170" t="s">
        <v>35</v>
      </c>
      <c r="V338" s="170" t="s">
        <v>1729</v>
      </c>
    </row>
    <row r="339" spans="1:22" s="87" customFormat="1" ht="45" customHeight="1">
      <c r="A339" s="169">
        <v>338</v>
      </c>
      <c r="B339" s="170" t="s">
        <v>808</v>
      </c>
      <c r="C339" s="170" t="s">
        <v>197</v>
      </c>
      <c r="D339" s="170" t="s">
        <v>198</v>
      </c>
      <c r="E339" s="9" t="s">
        <v>22</v>
      </c>
      <c r="F339" s="170" t="s">
        <v>809</v>
      </c>
      <c r="G339" s="9" t="s">
        <v>24</v>
      </c>
      <c r="H339" s="170" t="s">
        <v>269</v>
      </c>
      <c r="I339" s="170" t="s">
        <v>652</v>
      </c>
      <c r="J339" s="9" t="s">
        <v>27</v>
      </c>
      <c r="K339" s="170" t="s">
        <v>28</v>
      </c>
      <c r="L339" s="171">
        <v>43861</v>
      </c>
      <c r="M339" s="171">
        <v>44926</v>
      </c>
      <c r="N339" s="89"/>
      <c r="O339" s="89">
        <v>0</v>
      </c>
      <c r="P339" s="89">
        <v>0</v>
      </c>
      <c r="Q339" s="89">
        <v>0</v>
      </c>
      <c r="R339" s="89">
        <v>2900</v>
      </c>
      <c r="S339" s="89">
        <v>50</v>
      </c>
      <c r="T339" s="14">
        <v>0</v>
      </c>
      <c r="U339" s="170" t="s">
        <v>35</v>
      </c>
      <c r="V339" s="170" t="s">
        <v>1732</v>
      </c>
    </row>
    <row r="340" spans="1:22" s="87" customFormat="1" ht="45" customHeight="1">
      <c r="A340" s="169">
        <v>339</v>
      </c>
      <c r="B340" s="8" t="s">
        <v>2686</v>
      </c>
      <c r="C340" s="170" t="s">
        <v>197</v>
      </c>
      <c r="D340" s="170" t="s">
        <v>208</v>
      </c>
      <c r="E340" s="9" t="s">
        <v>155</v>
      </c>
      <c r="F340" s="170" t="s">
        <v>810</v>
      </c>
      <c r="G340" s="9" t="s">
        <v>24</v>
      </c>
      <c r="H340" s="170" t="s">
        <v>48</v>
      </c>
      <c r="I340" s="170" t="s">
        <v>386</v>
      </c>
      <c r="J340" s="9" t="s">
        <v>27</v>
      </c>
      <c r="K340" s="170" t="s">
        <v>163</v>
      </c>
      <c r="L340" s="171">
        <v>43861</v>
      </c>
      <c r="M340" s="171">
        <v>44561</v>
      </c>
      <c r="N340" s="89"/>
      <c r="O340" s="89">
        <v>0</v>
      </c>
      <c r="P340" s="89">
        <v>0</v>
      </c>
      <c r="Q340" s="89">
        <v>0</v>
      </c>
      <c r="R340" s="89">
        <v>2500</v>
      </c>
      <c r="S340" s="89">
        <v>60</v>
      </c>
      <c r="T340" s="14">
        <v>0</v>
      </c>
      <c r="U340" s="170" t="s">
        <v>624</v>
      </c>
      <c r="V340" s="170" t="s">
        <v>1733</v>
      </c>
    </row>
    <row r="341" spans="1:22" s="87" customFormat="1" ht="45" customHeight="1">
      <c r="A341" s="169">
        <v>340</v>
      </c>
      <c r="B341" s="8" t="s">
        <v>2687</v>
      </c>
      <c r="C341" s="170" t="s">
        <v>203</v>
      </c>
      <c r="D341" s="170" t="s">
        <v>474</v>
      </c>
      <c r="E341" s="9" t="s">
        <v>147</v>
      </c>
      <c r="F341" s="170" t="s">
        <v>811</v>
      </c>
      <c r="G341" s="9" t="s">
        <v>24</v>
      </c>
      <c r="H341" s="170" t="s">
        <v>34</v>
      </c>
      <c r="I341" s="170" t="s">
        <v>652</v>
      </c>
      <c r="J341" s="170" t="s">
        <v>217</v>
      </c>
      <c r="K341" s="170" t="str">
        <f>VLOOKUP(F$46:F$419,[2]Sheet1!$H:$R,11,0)</f>
        <v>否</v>
      </c>
      <c r="L341" s="171">
        <v>43861</v>
      </c>
      <c r="M341" s="171">
        <v>44561</v>
      </c>
      <c r="N341" s="89"/>
      <c r="O341" s="89">
        <v>0</v>
      </c>
      <c r="P341" s="89">
        <v>0</v>
      </c>
      <c r="Q341" s="89">
        <v>0</v>
      </c>
      <c r="R341" s="89">
        <v>6000</v>
      </c>
      <c r="S341" s="89">
        <v>100</v>
      </c>
      <c r="T341" s="14">
        <v>0</v>
      </c>
      <c r="U341" s="170" t="s">
        <v>624</v>
      </c>
      <c r="V341" s="170" t="s">
        <v>1734</v>
      </c>
    </row>
    <row r="342" spans="1:22" s="87" customFormat="1" ht="45" customHeight="1">
      <c r="A342" s="169">
        <v>341</v>
      </c>
      <c r="B342" s="8" t="s">
        <v>2688</v>
      </c>
      <c r="C342" s="170" t="s">
        <v>203</v>
      </c>
      <c r="D342" s="170" t="s">
        <v>198</v>
      </c>
      <c r="E342" s="9" t="s">
        <v>147</v>
      </c>
      <c r="F342" s="170" t="s">
        <v>812</v>
      </c>
      <c r="G342" s="9" t="s">
        <v>24</v>
      </c>
      <c r="H342" s="170" t="s">
        <v>34</v>
      </c>
      <c r="I342" s="170" t="s">
        <v>652</v>
      </c>
      <c r="J342" s="170" t="s">
        <v>786</v>
      </c>
      <c r="K342" s="170" t="str">
        <f>VLOOKUP(F$46:F$419,[2]Sheet1!$H:$R,11,0)</f>
        <v>否</v>
      </c>
      <c r="L342" s="171">
        <v>43861</v>
      </c>
      <c r="M342" s="171">
        <v>44561</v>
      </c>
      <c r="N342" s="89"/>
      <c r="O342" s="89">
        <v>0</v>
      </c>
      <c r="P342" s="89">
        <v>0</v>
      </c>
      <c r="Q342" s="89">
        <v>0</v>
      </c>
      <c r="R342" s="89">
        <v>1500</v>
      </c>
      <c r="S342" s="89">
        <v>100</v>
      </c>
      <c r="T342" s="14">
        <v>0</v>
      </c>
      <c r="U342" s="170" t="s">
        <v>35</v>
      </c>
      <c r="V342" s="170" t="s">
        <v>1735</v>
      </c>
    </row>
    <row r="343" spans="1:22" s="87" customFormat="1" ht="45" customHeight="1">
      <c r="A343" s="169">
        <v>342</v>
      </c>
      <c r="B343" s="8" t="s">
        <v>2689</v>
      </c>
      <c r="C343" s="170" t="s">
        <v>203</v>
      </c>
      <c r="D343" s="170" t="s">
        <v>198</v>
      </c>
      <c r="E343" s="9" t="s">
        <v>22</v>
      </c>
      <c r="F343" s="170" t="s">
        <v>2758</v>
      </c>
      <c r="G343" s="9" t="s">
        <v>24</v>
      </c>
      <c r="H343" s="170" t="s">
        <v>52</v>
      </c>
      <c r="I343" s="170" t="s">
        <v>652</v>
      </c>
      <c r="J343" s="170" t="s">
        <v>217</v>
      </c>
      <c r="K343" s="170" t="str">
        <f>VLOOKUP(F$46:F$419,[2]Sheet1!$H:$R,11,0)</f>
        <v>否</v>
      </c>
      <c r="L343" s="171">
        <v>43861</v>
      </c>
      <c r="M343" s="171">
        <v>44500</v>
      </c>
      <c r="N343" s="89"/>
      <c r="O343" s="89">
        <v>0</v>
      </c>
      <c r="P343" s="89">
        <v>0</v>
      </c>
      <c r="Q343" s="89">
        <v>0</v>
      </c>
      <c r="R343" s="89">
        <v>1000</v>
      </c>
      <c r="S343" s="89">
        <v>50</v>
      </c>
      <c r="T343" s="14">
        <v>0</v>
      </c>
      <c r="U343" s="170" t="s">
        <v>516</v>
      </c>
      <c r="V343" s="170" t="s">
        <v>1736</v>
      </c>
    </row>
    <row r="344" spans="1:22" s="87" customFormat="1" ht="45" customHeight="1">
      <c r="A344" s="169">
        <v>343</v>
      </c>
      <c r="B344" s="8" t="s">
        <v>2690</v>
      </c>
      <c r="C344" s="176" t="s">
        <v>197</v>
      </c>
      <c r="D344" s="170" t="s">
        <v>198</v>
      </c>
      <c r="E344" s="9" t="s">
        <v>155</v>
      </c>
      <c r="F344" s="176" t="s">
        <v>813</v>
      </c>
      <c r="G344" s="9" t="s">
        <v>24</v>
      </c>
      <c r="H344" s="176" t="s">
        <v>48</v>
      </c>
      <c r="I344" s="176" t="s">
        <v>652</v>
      </c>
      <c r="J344" s="176" t="s">
        <v>27</v>
      </c>
      <c r="K344" s="170" t="s">
        <v>163</v>
      </c>
      <c r="L344" s="182">
        <v>43951</v>
      </c>
      <c r="M344" s="182">
        <v>44926</v>
      </c>
      <c r="N344" s="89"/>
      <c r="O344" s="89">
        <v>0</v>
      </c>
      <c r="P344" s="89">
        <v>0</v>
      </c>
      <c r="Q344" s="89">
        <v>0</v>
      </c>
      <c r="R344" s="183">
        <v>10000</v>
      </c>
      <c r="S344" s="183">
        <v>200</v>
      </c>
      <c r="T344" s="183">
        <v>0</v>
      </c>
      <c r="U344" s="170" t="s">
        <v>35</v>
      </c>
      <c r="V344" s="176" t="s">
        <v>1737</v>
      </c>
    </row>
    <row r="345" spans="1:22" s="87" customFormat="1" ht="45" customHeight="1">
      <c r="A345" s="169">
        <v>344</v>
      </c>
      <c r="B345" s="8" t="s">
        <v>2691</v>
      </c>
      <c r="C345" s="176" t="s">
        <v>197</v>
      </c>
      <c r="D345" s="170" t="s">
        <v>474</v>
      </c>
      <c r="E345" s="9" t="s">
        <v>147</v>
      </c>
      <c r="F345" s="184" t="s">
        <v>814</v>
      </c>
      <c r="G345" s="9" t="s">
        <v>24</v>
      </c>
      <c r="H345" s="184" t="s">
        <v>815</v>
      </c>
      <c r="I345" s="176" t="s">
        <v>652</v>
      </c>
      <c r="J345" s="176" t="s">
        <v>27</v>
      </c>
      <c r="K345" s="170" t="s">
        <v>450</v>
      </c>
      <c r="L345" s="182">
        <v>43982</v>
      </c>
      <c r="M345" s="182">
        <v>44530</v>
      </c>
      <c r="N345" s="89"/>
      <c r="O345" s="89">
        <v>0</v>
      </c>
      <c r="P345" s="89">
        <v>0</v>
      </c>
      <c r="Q345" s="89">
        <v>0</v>
      </c>
      <c r="R345" s="183">
        <v>12000</v>
      </c>
      <c r="S345" s="183">
        <v>100</v>
      </c>
      <c r="T345" s="183">
        <v>0</v>
      </c>
      <c r="U345" s="170" t="s">
        <v>35</v>
      </c>
      <c r="V345" s="176" t="s">
        <v>1738</v>
      </c>
    </row>
    <row r="346" spans="1:22" s="87" customFormat="1" ht="45" customHeight="1">
      <c r="A346" s="169">
        <v>345</v>
      </c>
      <c r="B346" s="8" t="s">
        <v>2692</v>
      </c>
      <c r="C346" s="176" t="s">
        <v>197</v>
      </c>
      <c r="D346" s="170" t="s">
        <v>198</v>
      </c>
      <c r="E346" s="9" t="s">
        <v>147</v>
      </c>
      <c r="F346" s="176" t="s">
        <v>816</v>
      </c>
      <c r="G346" s="9" t="s">
        <v>24</v>
      </c>
      <c r="H346" s="176" t="s">
        <v>48</v>
      </c>
      <c r="I346" s="176" t="s">
        <v>652</v>
      </c>
      <c r="J346" s="176" t="s">
        <v>27</v>
      </c>
      <c r="K346" s="170" t="s">
        <v>151</v>
      </c>
      <c r="L346" s="182">
        <v>43951</v>
      </c>
      <c r="M346" s="182">
        <v>44926</v>
      </c>
      <c r="N346" s="89"/>
      <c r="O346" s="89">
        <v>0</v>
      </c>
      <c r="P346" s="89">
        <v>0</v>
      </c>
      <c r="Q346" s="89">
        <v>0</v>
      </c>
      <c r="R346" s="183">
        <v>15000</v>
      </c>
      <c r="S346" s="183">
        <v>100</v>
      </c>
      <c r="T346" s="183">
        <v>0</v>
      </c>
      <c r="U346" s="170" t="s">
        <v>35</v>
      </c>
      <c r="V346" s="176" t="s">
        <v>1739</v>
      </c>
    </row>
    <row r="347" spans="1:22" s="87" customFormat="1" ht="45" customHeight="1">
      <c r="A347" s="169">
        <v>346</v>
      </c>
      <c r="B347" s="8" t="s">
        <v>2693</v>
      </c>
      <c r="C347" s="176" t="s">
        <v>197</v>
      </c>
      <c r="D347" s="170" t="s">
        <v>208</v>
      </c>
      <c r="E347" s="9" t="s">
        <v>22</v>
      </c>
      <c r="F347" s="176" t="s">
        <v>817</v>
      </c>
      <c r="G347" s="9" t="s">
        <v>24</v>
      </c>
      <c r="H347" s="176" t="s">
        <v>48</v>
      </c>
      <c r="I347" s="176" t="s">
        <v>652</v>
      </c>
      <c r="J347" s="176" t="s">
        <v>27</v>
      </c>
      <c r="K347" s="170" t="s">
        <v>151</v>
      </c>
      <c r="L347" s="182">
        <v>44012</v>
      </c>
      <c r="M347" s="182">
        <v>44926</v>
      </c>
      <c r="N347" s="89"/>
      <c r="O347" s="89">
        <v>0</v>
      </c>
      <c r="P347" s="89">
        <v>0</v>
      </c>
      <c r="Q347" s="89">
        <v>0</v>
      </c>
      <c r="R347" s="183">
        <v>25000</v>
      </c>
      <c r="S347" s="183">
        <v>100</v>
      </c>
      <c r="T347" s="183">
        <v>0</v>
      </c>
      <c r="U347" s="170" t="s">
        <v>35</v>
      </c>
      <c r="V347" s="176" t="s">
        <v>1740</v>
      </c>
    </row>
    <row r="348" spans="1:22" s="87" customFormat="1" ht="45" customHeight="1">
      <c r="A348" s="169">
        <v>347</v>
      </c>
      <c r="B348" s="8" t="s">
        <v>2694</v>
      </c>
      <c r="C348" s="170" t="s">
        <v>197</v>
      </c>
      <c r="D348" s="170" t="s">
        <v>198</v>
      </c>
      <c r="E348" s="9" t="s">
        <v>155</v>
      </c>
      <c r="F348" s="170" t="s">
        <v>818</v>
      </c>
      <c r="G348" s="9" t="s">
        <v>24</v>
      </c>
      <c r="H348" s="170" t="s">
        <v>269</v>
      </c>
      <c r="I348" s="170" t="s">
        <v>652</v>
      </c>
      <c r="J348" s="9" t="s">
        <v>27</v>
      </c>
      <c r="K348" s="170" t="s">
        <v>163</v>
      </c>
      <c r="L348" s="171">
        <v>43921</v>
      </c>
      <c r="M348" s="171">
        <v>44926</v>
      </c>
      <c r="N348" s="89"/>
      <c r="O348" s="89">
        <v>0</v>
      </c>
      <c r="P348" s="89">
        <v>0</v>
      </c>
      <c r="Q348" s="89">
        <v>0</v>
      </c>
      <c r="R348" s="89">
        <v>5000</v>
      </c>
      <c r="S348" s="89">
        <v>100</v>
      </c>
      <c r="T348" s="14">
        <v>0</v>
      </c>
      <c r="U348" s="170" t="s">
        <v>35</v>
      </c>
      <c r="V348" s="89" t="s">
        <v>1741</v>
      </c>
    </row>
    <row r="349" spans="1:22" s="87" customFormat="1" ht="45" customHeight="1">
      <c r="A349" s="169">
        <v>348</v>
      </c>
      <c r="B349" s="8" t="s">
        <v>2695</v>
      </c>
      <c r="C349" s="170" t="s">
        <v>197</v>
      </c>
      <c r="D349" s="170" t="s">
        <v>198</v>
      </c>
      <c r="E349" s="9" t="s">
        <v>147</v>
      </c>
      <c r="F349" s="170" t="s">
        <v>819</v>
      </c>
      <c r="G349" s="170" t="s">
        <v>458</v>
      </c>
      <c r="H349" s="170" t="s">
        <v>616</v>
      </c>
      <c r="I349" s="170" t="s">
        <v>652</v>
      </c>
      <c r="J349" s="9" t="s">
        <v>27</v>
      </c>
      <c r="K349" s="170" t="s">
        <v>151</v>
      </c>
      <c r="L349" s="171">
        <v>43982</v>
      </c>
      <c r="M349" s="171">
        <v>44865</v>
      </c>
      <c r="N349" s="89">
        <v>2.7</v>
      </c>
      <c r="O349" s="89">
        <v>0</v>
      </c>
      <c r="P349" s="89">
        <v>0</v>
      </c>
      <c r="Q349" s="89">
        <v>1000</v>
      </c>
      <c r="R349" s="89">
        <v>8000</v>
      </c>
      <c r="S349" s="89">
        <v>100</v>
      </c>
      <c r="T349" s="14">
        <v>0</v>
      </c>
      <c r="U349" s="170" t="s">
        <v>35</v>
      </c>
      <c r="V349" s="170" t="s">
        <v>1742</v>
      </c>
    </row>
    <row r="350" spans="1:22" s="87" customFormat="1" ht="45" customHeight="1">
      <c r="A350" s="169">
        <v>349</v>
      </c>
      <c r="B350" s="8" t="s">
        <v>2696</v>
      </c>
      <c r="C350" s="170" t="s">
        <v>197</v>
      </c>
      <c r="D350" s="170" t="s">
        <v>198</v>
      </c>
      <c r="E350" s="170" t="s">
        <v>22</v>
      </c>
      <c r="F350" s="170" t="s">
        <v>824</v>
      </c>
      <c r="G350" s="170" t="s">
        <v>458</v>
      </c>
      <c r="H350" s="89" t="s">
        <v>149</v>
      </c>
      <c r="I350" s="170" t="s">
        <v>386</v>
      </c>
      <c r="J350" s="9" t="s">
        <v>825</v>
      </c>
      <c r="K350" s="170" t="s">
        <v>151</v>
      </c>
      <c r="L350" s="171">
        <v>44012</v>
      </c>
      <c r="M350" s="171">
        <v>44926</v>
      </c>
      <c r="N350" s="89"/>
      <c r="O350" s="89">
        <v>0</v>
      </c>
      <c r="P350" s="89">
        <v>0</v>
      </c>
      <c r="Q350" s="89">
        <v>0</v>
      </c>
      <c r="R350" s="89">
        <v>1500</v>
      </c>
      <c r="S350" s="89">
        <v>100</v>
      </c>
      <c r="T350" s="14">
        <v>0</v>
      </c>
      <c r="U350" s="170" t="s">
        <v>624</v>
      </c>
      <c r="V350" s="170" t="s">
        <v>1744</v>
      </c>
    </row>
    <row r="351" spans="1:22" s="87" customFormat="1" ht="45" customHeight="1">
      <c r="A351" s="169">
        <v>350</v>
      </c>
      <c r="B351" s="8" t="s">
        <v>2697</v>
      </c>
      <c r="C351" s="170" t="s">
        <v>197</v>
      </c>
      <c r="D351" s="170" t="s">
        <v>208</v>
      </c>
      <c r="E351" s="9" t="s">
        <v>155</v>
      </c>
      <c r="F351" s="170" t="s">
        <v>826</v>
      </c>
      <c r="G351" s="170" t="s">
        <v>458</v>
      </c>
      <c r="H351" s="170" t="s">
        <v>528</v>
      </c>
      <c r="I351" s="170" t="s">
        <v>652</v>
      </c>
      <c r="J351" s="9" t="s">
        <v>27</v>
      </c>
      <c r="K351" s="170" t="str">
        <f>VLOOKUP(F$46:F$419,[2]Sheet1!$H:$R,11,0)</f>
        <v>否</v>
      </c>
      <c r="L351" s="171">
        <v>44012</v>
      </c>
      <c r="M351" s="171">
        <v>44742</v>
      </c>
      <c r="N351" s="89">
        <v>4.5</v>
      </c>
      <c r="O351" s="89">
        <v>0</v>
      </c>
      <c r="P351" s="89">
        <v>0</v>
      </c>
      <c r="Q351" s="89">
        <v>1315</v>
      </c>
      <c r="R351" s="89">
        <v>10000</v>
      </c>
      <c r="S351" s="89">
        <v>200</v>
      </c>
      <c r="T351" s="14">
        <v>0</v>
      </c>
      <c r="U351" s="170" t="s">
        <v>35</v>
      </c>
      <c r="V351" s="170" t="s">
        <v>1745</v>
      </c>
    </row>
    <row r="352" spans="1:22" s="87" customFormat="1" ht="45" customHeight="1">
      <c r="A352" s="169">
        <v>351</v>
      </c>
      <c r="B352" s="8" t="s">
        <v>2698</v>
      </c>
      <c r="C352" s="170" t="s">
        <v>197</v>
      </c>
      <c r="D352" s="170" t="s">
        <v>198</v>
      </c>
      <c r="E352" s="9" t="s">
        <v>200</v>
      </c>
      <c r="F352" s="170" t="s">
        <v>804</v>
      </c>
      <c r="G352" s="89" t="s">
        <v>2475</v>
      </c>
      <c r="H352" s="89" t="s">
        <v>2476</v>
      </c>
      <c r="I352" s="9" t="s">
        <v>652</v>
      </c>
      <c r="J352" s="9" t="s">
        <v>27</v>
      </c>
      <c r="K352" s="170" t="str">
        <f>VLOOKUP(F$46:F$419,[2]Sheet1!$H:$R,11,0)</f>
        <v>否</v>
      </c>
      <c r="L352" s="171">
        <v>43861</v>
      </c>
      <c r="M352" s="171">
        <v>44742</v>
      </c>
      <c r="N352" s="89"/>
      <c r="O352" s="89"/>
      <c r="P352" s="185"/>
      <c r="Q352" s="185"/>
      <c r="R352" s="186">
        <v>30000</v>
      </c>
      <c r="S352" s="173">
        <v>100</v>
      </c>
      <c r="T352" s="173">
        <v>0</v>
      </c>
      <c r="U352" s="170" t="s">
        <v>35</v>
      </c>
      <c r="V352" s="170" t="s">
        <v>1730</v>
      </c>
    </row>
    <row r="353" spans="1:22" s="87" customFormat="1" ht="45" customHeight="1">
      <c r="A353" s="169">
        <v>352</v>
      </c>
      <c r="B353" s="8" t="s">
        <v>570</v>
      </c>
      <c r="C353" s="9" t="s">
        <v>304</v>
      </c>
      <c r="D353" s="9" t="s">
        <v>305</v>
      </c>
      <c r="E353" s="9" t="s">
        <v>147</v>
      </c>
      <c r="F353" s="9" t="s">
        <v>571</v>
      </c>
      <c r="G353" s="9" t="s">
        <v>24</v>
      </c>
      <c r="H353" s="9" t="s">
        <v>269</v>
      </c>
      <c r="I353" s="9" t="s">
        <v>2750</v>
      </c>
      <c r="J353" s="9" t="s">
        <v>27</v>
      </c>
      <c r="K353" s="9" t="s">
        <v>28</v>
      </c>
      <c r="L353" s="10">
        <v>44106</v>
      </c>
      <c r="M353" s="10">
        <v>44897</v>
      </c>
      <c r="N353" s="14" t="s">
        <v>29</v>
      </c>
      <c r="O353" s="14" t="s">
        <v>29</v>
      </c>
      <c r="P353" s="14" t="s">
        <v>29</v>
      </c>
      <c r="Q353" s="14" t="s">
        <v>29</v>
      </c>
      <c r="R353" s="14">
        <v>30000</v>
      </c>
      <c r="S353" s="14">
        <v>300</v>
      </c>
      <c r="T353" s="14">
        <v>0</v>
      </c>
      <c r="U353" s="14" t="s">
        <v>35</v>
      </c>
      <c r="V353" s="50" t="s">
        <v>1648</v>
      </c>
    </row>
    <row r="354" spans="1:22" s="87" customFormat="1" ht="45" customHeight="1">
      <c r="A354" s="169">
        <v>353</v>
      </c>
      <c r="B354" s="8" t="s">
        <v>2699</v>
      </c>
      <c r="C354" s="173" t="s">
        <v>1360</v>
      </c>
      <c r="D354" s="173" t="s">
        <v>878</v>
      </c>
      <c r="E354" s="173" t="s">
        <v>147</v>
      </c>
      <c r="F354" s="9" t="s">
        <v>2388</v>
      </c>
      <c r="G354" s="173" t="s">
        <v>514</v>
      </c>
      <c r="H354" s="173" t="s">
        <v>1365</v>
      </c>
      <c r="I354" s="173" t="s">
        <v>2389</v>
      </c>
      <c r="J354" s="173" t="s">
        <v>1364</v>
      </c>
      <c r="K354" s="173" t="s">
        <v>151</v>
      </c>
      <c r="L354" s="181">
        <v>43831</v>
      </c>
      <c r="M354" s="181">
        <v>44166</v>
      </c>
      <c r="N354" s="175"/>
      <c r="O354" s="175"/>
      <c r="P354" s="175"/>
      <c r="Q354" s="175">
        <v>3510</v>
      </c>
      <c r="R354" s="175">
        <v>18000</v>
      </c>
      <c r="S354" s="175">
        <v>100</v>
      </c>
      <c r="T354" s="175">
        <v>0</v>
      </c>
      <c r="U354" s="14" t="s">
        <v>35</v>
      </c>
      <c r="V354" s="9" t="s">
        <v>1854</v>
      </c>
    </row>
    <row r="355" spans="1:22" s="87" customFormat="1" ht="45" customHeight="1">
      <c r="A355" s="169">
        <v>354</v>
      </c>
      <c r="B355" s="8" t="s">
        <v>549</v>
      </c>
      <c r="C355" s="9" t="s">
        <v>304</v>
      </c>
      <c r="D355" s="9" t="s">
        <v>300</v>
      </c>
      <c r="E355" s="9" t="s">
        <v>147</v>
      </c>
      <c r="F355" s="9" t="s">
        <v>550</v>
      </c>
      <c r="G355" s="9" t="s">
        <v>24</v>
      </c>
      <c r="H355" s="9" t="s">
        <v>551</v>
      </c>
      <c r="I355" s="9" t="s">
        <v>434</v>
      </c>
      <c r="J355" s="9" t="s">
        <v>27</v>
      </c>
      <c r="K355" s="9" t="s">
        <v>28</v>
      </c>
      <c r="L355" s="171">
        <v>43861</v>
      </c>
      <c r="M355" s="10">
        <v>44531</v>
      </c>
      <c r="N355" s="14" t="s">
        <v>29</v>
      </c>
      <c r="O355" s="14" t="s">
        <v>29</v>
      </c>
      <c r="P355" s="14" t="s">
        <v>29</v>
      </c>
      <c r="Q355" s="14">
        <v>3300</v>
      </c>
      <c r="R355" s="14">
        <v>6200</v>
      </c>
      <c r="S355" s="14">
        <v>50</v>
      </c>
      <c r="T355" s="14">
        <v>0</v>
      </c>
      <c r="U355" s="14" t="s">
        <v>35</v>
      </c>
      <c r="V355" s="50" t="s">
        <v>1638</v>
      </c>
    </row>
    <row r="356" spans="1:22" s="87" customFormat="1" ht="45" customHeight="1">
      <c r="A356" s="169">
        <v>355</v>
      </c>
      <c r="B356" s="8" t="s">
        <v>827</v>
      </c>
      <c r="C356" s="9" t="s">
        <v>304</v>
      </c>
      <c r="D356" s="9" t="s">
        <v>305</v>
      </c>
      <c r="E356" s="9" t="s">
        <v>155</v>
      </c>
      <c r="F356" s="9" t="s">
        <v>828</v>
      </c>
      <c r="G356" s="9" t="s">
        <v>24</v>
      </c>
      <c r="H356" s="9" t="s">
        <v>48</v>
      </c>
      <c r="I356" s="9" t="s">
        <v>652</v>
      </c>
      <c r="J356" s="9" t="s">
        <v>27</v>
      </c>
      <c r="K356" s="9" t="s">
        <v>28</v>
      </c>
      <c r="L356" s="10">
        <v>44106</v>
      </c>
      <c r="M356" s="10">
        <v>44532</v>
      </c>
      <c r="N356" s="14" t="s">
        <v>829</v>
      </c>
      <c r="O356" s="14" t="s">
        <v>29</v>
      </c>
      <c r="P356" s="14" t="s">
        <v>29</v>
      </c>
      <c r="Q356" s="14" t="s">
        <v>29</v>
      </c>
      <c r="R356" s="14">
        <v>32700</v>
      </c>
      <c r="S356" s="14">
        <v>50</v>
      </c>
      <c r="T356" s="14">
        <v>0</v>
      </c>
      <c r="U356" s="14" t="s">
        <v>35</v>
      </c>
      <c r="V356" s="50" t="s">
        <v>1746</v>
      </c>
    </row>
    <row r="357" spans="1:22" s="87" customFormat="1" ht="45" customHeight="1">
      <c r="A357" s="169">
        <v>356</v>
      </c>
      <c r="B357" s="8" t="s">
        <v>830</v>
      </c>
      <c r="C357" s="9" t="s">
        <v>304</v>
      </c>
      <c r="D357" s="9" t="s">
        <v>300</v>
      </c>
      <c r="E357" s="9" t="s">
        <v>147</v>
      </c>
      <c r="F357" s="9" t="s">
        <v>831</v>
      </c>
      <c r="G357" s="9" t="s">
        <v>24</v>
      </c>
      <c r="H357" s="9" t="s">
        <v>229</v>
      </c>
      <c r="I357" s="9" t="s">
        <v>652</v>
      </c>
      <c r="J357" s="9" t="s">
        <v>27</v>
      </c>
      <c r="K357" s="9" t="s">
        <v>28</v>
      </c>
      <c r="L357" s="171">
        <v>43861</v>
      </c>
      <c r="M357" s="10">
        <v>44166</v>
      </c>
      <c r="N357" s="14" t="s">
        <v>832</v>
      </c>
      <c r="O357" s="14" t="s">
        <v>29</v>
      </c>
      <c r="P357" s="14" t="s">
        <v>29</v>
      </c>
      <c r="Q357" s="14" t="s">
        <v>29</v>
      </c>
      <c r="R357" s="14">
        <v>1300</v>
      </c>
      <c r="S357" s="14">
        <v>50</v>
      </c>
      <c r="T357" s="14">
        <v>0</v>
      </c>
      <c r="U357" s="14" t="s">
        <v>35</v>
      </c>
      <c r="V357" s="50" t="s">
        <v>1747</v>
      </c>
    </row>
    <row r="358" spans="1:22" s="87" customFormat="1" ht="45" customHeight="1">
      <c r="A358" s="169">
        <v>357</v>
      </c>
      <c r="B358" s="8" t="s">
        <v>833</v>
      </c>
      <c r="C358" s="9" t="s">
        <v>335</v>
      </c>
      <c r="D358" s="9" t="s">
        <v>359</v>
      </c>
      <c r="E358" s="9" t="s">
        <v>155</v>
      </c>
      <c r="F358" s="9" t="s">
        <v>834</v>
      </c>
      <c r="G358" s="9" t="s">
        <v>24</v>
      </c>
      <c r="H358" s="9" t="s">
        <v>34</v>
      </c>
      <c r="I358" s="9" t="s">
        <v>652</v>
      </c>
      <c r="J358" s="9" t="s">
        <v>40</v>
      </c>
      <c r="K358" s="9" t="s">
        <v>28</v>
      </c>
      <c r="L358" s="10">
        <v>43678</v>
      </c>
      <c r="M358" s="10">
        <v>44531</v>
      </c>
      <c r="N358" s="14" t="s">
        <v>29</v>
      </c>
      <c r="O358" s="14" t="s">
        <v>29</v>
      </c>
      <c r="P358" s="14" t="s">
        <v>29</v>
      </c>
      <c r="Q358" s="14" t="s">
        <v>337</v>
      </c>
      <c r="R358" s="14">
        <v>4000</v>
      </c>
      <c r="S358" s="14">
        <v>200</v>
      </c>
      <c r="T358" s="14">
        <v>0</v>
      </c>
      <c r="U358" s="14" t="s">
        <v>35</v>
      </c>
      <c r="V358" s="50" t="s">
        <v>1748</v>
      </c>
    </row>
    <row r="359" spans="1:22" s="87" customFormat="1" ht="45" customHeight="1">
      <c r="A359" s="169">
        <v>358</v>
      </c>
      <c r="B359" s="8" t="s">
        <v>835</v>
      </c>
      <c r="C359" s="9" t="s">
        <v>304</v>
      </c>
      <c r="D359" s="9" t="s">
        <v>305</v>
      </c>
      <c r="E359" s="9" t="s">
        <v>155</v>
      </c>
      <c r="F359" s="9" t="s">
        <v>836</v>
      </c>
      <c r="G359" s="9" t="s">
        <v>24</v>
      </c>
      <c r="H359" s="9" t="s">
        <v>34</v>
      </c>
      <c r="I359" s="9" t="s">
        <v>652</v>
      </c>
      <c r="J359" s="9" t="s">
        <v>27</v>
      </c>
      <c r="K359" s="9" t="s">
        <v>28</v>
      </c>
      <c r="L359" s="10">
        <v>44106</v>
      </c>
      <c r="M359" s="10">
        <v>44531</v>
      </c>
      <c r="N359" s="14" t="s">
        <v>837</v>
      </c>
      <c r="O359" s="14" t="s">
        <v>29</v>
      </c>
      <c r="P359" s="14" t="s">
        <v>29</v>
      </c>
      <c r="Q359" s="14" t="s">
        <v>29</v>
      </c>
      <c r="R359" s="14">
        <v>28368</v>
      </c>
      <c r="S359" s="14">
        <v>0</v>
      </c>
      <c r="T359" s="14">
        <v>0</v>
      </c>
      <c r="U359" s="14" t="s">
        <v>35</v>
      </c>
      <c r="V359" s="50" t="s">
        <v>1749</v>
      </c>
    </row>
    <row r="360" spans="1:22" s="87" customFormat="1" ht="45" customHeight="1">
      <c r="A360" s="169">
        <v>359</v>
      </c>
      <c r="B360" s="8" t="s">
        <v>838</v>
      </c>
      <c r="C360" s="9" t="s">
        <v>304</v>
      </c>
      <c r="D360" s="9" t="s">
        <v>359</v>
      </c>
      <c r="E360" s="9" t="s">
        <v>22</v>
      </c>
      <c r="F360" s="9" t="s">
        <v>839</v>
      </c>
      <c r="G360" s="9" t="s">
        <v>24</v>
      </c>
      <c r="H360" s="9" t="s">
        <v>234</v>
      </c>
      <c r="I360" s="9" t="s">
        <v>652</v>
      </c>
      <c r="J360" s="9" t="s">
        <v>27</v>
      </c>
      <c r="K360" s="9" t="s">
        <v>28</v>
      </c>
      <c r="L360" s="10">
        <v>43831</v>
      </c>
      <c r="M360" s="10">
        <v>44897</v>
      </c>
      <c r="N360" s="14" t="s">
        <v>29</v>
      </c>
      <c r="O360" s="14" t="s">
        <v>29</v>
      </c>
      <c r="P360" s="14" t="s">
        <v>29</v>
      </c>
      <c r="Q360" s="14" t="s">
        <v>337</v>
      </c>
      <c r="R360" s="14">
        <v>52000</v>
      </c>
      <c r="S360" s="14">
        <v>50</v>
      </c>
      <c r="T360" s="14">
        <v>0</v>
      </c>
      <c r="U360" s="14" t="s">
        <v>35</v>
      </c>
      <c r="V360" s="50" t="s">
        <v>1750</v>
      </c>
    </row>
    <row r="361" spans="1:22" s="87" customFormat="1" ht="45" customHeight="1">
      <c r="A361" s="169">
        <v>360</v>
      </c>
      <c r="B361" s="8" t="s">
        <v>840</v>
      </c>
      <c r="C361" s="9" t="s">
        <v>304</v>
      </c>
      <c r="D361" s="9" t="s">
        <v>300</v>
      </c>
      <c r="E361" s="9" t="s">
        <v>155</v>
      </c>
      <c r="F361" s="9" t="s">
        <v>841</v>
      </c>
      <c r="G361" s="9" t="s">
        <v>24</v>
      </c>
      <c r="H361" s="9" t="s">
        <v>48</v>
      </c>
      <c r="I361" s="9" t="s">
        <v>652</v>
      </c>
      <c r="J361" s="9" t="s">
        <v>27</v>
      </c>
      <c r="K361" s="9" t="s">
        <v>28</v>
      </c>
      <c r="L361" s="10">
        <v>44167</v>
      </c>
      <c r="M361" s="10">
        <v>44714</v>
      </c>
      <c r="N361" s="14" t="s">
        <v>29</v>
      </c>
      <c r="O361" s="14" t="s">
        <v>29</v>
      </c>
      <c r="P361" s="14" t="s">
        <v>29</v>
      </c>
      <c r="Q361" s="14" t="s">
        <v>29</v>
      </c>
      <c r="R361" s="14">
        <v>8000</v>
      </c>
      <c r="S361" s="14">
        <v>50</v>
      </c>
      <c r="T361" s="14">
        <v>0</v>
      </c>
      <c r="U361" s="14" t="s">
        <v>35</v>
      </c>
      <c r="V361" s="50" t="s">
        <v>841</v>
      </c>
    </row>
    <row r="362" spans="1:22" s="87" customFormat="1" ht="45" customHeight="1">
      <c r="A362" s="169">
        <v>361</v>
      </c>
      <c r="B362" s="8" t="s">
        <v>842</v>
      </c>
      <c r="C362" s="9" t="s">
        <v>304</v>
      </c>
      <c r="D362" s="9" t="s">
        <v>359</v>
      </c>
      <c r="E362" s="9" t="s">
        <v>155</v>
      </c>
      <c r="F362" s="9" t="s">
        <v>843</v>
      </c>
      <c r="G362" s="9" t="s">
        <v>24</v>
      </c>
      <c r="H362" s="9" t="s">
        <v>523</v>
      </c>
      <c r="I362" s="9" t="s">
        <v>652</v>
      </c>
      <c r="J362" s="9" t="s">
        <v>27</v>
      </c>
      <c r="K362" s="9" t="s">
        <v>28</v>
      </c>
      <c r="L362" s="10">
        <v>44167</v>
      </c>
      <c r="M362" s="10">
        <v>44532</v>
      </c>
      <c r="N362" s="14" t="s">
        <v>29</v>
      </c>
      <c r="O362" s="14" t="s">
        <v>29</v>
      </c>
      <c r="P362" s="14" t="s">
        <v>29</v>
      </c>
      <c r="Q362" s="14">
        <v>2334</v>
      </c>
      <c r="R362" s="14">
        <v>14000</v>
      </c>
      <c r="S362" s="14">
        <v>50</v>
      </c>
      <c r="T362" s="14">
        <v>0</v>
      </c>
      <c r="U362" s="14" t="s">
        <v>35</v>
      </c>
      <c r="V362" s="50" t="s">
        <v>1751</v>
      </c>
    </row>
    <row r="363" spans="1:22" s="87" customFormat="1" ht="45" customHeight="1">
      <c r="A363" s="169">
        <v>362</v>
      </c>
      <c r="B363" s="8" t="s">
        <v>844</v>
      </c>
      <c r="C363" s="9" t="s">
        <v>304</v>
      </c>
      <c r="D363" s="9" t="s">
        <v>300</v>
      </c>
      <c r="E363" s="9" t="s">
        <v>147</v>
      </c>
      <c r="F363" s="9" t="s">
        <v>845</v>
      </c>
      <c r="G363" s="9" t="s">
        <v>24</v>
      </c>
      <c r="H363" s="9" t="s">
        <v>25</v>
      </c>
      <c r="I363" s="9" t="s">
        <v>652</v>
      </c>
      <c r="J363" s="9" t="s">
        <v>846</v>
      </c>
      <c r="K363" s="9" t="s">
        <v>28</v>
      </c>
      <c r="L363" s="10">
        <v>43983</v>
      </c>
      <c r="M363" s="10">
        <v>44531</v>
      </c>
      <c r="N363" s="14" t="s">
        <v>29</v>
      </c>
      <c r="O363" s="14" t="s">
        <v>29</v>
      </c>
      <c r="P363" s="14" t="s">
        <v>29</v>
      </c>
      <c r="Q363" s="14" t="s">
        <v>29</v>
      </c>
      <c r="R363" s="14">
        <v>20000</v>
      </c>
      <c r="S363" s="14">
        <v>50</v>
      </c>
      <c r="T363" s="14">
        <v>0</v>
      </c>
      <c r="U363" s="14" t="s">
        <v>35</v>
      </c>
      <c r="V363" s="50" t="s">
        <v>1752</v>
      </c>
    </row>
    <row r="364" spans="1:22" s="87" customFormat="1" ht="45" customHeight="1">
      <c r="A364" s="169">
        <v>363</v>
      </c>
      <c r="B364" s="8" t="s">
        <v>847</v>
      </c>
      <c r="C364" s="9" t="s">
        <v>304</v>
      </c>
      <c r="D364" s="9" t="s">
        <v>359</v>
      </c>
      <c r="E364" s="9" t="s">
        <v>155</v>
      </c>
      <c r="F364" s="9" t="s">
        <v>848</v>
      </c>
      <c r="G364" s="9" t="s">
        <v>24</v>
      </c>
      <c r="H364" s="9" t="s">
        <v>523</v>
      </c>
      <c r="I364" s="9" t="s">
        <v>652</v>
      </c>
      <c r="J364" s="9" t="s">
        <v>27</v>
      </c>
      <c r="K364" s="9" t="s">
        <v>28</v>
      </c>
      <c r="L364" s="10">
        <v>44167</v>
      </c>
      <c r="M364" s="10">
        <v>44532</v>
      </c>
      <c r="N364" s="14" t="s">
        <v>29</v>
      </c>
      <c r="O364" s="14" t="s">
        <v>29</v>
      </c>
      <c r="P364" s="14">
        <v>2.7</v>
      </c>
      <c r="Q364" s="14">
        <v>920</v>
      </c>
      <c r="R364" s="14">
        <v>11000</v>
      </c>
      <c r="S364" s="14">
        <v>50</v>
      </c>
      <c r="T364" s="14">
        <v>0</v>
      </c>
      <c r="U364" s="14" t="s">
        <v>35</v>
      </c>
      <c r="V364" s="50" t="s">
        <v>1753</v>
      </c>
    </row>
    <row r="365" spans="1:22" s="87" customFormat="1" ht="45" customHeight="1">
      <c r="A365" s="169">
        <v>364</v>
      </c>
      <c r="B365" s="8" t="s">
        <v>849</v>
      </c>
      <c r="C365" s="9" t="s">
        <v>304</v>
      </c>
      <c r="D365" s="9" t="s">
        <v>300</v>
      </c>
      <c r="E365" s="9" t="s">
        <v>147</v>
      </c>
      <c r="F365" s="9" t="s">
        <v>850</v>
      </c>
      <c r="G365" s="9" t="s">
        <v>24</v>
      </c>
      <c r="H365" s="9" t="s">
        <v>229</v>
      </c>
      <c r="I365" s="9" t="s">
        <v>652</v>
      </c>
      <c r="J365" s="9" t="s">
        <v>27</v>
      </c>
      <c r="K365" s="9" t="s">
        <v>28</v>
      </c>
      <c r="L365" s="10">
        <v>44076</v>
      </c>
      <c r="M365" s="10">
        <v>44349</v>
      </c>
      <c r="N365" s="14" t="s">
        <v>29</v>
      </c>
      <c r="O365" s="14" t="s">
        <v>29</v>
      </c>
      <c r="P365" s="14">
        <v>1.8</v>
      </c>
      <c r="Q365" s="14">
        <v>900</v>
      </c>
      <c r="R365" s="14">
        <v>1000</v>
      </c>
      <c r="S365" s="14">
        <v>200</v>
      </c>
      <c r="T365" s="14">
        <v>0</v>
      </c>
      <c r="U365" s="14" t="s">
        <v>35</v>
      </c>
      <c r="V365" s="50" t="s">
        <v>1754</v>
      </c>
    </row>
    <row r="366" spans="1:22" s="87" customFormat="1" ht="45" customHeight="1">
      <c r="A366" s="169">
        <v>365</v>
      </c>
      <c r="B366" s="8" t="s">
        <v>851</v>
      </c>
      <c r="C366" s="9" t="s">
        <v>304</v>
      </c>
      <c r="D366" s="9" t="s">
        <v>305</v>
      </c>
      <c r="E366" s="9" t="s">
        <v>22</v>
      </c>
      <c r="F366" s="9" t="s">
        <v>852</v>
      </c>
      <c r="G366" s="9" t="s">
        <v>24</v>
      </c>
      <c r="H366" s="9" t="s">
        <v>234</v>
      </c>
      <c r="I366" s="9" t="s">
        <v>652</v>
      </c>
      <c r="J366" s="9" t="s">
        <v>27</v>
      </c>
      <c r="K366" s="9" t="s">
        <v>28</v>
      </c>
      <c r="L366" s="10">
        <v>44106</v>
      </c>
      <c r="M366" s="10">
        <v>44897</v>
      </c>
      <c r="N366" s="14" t="s">
        <v>29</v>
      </c>
      <c r="O366" s="14" t="s">
        <v>29</v>
      </c>
      <c r="P366" s="14" t="s">
        <v>29</v>
      </c>
      <c r="Q366" s="14" t="s">
        <v>29</v>
      </c>
      <c r="R366" s="14">
        <v>26000</v>
      </c>
      <c r="S366" s="14">
        <v>50</v>
      </c>
      <c r="T366" s="14">
        <v>0</v>
      </c>
      <c r="U366" s="14" t="s">
        <v>35</v>
      </c>
      <c r="V366" s="50" t="s">
        <v>1755</v>
      </c>
    </row>
    <row r="367" spans="1:22" s="87" customFormat="1" ht="45" customHeight="1">
      <c r="A367" s="169">
        <v>366</v>
      </c>
      <c r="B367" s="8" t="s">
        <v>853</v>
      </c>
      <c r="C367" s="9" t="s">
        <v>304</v>
      </c>
      <c r="D367" s="9" t="s">
        <v>305</v>
      </c>
      <c r="E367" s="9" t="s">
        <v>155</v>
      </c>
      <c r="F367" s="9" t="s">
        <v>854</v>
      </c>
      <c r="G367" s="9" t="s">
        <v>24</v>
      </c>
      <c r="H367" s="9" t="s">
        <v>52</v>
      </c>
      <c r="I367" s="9" t="s">
        <v>652</v>
      </c>
      <c r="J367" s="9" t="s">
        <v>27</v>
      </c>
      <c r="K367" s="9" t="s">
        <v>28</v>
      </c>
      <c r="L367" s="10">
        <v>44167</v>
      </c>
      <c r="M367" s="10">
        <v>44897</v>
      </c>
      <c r="N367" s="14" t="s">
        <v>29</v>
      </c>
      <c r="O367" s="14" t="s">
        <v>29</v>
      </c>
      <c r="P367" s="14" t="s">
        <v>29</v>
      </c>
      <c r="Q367" s="14" t="s">
        <v>29</v>
      </c>
      <c r="R367" s="14">
        <v>10000</v>
      </c>
      <c r="S367" s="14">
        <v>50</v>
      </c>
      <c r="T367" s="14">
        <v>0</v>
      </c>
      <c r="U367" s="14" t="s">
        <v>35</v>
      </c>
      <c r="V367" s="50" t="s">
        <v>1756</v>
      </c>
    </row>
    <row r="368" spans="1:22" s="87" customFormat="1" ht="45" customHeight="1">
      <c r="A368" s="169">
        <v>367</v>
      </c>
      <c r="B368" s="8" t="s">
        <v>855</v>
      </c>
      <c r="C368" s="9" t="s">
        <v>304</v>
      </c>
      <c r="D368" s="9" t="s">
        <v>300</v>
      </c>
      <c r="E368" s="9" t="s">
        <v>22</v>
      </c>
      <c r="F368" s="9" t="s">
        <v>856</v>
      </c>
      <c r="G368" s="9" t="s">
        <v>24</v>
      </c>
      <c r="H368" s="9" t="s">
        <v>52</v>
      </c>
      <c r="I368" s="9" t="s">
        <v>652</v>
      </c>
      <c r="J368" s="9" t="s">
        <v>27</v>
      </c>
      <c r="K368" s="9" t="s">
        <v>28</v>
      </c>
      <c r="L368" s="10">
        <v>44167</v>
      </c>
      <c r="M368" s="10">
        <v>44897</v>
      </c>
      <c r="N368" s="14" t="s">
        <v>29</v>
      </c>
      <c r="O368" s="14" t="s">
        <v>29</v>
      </c>
      <c r="P368" s="14" t="s">
        <v>29</v>
      </c>
      <c r="Q368" s="14" t="s">
        <v>29</v>
      </c>
      <c r="R368" s="14">
        <v>7000</v>
      </c>
      <c r="S368" s="14">
        <v>50</v>
      </c>
      <c r="T368" s="14">
        <v>0</v>
      </c>
      <c r="U368" s="14" t="s">
        <v>35</v>
      </c>
      <c r="V368" s="50" t="s">
        <v>1757</v>
      </c>
    </row>
    <row r="369" spans="1:22" s="87" customFormat="1" ht="45" customHeight="1">
      <c r="A369" s="169">
        <v>368</v>
      </c>
      <c r="B369" s="8" t="s">
        <v>857</v>
      </c>
      <c r="C369" s="9" t="s">
        <v>335</v>
      </c>
      <c r="D369" s="9" t="s">
        <v>300</v>
      </c>
      <c r="E369" s="9" t="s">
        <v>147</v>
      </c>
      <c r="F369" s="9" t="s">
        <v>858</v>
      </c>
      <c r="G369" s="9" t="s">
        <v>24</v>
      </c>
      <c r="H369" s="9" t="s">
        <v>34</v>
      </c>
      <c r="I369" s="9" t="s">
        <v>652</v>
      </c>
      <c r="J369" s="9" t="s">
        <v>40</v>
      </c>
      <c r="K369" s="9" t="s">
        <v>28</v>
      </c>
      <c r="L369" s="10">
        <v>43617</v>
      </c>
      <c r="M369" s="10">
        <v>44166</v>
      </c>
      <c r="N369" s="14" t="s">
        <v>29</v>
      </c>
      <c r="O369" s="14" t="s">
        <v>29</v>
      </c>
      <c r="P369" s="14" t="s">
        <v>29</v>
      </c>
      <c r="Q369" s="14">
        <v>1000</v>
      </c>
      <c r="R369" s="14">
        <v>1500</v>
      </c>
      <c r="S369" s="14">
        <v>200</v>
      </c>
      <c r="T369" s="14">
        <v>0</v>
      </c>
      <c r="U369" s="14" t="s">
        <v>35</v>
      </c>
      <c r="V369" s="50" t="s">
        <v>1758</v>
      </c>
    </row>
    <row r="370" spans="1:22" s="87" customFormat="1" ht="45" customHeight="1">
      <c r="A370" s="169">
        <v>369</v>
      </c>
      <c r="B370" s="8" t="s">
        <v>859</v>
      </c>
      <c r="C370" s="9" t="s">
        <v>335</v>
      </c>
      <c r="D370" s="9" t="s">
        <v>359</v>
      </c>
      <c r="E370" s="9" t="s">
        <v>155</v>
      </c>
      <c r="F370" s="9" t="s">
        <v>860</v>
      </c>
      <c r="G370" s="9" t="s">
        <v>24</v>
      </c>
      <c r="H370" s="9" t="s">
        <v>34</v>
      </c>
      <c r="I370" s="9" t="s">
        <v>652</v>
      </c>
      <c r="J370" s="9" t="s">
        <v>40</v>
      </c>
      <c r="K370" s="9" t="s">
        <v>28</v>
      </c>
      <c r="L370" s="10">
        <v>43739</v>
      </c>
      <c r="M370" s="10">
        <v>44531</v>
      </c>
      <c r="N370" s="14" t="s">
        <v>29</v>
      </c>
      <c r="O370" s="14" t="s">
        <v>29</v>
      </c>
      <c r="P370" s="14" t="s">
        <v>29</v>
      </c>
      <c r="Q370" s="14" t="s">
        <v>337</v>
      </c>
      <c r="R370" s="14">
        <v>5000</v>
      </c>
      <c r="S370" s="14">
        <v>200</v>
      </c>
      <c r="T370" s="14">
        <v>0</v>
      </c>
      <c r="U370" s="14" t="s">
        <v>35</v>
      </c>
      <c r="V370" s="50" t="s">
        <v>1759</v>
      </c>
    </row>
    <row r="371" spans="1:22" s="87" customFormat="1" ht="45" customHeight="1">
      <c r="A371" s="169">
        <v>370</v>
      </c>
      <c r="B371" s="8" t="s">
        <v>861</v>
      </c>
      <c r="C371" s="9" t="s">
        <v>335</v>
      </c>
      <c r="D371" s="9" t="s">
        <v>305</v>
      </c>
      <c r="E371" s="9" t="s">
        <v>155</v>
      </c>
      <c r="F371" s="9" t="s">
        <v>862</v>
      </c>
      <c r="G371" s="9" t="s">
        <v>24</v>
      </c>
      <c r="H371" s="9" t="s">
        <v>34</v>
      </c>
      <c r="I371" s="9" t="s">
        <v>652</v>
      </c>
      <c r="J371" s="9" t="s">
        <v>40</v>
      </c>
      <c r="K371" s="9" t="s">
        <v>28</v>
      </c>
      <c r="L371" s="10">
        <v>43525</v>
      </c>
      <c r="M371" s="10">
        <v>44166</v>
      </c>
      <c r="N371" s="14" t="s">
        <v>29</v>
      </c>
      <c r="O371" s="14" t="s">
        <v>29</v>
      </c>
      <c r="P371" s="14" t="s">
        <v>29</v>
      </c>
      <c r="Q371" s="14">
        <v>1800</v>
      </c>
      <c r="R371" s="14">
        <v>400</v>
      </c>
      <c r="S371" s="14">
        <v>50</v>
      </c>
      <c r="T371" s="14">
        <v>0</v>
      </c>
      <c r="U371" s="14" t="s">
        <v>35</v>
      </c>
      <c r="V371" s="50" t="s">
        <v>1760</v>
      </c>
    </row>
    <row r="372" spans="1:22" s="87" customFormat="1" ht="45" customHeight="1">
      <c r="A372" s="169">
        <v>371</v>
      </c>
      <c r="B372" s="8" t="s">
        <v>863</v>
      </c>
      <c r="C372" s="9" t="s">
        <v>304</v>
      </c>
      <c r="D372" s="9" t="s">
        <v>305</v>
      </c>
      <c r="E372" s="9" t="s">
        <v>22</v>
      </c>
      <c r="F372" s="9" t="s">
        <v>864</v>
      </c>
      <c r="G372" s="9" t="s">
        <v>24</v>
      </c>
      <c r="H372" s="9" t="s">
        <v>234</v>
      </c>
      <c r="I372" s="9" t="s">
        <v>652</v>
      </c>
      <c r="J372" s="9" t="s">
        <v>27</v>
      </c>
      <c r="K372" s="9" t="s">
        <v>28</v>
      </c>
      <c r="L372" s="10">
        <v>44167</v>
      </c>
      <c r="M372" s="10">
        <v>44897</v>
      </c>
      <c r="N372" s="14" t="s">
        <v>29</v>
      </c>
      <c r="O372" s="14" t="s">
        <v>29</v>
      </c>
      <c r="P372" s="14" t="s">
        <v>29</v>
      </c>
      <c r="Q372" s="14" t="s">
        <v>29</v>
      </c>
      <c r="R372" s="14">
        <v>23000</v>
      </c>
      <c r="S372" s="14">
        <v>50</v>
      </c>
      <c r="T372" s="14">
        <v>0</v>
      </c>
      <c r="U372" s="14" t="s">
        <v>35</v>
      </c>
      <c r="V372" s="50" t="s">
        <v>1761</v>
      </c>
    </row>
    <row r="373" spans="1:22" s="87" customFormat="1" ht="45" customHeight="1">
      <c r="A373" s="169">
        <v>372</v>
      </c>
      <c r="B373" s="8" t="s">
        <v>865</v>
      </c>
      <c r="C373" s="9" t="s">
        <v>304</v>
      </c>
      <c r="D373" s="9" t="s">
        <v>300</v>
      </c>
      <c r="E373" s="9" t="s">
        <v>155</v>
      </c>
      <c r="F373" s="9" t="s">
        <v>866</v>
      </c>
      <c r="G373" s="9" t="s">
        <v>24</v>
      </c>
      <c r="H373" s="9" t="s">
        <v>234</v>
      </c>
      <c r="I373" s="9" t="s">
        <v>652</v>
      </c>
      <c r="J373" s="9" t="s">
        <v>27</v>
      </c>
      <c r="K373" s="9" t="s">
        <v>28</v>
      </c>
      <c r="L373" s="10">
        <v>44167</v>
      </c>
      <c r="M373" s="10">
        <v>44897</v>
      </c>
      <c r="N373" s="14" t="s">
        <v>29</v>
      </c>
      <c r="O373" s="14" t="s">
        <v>29</v>
      </c>
      <c r="P373" s="14" t="s">
        <v>29</v>
      </c>
      <c r="Q373" s="14" t="s">
        <v>29</v>
      </c>
      <c r="R373" s="14">
        <v>23000</v>
      </c>
      <c r="S373" s="14">
        <v>50</v>
      </c>
      <c r="T373" s="14">
        <v>0</v>
      </c>
      <c r="U373" s="14" t="s">
        <v>35</v>
      </c>
      <c r="V373" s="50" t="s">
        <v>1762</v>
      </c>
    </row>
    <row r="374" spans="1:22" s="87" customFormat="1" ht="45" customHeight="1">
      <c r="A374" s="169">
        <v>373</v>
      </c>
      <c r="B374" s="8" t="s">
        <v>867</v>
      </c>
      <c r="C374" s="9" t="s">
        <v>304</v>
      </c>
      <c r="D374" s="9" t="s">
        <v>359</v>
      </c>
      <c r="E374" s="9" t="s">
        <v>147</v>
      </c>
      <c r="F374" s="9" t="s">
        <v>868</v>
      </c>
      <c r="G374" s="9" t="s">
        <v>24</v>
      </c>
      <c r="H374" s="9" t="s">
        <v>234</v>
      </c>
      <c r="I374" s="9" t="s">
        <v>652</v>
      </c>
      <c r="J374" s="9" t="s">
        <v>27</v>
      </c>
      <c r="K374" s="9" t="s">
        <v>28</v>
      </c>
      <c r="L374" s="10">
        <v>44167</v>
      </c>
      <c r="M374" s="10">
        <v>44897</v>
      </c>
      <c r="N374" s="14" t="s">
        <v>29</v>
      </c>
      <c r="O374" s="14" t="s">
        <v>29</v>
      </c>
      <c r="P374" s="14" t="s">
        <v>29</v>
      </c>
      <c r="Q374" s="14" t="s">
        <v>29</v>
      </c>
      <c r="R374" s="14">
        <v>18000</v>
      </c>
      <c r="S374" s="14">
        <v>50</v>
      </c>
      <c r="T374" s="14">
        <v>0</v>
      </c>
      <c r="U374" s="14" t="s">
        <v>35</v>
      </c>
      <c r="V374" s="50" t="s">
        <v>1763</v>
      </c>
    </row>
    <row r="375" spans="1:22" s="87" customFormat="1" ht="45" customHeight="1">
      <c r="A375" s="169">
        <v>374</v>
      </c>
      <c r="B375" s="8" t="s">
        <v>869</v>
      </c>
      <c r="C375" s="9" t="s">
        <v>304</v>
      </c>
      <c r="D375" s="9" t="s">
        <v>300</v>
      </c>
      <c r="E375" s="9" t="s">
        <v>147</v>
      </c>
      <c r="F375" s="9" t="s">
        <v>870</v>
      </c>
      <c r="G375" s="9" t="s">
        <v>24</v>
      </c>
      <c r="H375" s="9" t="s">
        <v>63</v>
      </c>
      <c r="I375" s="9" t="s">
        <v>652</v>
      </c>
      <c r="J375" s="9" t="s">
        <v>27</v>
      </c>
      <c r="K375" s="9" t="s">
        <v>28</v>
      </c>
      <c r="L375" s="10">
        <v>43831</v>
      </c>
      <c r="M375" s="10">
        <v>45261</v>
      </c>
      <c r="N375" s="14"/>
      <c r="O375" s="14"/>
      <c r="P375" s="14"/>
      <c r="Q375" s="14"/>
      <c r="R375" s="14">
        <v>53700</v>
      </c>
      <c r="S375" s="14">
        <v>50</v>
      </c>
      <c r="T375" s="14">
        <v>0</v>
      </c>
      <c r="U375" s="14" t="s">
        <v>35</v>
      </c>
      <c r="V375" s="50" t="s">
        <v>1764</v>
      </c>
    </row>
    <row r="376" spans="1:22" s="87" customFormat="1" ht="45" customHeight="1">
      <c r="A376" s="169">
        <v>375</v>
      </c>
      <c r="B376" s="8" t="s">
        <v>871</v>
      </c>
      <c r="C376" s="9" t="s">
        <v>304</v>
      </c>
      <c r="D376" s="9" t="s">
        <v>305</v>
      </c>
      <c r="E376" s="9" t="s">
        <v>147</v>
      </c>
      <c r="F376" s="9" t="s">
        <v>872</v>
      </c>
      <c r="G376" s="9" t="s">
        <v>24</v>
      </c>
      <c r="H376" s="9" t="s">
        <v>63</v>
      </c>
      <c r="I376" s="9" t="s">
        <v>652</v>
      </c>
      <c r="J376" s="9" t="s">
        <v>27</v>
      </c>
      <c r="K376" s="9" t="s">
        <v>28</v>
      </c>
      <c r="L376" s="10">
        <v>43831</v>
      </c>
      <c r="M376" s="10">
        <v>45261</v>
      </c>
      <c r="N376" s="14"/>
      <c r="O376" s="14"/>
      <c r="P376" s="14"/>
      <c r="Q376" s="14"/>
      <c r="R376" s="14">
        <v>78597</v>
      </c>
      <c r="S376" s="14">
        <v>50</v>
      </c>
      <c r="T376" s="14">
        <v>0</v>
      </c>
      <c r="U376" s="14" t="s">
        <v>35</v>
      </c>
      <c r="V376" s="50" t="s">
        <v>1765</v>
      </c>
    </row>
    <row r="377" spans="1:22" s="87" customFormat="1" ht="45" customHeight="1">
      <c r="A377" s="169">
        <v>376</v>
      </c>
      <c r="B377" s="8" t="s">
        <v>873</v>
      </c>
      <c r="C377" s="9" t="s">
        <v>304</v>
      </c>
      <c r="D377" s="9" t="s">
        <v>359</v>
      </c>
      <c r="E377" s="9" t="s">
        <v>22</v>
      </c>
      <c r="F377" s="9" t="s">
        <v>874</v>
      </c>
      <c r="G377" s="9" t="s">
        <v>24</v>
      </c>
      <c r="H377" s="9" t="s">
        <v>344</v>
      </c>
      <c r="I377" s="9" t="s">
        <v>652</v>
      </c>
      <c r="J377" s="9" t="s">
        <v>27</v>
      </c>
      <c r="K377" s="9" t="s">
        <v>28</v>
      </c>
      <c r="L377" s="10">
        <v>43831</v>
      </c>
      <c r="M377" s="10">
        <v>45261</v>
      </c>
      <c r="N377" s="14"/>
      <c r="O377" s="14"/>
      <c r="P377" s="14"/>
      <c r="Q377" s="14"/>
      <c r="R377" s="14">
        <v>1100</v>
      </c>
      <c r="S377" s="14">
        <v>50</v>
      </c>
      <c r="T377" s="14">
        <v>0</v>
      </c>
      <c r="U377" s="14" t="s">
        <v>35</v>
      </c>
      <c r="V377" s="50" t="s">
        <v>1766</v>
      </c>
    </row>
    <row r="378" spans="1:22" s="87" customFormat="1" ht="45" customHeight="1">
      <c r="A378" s="169">
        <v>377</v>
      </c>
      <c r="B378" s="8" t="s">
        <v>875</v>
      </c>
      <c r="C378" s="9" t="s">
        <v>304</v>
      </c>
      <c r="D378" s="9" t="s">
        <v>300</v>
      </c>
      <c r="E378" s="9" t="s">
        <v>155</v>
      </c>
      <c r="F378" s="9" t="s">
        <v>876</v>
      </c>
      <c r="G378" s="9" t="s">
        <v>24</v>
      </c>
      <c r="H378" s="9" t="s">
        <v>52</v>
      </c>
      <c r="I378" s="9" t="s">
        <v>652</v>
      </c>
      <c r="J378" s="9" t="s">
        <v>27</v>
      </c>
      <c r="K378" s="9" t="s">
        <v>28</v>
      </c>
      <c r="L378" s="10">
        <v>44167</v>
      </c>
      <c r="M378" s="10">
        <v>44683</v>
      </c>
      <c r="N378" s="14"/>
      <c r="O378" s="14"/>
      <c r="P378" s="14"/>
      <c r="Q378" s="14"/>
      <c r="R378" s="14">
        <v>10000</v>
      </c>
      <c r="S378" s="14">
        <v>50</v>
      </c>
      <c r="T378" s="14">
        <v>0</v>
      </c>
      <c r="U378" s="14" t="s">
        <v>35</v>
      </c>
      <c r="V378" s="50" t="s">
        <v>876</v>
      </c>
    </row>
    <row r="379" spans="1:22" s="87" customFormat="1" ht="69" customHeight="1">
      <c r="A379" s="169">
        <v>378</v>
      </c>
      <c r="B379" s="8" t="s">
        <v>877</v>
      </c>
      <c r="C379" s="9" t="s">
        <v>328</v>
      </c>
      <c r="D379" s="9" t="s">
        <v>878</v>
      </c>
      <c r="E379" s="9" t="s">
        <v>147</v>
      </c>
      <c r="F379" s="9" t="s">
        <v>879</v>
      </c>
      <c r="G379" s="9" t="s">
        <v>24</v>
      </c>
      <c r="H379" s="9" t="s">
        <v>63</v>
      </c>
      <c r="I379" s="9" t="s">
        <v>652</v>
      </c>
      <c r="J379" s="9" t="s">
        <v>40</v>
      </c>
      <c r="K379" s="9" t="s">
        <v>28</v>
      </c>
      <c r="L379" s="10">
        <v>44105</v>
      </c>
      <c r="M379" s="10" t="s">
        <v>880</v>
      </c>
      <c r="N379" s="14" t="s">
        <v>29</v>
      </c>
      <c r="O379" s="14" t="s">
        <v>29</v>
      </c>
      <c r="P379" s="14" t="s">
        <v>29</v>
      </c>
      <c r="Q379" s="14" t="s">
        <v>337</v>
      </c>
      <c r="R379" s="14">
        <v>1000</v>
      </c>
      <c r="S379" s="14">
        <v>200</v>
      </c>
      <c r="T379" s="14">
        <v>0</v>
      </c>
      <c r="U379" s="14" t="s">
        <v>35</v>
      </c>
      <c r="V379" s="50" t="s">
        <v>1767</v>
      </c>
    </row>
    <row r="380" spans="1:22" s="87" customFormat="1" ht="45" customHeight="1">
      <c r="A380" s="169">
        <v>379</v>
      </c>
      <c r="B380" s="8" t="s">
        <v>881</v>
      </c>
      <c r="C380" s="9" t="s">
        <v>304</v>
      </c>
      <c r="D380" s="9" t="s">
        <v>359</v>
      </c>
      <c r="E380" s="9" t="s">
        <v>147</v>
      </c>
      <c r="F380" s="9" t="s">
        <v>882</v>
      </c>
      <c r="G380" s="9" t="s">
        <v>24</v>
      </c>
      <c r="H380" s="9" t="s">
        <v>63</v>
      </c>
      <c r="I380" s="9" t="s">
        <v>652</v>
      </c>
      <c r="J380" s="9" t="s">
        <v>27</v>
      </c>
      <c r="K380" s="9" t="s">
        <v>28</v>
      </c>
      <c r="L380" s="10">
        <v>44167</v>
      </c>
      <c r="M380" s="10">
        <v>44713</v>
      </c>
      <c r="N380" s="14" t="s">
        <v>29</v>
      </c>
      <c r="O380" s="14" t="s">
        <v>29</v>
      </c>
      <c r="P380" s="14" t="s">
        <v>29</v>
      </c>
      <c r="Q380" s="14" t="s">
        <v>29</v>
      </c>
      <c r="R380" s="14">
        <v>61661</v>
      </c>
      <c r="S380" s="14">
        <v>50</v>
      </c>
      <c r="T380" s="14">
        <v>0</v>
      </c>
      <c r="U380" s="14" t="s">
        <v>35</v>
      </c>
      <c r="V380" s="50" t="s">
        <v>1764</v>
      </c>
    </row>
    <row r="381" spans="1:22" s="87" customFormat="1" ht="45" customHeight="1">
      <c r="A381" s="169">
        <v>380</v>
      </c>
      <c r="B381" s="8" t="s">
        <v>883</v>
      </c>
      <c r="C381" s="9" t="s">
        <v>304</v>
      </c>
      <c r="D381" s="9" t="s">
        <v>305</v>
      </c>
      <c r="E381" s="9" t="s">
        <v>22</v>
      </c>
      <c r="F381" s="9" t="s">
        <v>884</v>
      </c>
      <c r="G381" s="9" t="s">
        <v>24</v>
      </c>
      <c r="H381" s="9" t="s">
        <v>63</v>
      </c>
      <c r="I381" s="9" t="s">
        <v>652</v>
      </c>
      <c r="J381" s="9" t="s">
        <v>27</v>
      </c>
      <c r="K381" s="9" t="s">
        <v>28</v>
      </c>
      <c r="L381" s="10">
        <v>44167</v>
      </c>
      <c r="M381" s="10">
        <v>44713</v>
      </c>
      <c r="N381" s="14" t="s">
        <v>29</v>
      </c>
      <c r="O381" s="14" t="s">
        <v>29</v>
      </c>
      <c r="P381" s="14" t="s">
        <v>29</v>
      </c>
      <c r="Q381" s="14" t="s">
        <v>29</v>
      </c>
      <c r="R381" s="14">
        <v>68743</v>
      </c>
      <c r="S381" s="14">
        <v>50</v>
      </c>
      <c r="T381" s="14">
        <v>0</v>
      </c>
      <c r="U381" s="14" t="s">
        <v>35</v>
      </c>
      <c r="V381" s="50" t="s">
        <v>1764</v>
      </c>
    </row>
    <row r="382" spans="1:22" s="87" customFormat="1" ht="45" customHeight="1">
      <c r="A382" s="169">
        <v>381</v>
      </c>
      <c r="B382" s="8" t="s">
        <v>885</v>
      </c>
      <c r="C382" s="9" t="s">
        <v>304</v>
      </c>
      <c r="D382" s="9" t="s">
        <v>305</v>
      </c>
      <c r="E382" s="9" t="s">
        <v>155</v>
      </c>
      <c r="F382" s="9" t="s">
        <v>886</v>
      </c>
      <c r="G382" s="9" t="s">
        <v>24</v>
      </c>
      <c r="H382" s="9" t="s">
        <v>63</v>
      </c>
      <c r="I382" s="9" t="s">
        <v>652</v>
      </c>
      <c r="J382" s="9" t="s">
        <v>27</v>
      </c>
      <c r="K382" s="9" t="s">
        <v>28</v>
      </c>
      <c r="L382" s="10">
        <v>44076</v>
      </c>
      <c r="M382" s="10">
        <v>44531</v>
      </c>
      <c r="N382" s="14"/>
      <c r="O382" s="14"/>
      <c r="P382" s="14"/>
      <c r="Q382" s="14"/>
      <c r="R382" s="14">
        <v>2500</v>
      </c>
      <c r="S382" s="14">
        <v>50</v>
      </c>
      <c r="T382" s="14">
        <v>0</v>
      </c>
      <c r="U382" s="14" t="s">
        <v>35</v>
      </c>
      <c r="V382" s="50" t="s">
        <v>886</v>
      </c>
    </row>
    <row r="383" spans="1:22" s="87" customFormat="1" ht="45" customHeight="1">
      <c r="A383" s="169">
        <v>382</v>
      </c>
      <c r="B383" s="8" t="s">
        <v>887</v>
      </c>
      <c r="C383" s="9" t="s">
        <v>299</v>
      </c>
      <c r="D383" s="9" t="s">
        <v>300</v>
      </c>
      <c r="E383" s="9" t="s">
        <v>147</v>
      </c>
      <c r="F383" s="9" t="s">
        <v>888</v>
      </c>
      <c r="G383" s="9" t="s">
        <v>24</v>
      </c>
      <c r="H383" s="9" t="s">
        <v>55</v>
      </c>
      <c r="I383" s="9" t="s">
        <v>652</v>
      </c>
      <c r="J383" s="9" t="s">
        <v>40</v>
      </c>
      <c r="K383" s="9" t="s">
        <v>28</v>
      </c>
      <c r="L383" s="10">
        <v>43923</v>
      </c>
      <c r="M383" s="10">
        <v>44348</v>
      </c>
      <c r="N383" s="14"/>
      <c r="O383" s="14"/>
      <c r="P383" s="14">
        <v>28</v>
      </c>
      <c r="Q383" s="14"/>
      <c r="R383" s="14">
        <v>90000</v>
      </c>
      <c r="S383" s="14">
        <v>50</v>
      </c>
      <c r="T383" s="14">
        <v>0</v>
      </c>
      <c r="U383" s="14" t="s">
        <v>35</v>
      </c>
      <c r="V383" s="50" t="s">
        <v>1768</v>
      </c>
    </row>
    <row r="384" spans="1:22" s="87" customFormat="1" ht="45" customHeight="1">
      <c r="A384" s="169">
        <v>383</v>
      </c>
      <c r="B384" s="8" t="s">
        <v>889</v>
      </c>
      <c r="C384" s="9" t="s">
        <v>304</v>
      </c>
      <c r="D384" s="9" t="s">
        <v>305</v>
      </c>
      <c r="E384" s="9" t="s">
        <v>147</v>
      </c>
      <c r="F384" s="9" t="s">
        <v>890</v>
      </c>
      <c r="G384" s="9" t="s">
        <v>24</v>
      </c>
      <c r="H384" s="9" t="s">
        <v>311</v>
      </c>
      <c r="I384" s="9" t="s">
        <v>652</v>
      </c>
      <c r="J384" s="9" t="s">
        <v>27</v>
      </c>
      <c r="K384" s="9" t="s">
        <v>28</v>
      </c>
      <c r="L384" s="10">
        <v>43984</v>
      </c>
      <c r="M384" s="10">
        <v>44532</v>
      </c>
      <c r="N384" s="14"/>
      <c r="O384" s="14"/>
      <c r="P384" s="14"/>
      <c r="Q384" s="14"/>
      <c r="R384" s="14">
        <v>13000</v>
      </c>
      <c r="S384" s="14">
        <v>50</v>
      </c>
      <c r="T384" s="14">
        <v>0</v>
      </c>
      <c r="U384" s="14" t="s">
        <v>35</v>
      </c>
      <c r="V384" s="50" t="s">
        <v>1769</v>
      </c>
    </row>
    <row r="385" spans="1:23" s="87" customFormat="1" ht="45" customHeight="1">
      <c r="A385" s="169">
        <v>384</v>
      </c>
      <c r="B385" s="8" t="s">
        <v>2702</v>
      </c>
      <c r="C385" s="9" t="s">
        <v>2568</v>
      </c>
      <c r="D385" s="9" t="s">
        <v>305</v>
      </c>
      <c r="E385" s="9" t="s">
        <v>155</v>
      </c>
      <c r="F385" s="9" t="s">
        <v>2569</v>
      </c>
      <c r="G385" s="9" t="s">
        <v>24</v>
      </c>
      <c r="H385" s="9" t="s">
        <v>63</v>
      </c>
      <c r="I385" s="9" t="s">
        <v>2570</v>
      </c>
      <c r="J385" s="9" t="s">
        <v>2571</v>
      </c>
      <c r="K385" s="9" t="s">
        <v>2572</v>
      </c>
      <c r="L385" s="166">
        <v>44105</v>
      </c>
      <c r="M385" s="10">
        <v>44317</v>
      </c>
      <c r="N385" s="172"/>
      <c r="O385" s="172"/>
      <c r="P385" s="172"/>
      <c r="Q385" s="172"/>
      <c r="R385" s="9">
        <v>1572</v>
      </c>
      <c r="S385" s="14">
        <v>50</v>
      </c>
      <c r="T385" s="14">
        <v>0</v>
      </c>
      <c r="U385" s="14" t="s">
        <v>2573</v>
      </c>
      <c r="V385" s="9" t="s">
        <v>2574</v>
      </c>
      <c r="W385" s="136"/>
    </row>
    <row r="386" spans="1:23" s="87" customFormat="1" ht="28.5">
      <c r="A386" s="169">
        <v>385</v>
      </c>
      <c r="B386" s="8" t="s">
        <v>2775</v>
      </c>
      <c r="C386" s="170" t="s">
        <v>2473</v>
      </c>
      <c r="D386" s="170" t="s">
        <v>2590</v>
      </c>
      <c r="E386" s="170" t="s">
        <v>200</v>
      </c>
      <c r="F386" s="170" t="s">
        <v>2807</v>
      </c>
      <c r="G386" s="89" t="s">
        <v>2475</v>
      </c>
      <c r="H386" s="89" t="s">
        <v>2477</v>
      </c>
      <c r="I386" s="9" t="s">
        <v>652</v>
      </c>
      <c r="J386" s="9" t="s">
        <v>27</v>
      </c>
      <c r="K386" s="170"/>
      <c r="L386" s="187">
        <v>43831</v>
      </c>
      <c r="M386" s="187">
        <v>44896</v>
      </c>
      <c r="N386" s="89"/>
      <c r="O386" s="89"/>
      <c r="P386" s="185"/>
      <c r="Q386" s="185"/>
      <c r="R386" s="186">
        <v>184</v>
      </c>
      <c r="S386" s="173">
        <v>184</v>
      </c>
      <c r="T386" s="173">
        <v>0</v>
      </c>
      <c r="U386" s="170" t="s">
        <v>367</v>
      </c>
      <c r="V386" s="170" t="s">
        <v>2474</v>
      </c>
    </row>
    <row r="387" spans="1:23" s="87" customFormat="1" ht="45" customHeight="1">
      <c r="A387" s="169">
        <v>386</v>
      </c>
      <c r="B387" s="8" t="s">
        <v>1155</v>
      </c>
      <c r="C387" s="9" t="s">
        <v>1156</v>
      </c>
      <c r="D387" s="9" t="s">
        <v>750</v>
      </c>
      <c r="E387" s="9" t="s">
        <v>147</v>
      </c>
      <c r="F387" s="9" t="s">
        <v>1157</v>
      </c>
      <c r="G387" s="9" t="s">
        <v>1158</v>
      </c>
      <c r="H387" s="9" t="s">
        <v>1159</v>
      </c>
      <c r="I387" s="9" t="s">
        <v>26</v>
      </c>
      <c r="J387" s="9" t="s">
        <v>40</v>
      </c>
      <c r="K387" s="9" t="s">
        <v>43</v>
      </c>
      <c r="L387" s="10">
        <v>43800</v>
      </c>
      <c r="M387" s="10">
        <v>44896</v>
      </c>
      <c r="N387" s="14" t="s">
        <v>1160</v>
      </c>
      <c r="O387" s="14" t="s">
        <v>1161</v>
      </c>
      <c r="P387" s="14" t="s">
        <v>29</v>
      </c>
      <c r="Q387" s="14" t="s">
        <v>29</v>
      </c>
      <c r="R387" s="14">
        <v>35000</v>
      </c>
      <c r="S387" s="14">
        <v>500</v>
      </c>
      <c r="T387" s="14">
        <v>500</v>
      </c>
      <c r="U387" s="14" t="s">
        <v>30</v>
      </c>
      <c r="V387" s="50" t="s">
        <v>1805</v>
      </c>
    </row>
    <row r="388" spans="1:23" s="87" customFormat="1" ht="45" customHeight="1">
      <c r="A388" s="169">
        <v>387</v>
      </c>
      <c r="B388" s="8" t="s">
        <v>2703</v>
      </c>
      <c r="C388" s="176" t="s">
        <v>2556</v>
      </c>
      <c r="D388" s="170" t="s">
        <v>198</v>
      </c>
      <c r="E388" s="9" t="s">
        <v>2592</v>
      </c>
      <c r="F388" s="170" t="s">
        <v>2555</v>
      </c>
      <c r="G388" s="170" t="s">
        <v>2557</v>
      </c>
      <c r="H388" s="170" t="s">
        <v>2558</v>
      </c>
      <c r="I388" s="170" t="s">
        <v>2559</v>
      </c>
      <c r="J388" s="9" t="s">
        <v>2560</v>
      </c>
      <c r="K388" s="170" t="s">
        <v>2561</v>
      </c>
      <c r="L388" s="171">
        <v>43586</v>
      </c>
      <c r="M388" s="171">
        <v>43952</v>
      </c>
      <c r="N388" s="89"/>
      <c r="O388" s="89"/>
      <c r="P388" s="89"/>
      <c r="Q388" s="89"/>
      <c r="R388" s="89">
        <v>16080</v>
      </c>
      <c r="S388" s="89">
        <v>2520</v>
      </c>
      <c r="T388" s="14">
        <v>2520</v>
      </c>
      <c r="U388" s="170" t="s">
        <v>35</v>
      </c>
      <c r="V388" s="170" t="s">
        <v>2562</v>
      </c>
    </row>
    <row r="389" spans="1:23" s="87" customFormat="1" ht="45" customHeight="1">
      <c r="A389" s="169">
        <v>388</v>
      </c>
      <c r="B389" s="170" t="s">
        <v>1167</v>
      </c>
      <c r="C389" s="170" t="s">
        <v>914</v>
      </c>
      <c r="D389" s="170" t="s">
        <v>208</v>
      </c>
      <c r="E389" s="170" t="s">
        <v>426</v>
      </c>
      <c r="F389" s="170" t="s">
        <v>1168</v>
      </c>
      <c r="G389" s="170" t="s">
        <v>1158</v>
      </c>
      <c r="H389" s="170" t="s">
        <v>1158</v>
      </c>
      <c r="I389" s="170" t="s">
        <v>26</v>
      </c>
      <c r="J389" s="170" t="s">
        <v>217</v>
      </c>
      <c r="K389" s="170" t="s">
        <v>43</v>
      </c>
      <c r="L389" s="171">
        <v>43190</v>
      </c>
      <c r="M389" s="171">
        <v>44712</v>
      </c>
      <c r="N389" s="89" t="s">
        <v>1169</v>
      </c>
      <c r="O389" s="89" t="s">
        <v>1170</v>
      </c>
      <c r="P389" s="89">
        <v>0</v>
      </c>
      <c r="Q389" s="89">
        <v>0</v>
      </c>
      <c r="R389" s="89">
        <v>70000</v>
      </c>
      <c r="S389" s="89">
        <v>5540</v>
      </c>
      <c r="T389" s="14">
        <v>5540</v>
      </c>
      <c r="U389" s="170" t="s">
        <v>35</v>
      </c>
      <c r="V389" s="170" t="s">
        <v>1807</v>
      </c>
    </row>
    <row r="390" spans="1:23" s="87" customFormat="1" ht="45" customHeight="1">
      <c r="A390" s="169">
        <v>389</v>
      </c>
      <c r="B390" s="170" t="s">
        <v>1162</v>
      </c>
      <c r="C390" s="170" t="s">
        <v>914</v>
      </c>
      <c r="D390" s="170" t="s">
        <v>198</v>
      </c>
      <c r="E390" s="9" t="s">
        <v>147</v>
      </c>
      <c r="F390" s="170" t="s">
        <v>1163</v>
      </c>
      <c r="G390" s="170" t="s">
        <v>1158</v>
      </c>
      <c r="H390" s="170" t="s">
        <v>1164</v>
      </c>
      <c r="I390" s="170" t="s">
        <v>26</v>
      </c>
      <c r="J390" s="170" t="s">
        <v>786</v>
      </c>
      <c r="K390" s="170" t="s">
        <v>28</v>
      </c>
      <c r="L390" s="171">
        <v>43708</v>
      </c>
      <c r="M390" s="171">
        <v>44561</v>
      </c>
      <c r="N390" s="89" t="s">
        <v>1165</v>
      </c>
      <c r="O390" s="89" t="s">
        <v>1166</v>
      </c>
      <c r="P390" s="89">
        <v>0</v>
      </c>
      <c r="Q390" s="89">
        <v>4</v>
      </c>
      <c r="R390" s="89">
        <v>95000</v>
      </c>
      <c r="S390" s="89">
        <v>779</v>
      </c>
      <c r="T390" s="89">
        <v>779</v>
      </c>
      <c r="U390" s="170" t="s">
        <v>35</v>
      </c>
      <c r="V390" s="170" t="s">
        <v>1806</v>
      </c>
    </row>
    <row r="391" spans="1:23" s="87" customFormat="1" ht="45" customHeight="1">
      <c r="A391" s="169">
        <v>390</v>
      </c>
      <c r="B391" s="170" t="s">
        <v>1171</v>
      </c>
      <c r="C391" s="170" t="s">
        <v>914</v>
      </c>
      <c r="D391" s="170" t="s">
        <v>474</v>
      </c>
      <c r="E391" s="9" t="s">
        <v>22</v>
      </c>
      <c r="F391" s="170" t="s">
        <v>1172</v>
      </c>
      <c r="G391" s="170" t="s">
        <v>1158</v>
      </c>
      <c r="H391" s="170" t="s">
        <v>1164</v>
      </c>
      <c r="I391" s="170" t="s">
        <v>2450</v>
      </c>
      <c r="J391" s="170" t="s">
        <v>217</v>
      </c>
      <c r="K391" s="170" t="s">
        <v>28</v>
      </c>
      <c r="L391" s="171">
        <v>44074</v>
      </c>
      <c r="M391" s="171">
        <v>44561</v>
      </c>
      <c r="N391" s="89" t="s">
        <v>503</v>
      </c>
      <c r="O391" s="89" t="s">
        <v>1165</v>
      </c>
      <c r="P391" s="89">
        <v>0</v>
      </c>
      <c r="Q391" s="89">
        <v>2</v>
      </c>
      <c r="R391" s="89">
        <v>46000</v>
      </c>
      <c r="S391" s="89">
        <v>100</v>
      </c>
      <c r="T391" s="14">
        <v>100</v>
      </c>
      <c r="U391" s="170" t="s">
        <v>35</v>
      </c>
      <c r="V391" s="170" t="s">
        <v>1808</v>
      </c>
    </row>
    <row r="392" spans="1:23" s="87" customFormat="1" ht="45" customHeight="1">
      <c r="A392" s="169">
        <v>391</v>
      </c>
      <c r="B392" s="170" t="s">
        <v>1268</v>
      </c>
      <c r="C392" s="170" t="s">
        <v>914</v>
      </c>
      <c r="D392" s="170" t="s">
        <v>198</v>
      </c>
      <c r="E392" s="9" t="s">
        <v>22</v>
      </c>
      <c r="F392" s="170" t="s">
        <v>1269</v>
      </c>
      <c r="G392" s="170" t="s">
        <v>1158</v>
      </c>
      <c r="H392" s="170" t="s">
        <v>1164</v>
      </c>
      <c r="I392" s="170" t="s">
        <v>2450</v>
      </c>
      <c r="J392" s="170" t="s">
        <v>786</v>
      </c>
      <c r="K392" s="170" t="s">
        <v>28</v>
      </c>
      <c r="L392" s="171">
        <v>44074</v>
      </c>
      <c r="M392" s="171">
        <v>44561</v>
      </c>
      <c r="N392" s="89" t="s">
        <v>503</v>
      </c>
      <c r="O392" s="89" t="s">
        <v>1165</v>
      </c>
      <c r="P392" s="89">
        <v>0</v>
      </c>
      <c r="Q392" s="89">
        <v>2</v>
      </c>
      <c r="R392" s="89">
        <v>44000</v>
      </c>
      <c r="S392" s="89">
        <v>100</v>
      </c>
      <c r="T392" s="14">
        <v>100</v>
      </c>
      <c r="U392" s="170" t="s">
        <v>35</v>
      </c>
      <c r="V392" s="170" t="s">
        <v>1825</v>
      </c>
    </row>
    <row r="393" spans="1:23" s="87" customFormat="1" ht="45" customHeight="1">
      <c r="A393" s="169">
        <v>392</v>
      </c>
      <c r="B393" s="8" t="str">
        <f>VLOOKUP(F:F,[1]原始数据!$I:$K,3,0)</f>
        <v>2017-C1</v>
      </c>
      <c r="C393" s="9" t="s">
        <v>1173</v>
      </c>
      <c r="D393" s="9" t="s">
        <v>918</v>
      </c>
      <c r="E393" s="9" t="s">
        <v>622</v>
      </c>
      <c r="F393" s="9" t="s">
        <v>1174</v>
      </c>
      <c r="G393" s="9" t="s">
        <v>1158</v>
      </c>
      <c r="H393" s="9" t="s">
        <v>1159</v>
      </c>
      <c r="I393" s="9" t="s">
        <v>26</v>
      </c>
      <c r="J393" s="9" t="s">
        <v>40</v>
      </c>
      <c r="K393" s="9" t="s">
        <v>43</v>
      </c>
      <c r="L393" s="10">
        <v>42826</v>
      </c>
      <c r="M393" s="10">
        <v>44135</v>
      </c>
      <c r="N393" s="14" t="s">
        <v>1175</v>
      </c>
      <c r="O393" s="14" t="s">
        <v>1176</v>
      </c>
      <c r="P393" s="14"/>
      <c r="Q393" s="14"/>
      <c r="R393" s="14">
        <v>61000</v>
      </c>
      <c r="S393" s="14">
        <v>7482</v>
      </c>
      <c r="T393" s="14">
        <v>6500</v>
      </c>
      <c r="U393" s="14" t="s">
        <v>35</v>
      </c>
      <c r="V393" s="50" t="s">
        <v>1809</v>
      </c>
    </row>
    <row r="394" spans="1:23" s="87" customFormat="1" ht="45" customHeight="1">
      <c r="A394" s="169">
        <v>393</v>
      </c>
      <c r="B394" s="8" t="str">
        <f>VLOOKUP(F:F,[1]原始数据!$I:$K,3,0)</f>
        <v>2017-C5</v>
      </c>
      <c r="C394" s="9" t="s">
        <v>1177</v>
      </c>
      <c r="D394" s="9" t="s">
        <v>918</v>
      </c>
      <c r="E394" s="9" t="s">
        <v>622</v>
      </c>
      <c r="F394" s="9" t="s">
        <v>1189</v>
      </c>
      <c r="G394" s="9" t="s">
        <v>1158</v>
      </c>
      <c r="H394" s="9" t="s">
        <v>1164</v>
      </c>
      <c r="I394" s="9" t="s">
        <v>26</v>
      </c>
      <c r="J394" s="9" t="s">
        <v>40</v>
      </c>
      <c r="K394" s="9" t="s">
        <v>43</v>
      </c>
      <c r="L394" s="10">
        <v>42856</v>
      </c>
      <c r="M394" s="10">
        <v>44377</v>
      </c>
      <c r="N394" s="14" t="s">
        <v>1190</v>
      </c>
      <c r="O394" s="14" t="s">
        <v>1191</v>
      </c>
      <c r="P394" s="14"/>
      <c r="Q394" s="14"/>
      <c r="R394" s="14">
        <v>18500</v>
      </c>
      <c r="S394" s="14">
        <v>3988</v>
      </c>
      <c r="T394" s="14">
        <v>3988</v>
      </c>
      <c r="U394" s="14" t="s">
        <v>35</v>
      </c>
      <c r="V394" s="50" t="s">
        <v>1811</v>
      </c>
    </row>
    <row r="395" spans="1:23" s="87" customFormat="1" ht="45" customHeight="1">
      <c r="A395" s="169">
        <v>394</v>
      </c>
      <c r="B395" s="8" t="str">
        <f>VLOOKUP(F:F,[1]原始数据!$I:$K,3,0)</f>
        <v>2017-C2</v>
      </c>
      <c r="C395" s="9" t="s">
        <v>1177</v>
      </c>
      <c r="D395" s="9" t="s">
        <v>918</v>
      </c>
      <c r="E395" s="9" t="s">
        <v>1178</v>
      </c>
      <c r="F395" s="9" t="s">
        <v>1179</v>
      </c>
      <c r="G395" s="9" t="s">
        <v>1158</v>
      </c>
      <c r="H395" s="9" t="s">
        <v>1164</v>
      </c>
      <c r="I395" s="9" t="s">
        <v>26</v>
      </c>
      <c r="J395" s="9" t="s">
        <v>40</v>
      </c>
      <c r="K395" s="9" t="s">
        <v>43</v>
      </c>
      <c r="L395" s="10">
        <v>42767</v>
      </c>
      <c r="M395" s="10">
        <v>44711</v>
      </c>
      <c r="N395" s="14" t="s">
        <v>1180</v>
      </c>
      <c r="O395" s="14" t="s">
        <v>1181</v>
      </c>
      <c r="P395" s="14"/>
      <c r="Q395" s="14"/>
      <c r="R395" s="14">
        <v>60000</v>
      </c>
      <c r="S395" s="14">
        <v>2000</v>
      </c>
      <c r="T395" s="14">
        <v>2000</v>
      </c>
      <c r="U395" s="14" t="s">
        <v>35</v>
      </c>
      <c r="V395" s="50" t="s">
        <v>1810</v>
      </c>
    </row>
    <row r="396" spans="1:23" s="87" customFormat="1" ht="45" customHeight="1">
      <c r="A396" s="169">
        <v>395</v>
      </c>
      <c r="B396" s="8" t="str">
        <f>VLOOKUP(F:F,[1]原始数据!$I:$K,3,0)</f>
        <v>2017-C3</v>
      </c>
      <c r="C396" s="9" t="s">
        <v>1182</v>
      </c>
      <c r="D396" s="9" t="s">
        <v>918</v>
      </c>
      <c r="E396" s="9" t="s">
        <v>445</v>
      </c>
      <c r="F396" s="9" t="s">
        <v>1183</v>
      </c>
      <c r="G396" s="9" t="s">
        <v>1158</v>
      </c>
      <c r="H396" s="9" t="s">
        <v>1164</v>
      </c>
      <c r="I396" s="9" t="s">
        <v>26</v>
      </c>
      <c r="J396" s="9" t="s">
        <v>40</v>
      </c>
      <c r="K396" s="9" t="s">
        <v>43</v>
      </c>
      <c r="L396" s="10">
        <v>42856</v>
      </c>
      <c r="M396" s="10">
        <v>44742</v>
      </c>
      <c r="N396" s="14" t="s">
        <v>1184</v>
      </c>
      <c r="O396" s="14" t="s">
        <v>1185</v>
      </c>
      <c r="P396" s="14"/>
      <c r="Q396" s="14"/>
      <c r="R396" s="14">
        <v>21000</v>
      </c>
      <c r="S396" s="14">
        <v>2100</v>
      </c>
      <c r="T396" s="14">
        <v>2100</v>
      </c>
      <c r="U396" s="14" t="s">
        <v>35</v>
      </c>
      <c r="V396" s="50" t="s">
        <v>1811</v>
      </c>
    </row>
    <row r="397" spans="1:23" s="87" customFormat="1" ht="45" customHeight="1">
      <c r="A397" s="169">
        <v>396</v>
      </c>
      <c r="B397" s="8" t="str">
        <f>VLOOKUP(F:F,[1]原始数据!$I:$K,3,0)</f>
        <v>2017-C4</v>
      </c>
      <c r="C397" s="9" t="s">
        <v>1182</v>
      </c>
      <c r="D397" s="9" t="s">
        <v>918</v>
      </c>
      <c r="E397" s="9" t="s">
        <v>445</v>
      </c>
      <c r="F397" s="9" t="s">
        <v>1186</v>
      </c>
      <c r="G397" s="9" t="s">
        <v>1158</v>
      </c>
      <c r="H397" s="9" t="s">
        <v>1164</v>
      </c>
      <c r="I397" s="9" t="s">
        <v>26</v>
      </c>
      <c r="J397" s="9" t="s">
        <v>40</v>
      </c>
      <c r="K397" s="9" t="s">
        <v>43</v>
      </c>
      <c r="L397" s="10">
        <v>42856</v>
      </c>
      <c r="M397" s="10">
        <v>44834</v>
      </c>
      <c r="N397" s="14" t="s">
        <v>1187</v>
      </c>
      <c r="O397" s="14" t="s">
        <v>1188</v>
      </c>
      <c r="P397" s="14"/>
      <c r="Q397" s="14"/>
      <c r="R397" s="14">
        <v>22500</v>
      </c>
      <c r="S397" s="14">
        <v>2600</v>
      </c>
      <c r="T397" s="14">
        <v>2600</v>
      </c>
      <c r="U397" s="14" t="s">
        <v>35</v>
      </c>
      <c r="V397" s="50" t="s">
        <v>1811</v>
      </c>
    </row>
    <row r="398" spans="1:23" s="87" customFormat="1" ht="45" customHeight="1">
      <c r="A398" s="169">
        <v>397</v>
      </c>
      <c r="B398" s="8" t="str">
        <f>VLOOKUP(F:F,[1]原始数据!$I:$K,3,0)</f>
        <v>2017-C6</v>
      </c>
      <c r="C398" s="9" t="s">
        <v>1182</v>
      </c>
      <c r="D398" s="9" t="s">
        <v>918</v>
      </c>
      <c r="E398" s="9" t="s">
        <v>445</v>
      </c>
      <c r="F398" s="9" t="s">
        <v>1192</v>
      </c>
      <c r="G398" s="9" t="s">
        <v>1158</v>
      </c>
      <c r="H398" s="9" t="s">
        <v>1164</v>
      </c>
      <c r="I398" s="9" t="s">
        <v>26</v>
      </c>
      <c r="J398" s="9" t="s">
        <v>40</v>
      </c>
      <c r="K398" s="9" t="s">
        <v>43</v>
      </c>
      <c r="L398" s="10">
        <v>43070</v>
      </c>
      <c r="M398" s="10">
        <v>44166</v>
      </c>
      <c r="N398" s="14" t="s">
        <v>1193</v>
      </c>
      <c r="O398" s="14" t="s">
        <v>29</v>
      </c>
      <c r="P398" s="14"/>
      <c r="Q398" s="14"/>
      <c r="R398" s="14">
        <v>20300</v>
      </c>
      <c r="S398" s="14">
        <v>2000</v>
      </c>
      <c r="T398" s="14">
        <v>2000</v>
      </c>
      <c r="U398" s="14" t="s">
        <v>35</v>
      </c>
      <c r="V398" s="50" t="s">
        <v>1812</v>
      </c>
    </row>
    <row r="399" spans="1:23" s="87" customFormat="1" ht="45" customHeight="1">
      <c r="A399" s="169">
        <v>398</v>
      </c>
      <c r="B399" s="8" t="str">
        <f>VLOOKUP(F:F,[1]原始数据!$I:$K,3,0)</f>
        <v>2018-C8</v>
      </c>
      <c r="C399" s="9" t="s">
        <v>891</v>
      </c>
      <c r="D399" s="9" t="s">
        <v>891</v>
      </c>
      <c r="E399" s="169" t="s">
        <v>426</v>
      </c>
      <c r="F399" s="9" t="s">
        <v>892</v>
      </c>
      <c r="G399" s="9" t="s">
        <v>2445</v>
      </c>
      <c r="H399" s="9" t="s">
        <v>893</v>
      </c>
      <c r="I399" s="9" t="s">
        <v>2395</v>
      </c>
      <c r="J399" s="170" t="s">
        <v>272</v>
      </c>
      <c r="K399" s="9" t="s">
        <v>1870</v>
      </c>
      <c r="L399" s="10">
        <v>43405</v>
      </c>
      <c r="M399" s="10">
        <v>44531</v>
      </c>
      <c r="N399" s="14" t="s">
        <v>2387</v>
      </c>
      <c r="O399" s="14">
        <v>2.9</v>
      </c>
      <c r="P399" s="14"/>
      <c r="Q399" s="14"/>
      <c r="R399" s="14">
        <v>32000</v>
      </c>
      <c r="S399" s="14">
        <v>6000</v>
      </c>
      <c r="T399" s="14">
        <v>6000</v>
      </c>
      <c r="U399" s="14" t="s">
        <v>2386</v>
      </c>
      <c r="V399" s="9" t="s">
        <v>2385</v>
      </c>
    </row>
    <row r="400" spans="1:23" s="87" customFormat="1" ht="45" customHeight="1">
      <c r="A400" s="169">
        <v>399</v>
      </c>
      <c r="B400" s="8" t="str">
        <f>VLOOKUP(F:F,[1]原始数据!$I:$K,3,0)</f>
        <v>2017-C16</v>
      </c>
      <c r="C400" s="9" t="s">
        <v>1194</v>
      </c>
      <c r="D400" s="9" t="s">
        <v>1194</v>
      </c>
      <c r="E400" s="169" t="s">
        <v>1195</v>
      </c>
      <c r="F400" s="9" t="s">
        <v>1196</v>
      </c>
      <c r="G400" s="9" t="s">
        <v>1197</v>
      </c>
      <c r="H400" s="9" t="s">
        <v>1197</v>
      </c>
      <c r="I400" s="9" t="s">
        <v>171</v>
      </c>
      <c r="J400" s="9" t="s">
        <v>1198</v>
      </c>
      <c r="K400" s="9" t="s">
        <v>450</v>
      </c>
      <c r="L400" s="10">
        <v>43709</v>
      </c>
      <c r="M400" s="10">
        <v>44075</v>
      </c>
      <c r="N400" s="14" t="s">
        <v>795</v>
      </c>
      <c r="O400" s="14" t="s">
        <v>795</v>
      </c>
      <c r="P400" s="14"/>
      <c r="Q400" s="14"/>
      <c r="R400" s="14">
        <v>32119</v>
      </c>
      <c r="S400" s="14">
        <v>8000</v>
      </c>
      <c r="T400" s="14">
        <v>8000</v>
      </c>
      <c r="U400" s="14" t="s">
        <v>35</v>
      </c>
      <c r="V400" s="50" t="s">
        <v>1813</v>
      </c>
    </row>
    <row r="401" spans="1:22" s="87" customFormat="1" ht="45" customHeight="1">
      <c r="A401" s="169">
        <v>400</v>
      </c>
      <c r="B401" s="8" t="str">
        <f>VLOOKUP(F:F,[1]原始数据!$I:$K,3,0)</f>
        <v>2016-C8</v>
      </c>
      <c r="C401" s="9" t="s">
        <v>1199</v>
      </c>
      <c r="D401" s="9" t="s">
        <v>1200</v>
      </c>
      <c r="E401" s="169" t="s">
        <v>1201</v>
      </c>
      <c r="F401" s="9" t="s">
        <v>1202</v>
      </c>
      <c r="G401" s="9" t="s">
        <v>1203</v>
      </c>
      <c r="H401" s="9" t="s">
        <v>1197</v>
      </c>
      <c r="I401" s="9" t="s">
        <v>1204</v>
      </c>
      <c r="J401" s="9" t="s">
        <v>1125</v>
      </c>
      <c r="K401" s="9" t="s">
        <v>450</v>
      </c>
      <c r="L401" s="10">
        <v>42036</v>
      </c>
      <c r="M401" s="10">
        <v>43983</v>
      </c>
      <c r="N401" s="14" t="s">
        <v>1205</v>
      </c>
      <c r="O401" s="14" t="s">
        <v>1206</v>
      </c>
      <c r="P401" s="14"/>
      <c r="Q401" s="14"/>
      <c r="R401" s="14">
        <v>60837</v>
      </c>
      <c r="S401" s="14">
        <v>8000</v>
      </c>
      <c r="T401" s="14">
        <v>8000</v>
      </c>
      <c r="U401" s="14" t="s">
        <v>30</v>
      </c>
      <c r="V401" s="50" t="s">
        <v>1814</v>
      </c>
    </row>
    <row r="402" spans="1:22" s="87" customFormat="1" ht="45" customHeight="1">
      <c r="A402" s="169">
        <v>401</v>
      </c>
      <c r="B402" s="8" t="str">
        <f>VLOOKUP(F:F,[1]原始数据!$I:$K,3,0)</f>
        <v>2016-C9</v>
      </c>
      <c r="C402" s="9" t="s">
        <v>1199</v>
      </c>
      <c r="D402" s="9" t="s">
        <v>1199</v>
      </c>
      <c r="E402" s="169" t="s">
        <v>1195</v>
      </c>
      <c r="F402" s="9" t="s">
        <v>1207</v>
      </c>
      <c r="G402" s="9" t="s">
        <v>1197</v>
      </c>
      <c r="H402" s="9" t="s">
        <v>1197</v>
      </c>
      <c r="I402" s="9" t="s">
        <v>1204</v>
      </c>
      <c r="J402" s="9" t="s">
        <v>1075</v>
      </c>
      <c r="K402" s="9" t="s">
        <v>151</v>
      </c>
      <c r="L402" s="10">
        <v>42675</v>
      </c>
      <c r="M402" s="10">
        <v>44166</v>
      </c>
      <c r="N402" s="14" t="s">
        <v>1208</v>
      </c>
      <c r="O402" s="14" t="s">
        <v>1165</v>
      </c>
      <c r="P402" s="14"/>
      <c r="Q402" s="14"/>
      <c r="R402" s="14">
        <v>23016</v>
      </c>
      <c r="S402" s="14">
        <v>3500</v>
      </c>
      <c r="T402" s="14">
        <v>3500</v>
      </c>
      <c r="U402" s="14" t="s">
        <v>30</v>
      </c>
      <c r="V402" s="50" t="s">
        <v>1815</v>
      </c>
    </row>
    <row r="403" spans="1:22" s="87" customFormat="1" ht="45" customHeight="1">
      <c r="A403" s="169">
        <v>402</v>
      </c>
      <c r="B403" s="8" t="str">
        <f>VLOOKUP(F:F,[1]原始数据!$I:$K,3,0)</f>
        <v>2018-C11</v>
      </c>
      <c r="C403" s="9" t="s">
        <v>1209</v>
      </c>
      <c r="D403" s="9" t="s">
        <v>1200</v>
      </c>
      <c r="E403" s="169" t="s">
        <v>1201</v>
      </c>
      <c r="F403" s="9" t="s">
        <v>1210</v>
      </c>
      <c r="G403" s="9" t="s">
        <v>1203</v>
      </c>
      <c r="H403" s="9" t="s">
        <v>1211</v>
      </c>
      <c r="I403" s="9" t="s">
        <v>1204</v>
      </c>
      <c r="J403" s="9" t="s">
        <v>1212</v>
      </c>
      <c r="K403" s="9" t="s">
        <v>450</v>
      </c>
      <c r="L403" s="10">
        <v>43525</v>
      </c>
      <c r="M403" s="10">
        <v>43952</v>
      </c>
      <c r="N403" s="14"/>
      <c r="O403" s="14"/>
      <c r="P403" s="14"/>
      <c r="Q403" s="14"/>
      <c r="R403" s="14">
        <v>9000</v>
      </c>
      <c r="S403" s="14">
        <v>2500</v>
      </c>
      <c r="T403" s="14">
        <v>2500</v>
      </c>
      <c r="U403" s="14" t="s">
        <v>30</v>
      </c>
      <c r="V403" s="50" t="s">
        <v>1816</v>
      </c>
    </row>
    <row r="404" spans="1:22" s="87" customFormat="1" ht="45" customHeight="1">
      <c r="A404" s="169">
        <v>403</v>
      </c>
      <c r="B404" s="8" t="str">
        <f>VLOOKUP(F:F,[1]原始数据!$I:$K,3,0)</f>
        <v>2016-C15</v>
      </c>
      <c r="C404" s="9" t="s">
        <v>1213</v>
      </c>
      <c r="D404" s="9" t="s">
        <v>1214</v>
      </c>
      <c r="E404" s="169" t="s">
        <v>1201</v>
      </c>
      <c r="F404" s="9" t="s">
        <v>1215</v>
      </c>
      <c r="G404" s="9" t="s">
        <v>1203</v>
      </c>
      <c r="H404" s="9" t="s">
        <v>1216</v>
      </c>
      <c r="I404" s="9" t="s">
        <v>171</v>
      </c>
      <c r="J404" s="9" t="s">
        <v>1125</v>
      </c>
      <c r="K404" s="9" t="s">
        <v>450</v>
      </c>
      <c r="L404" s="10">
        <v>41609</v>
      </c>
      <c r="M404" s="10">
        <v>43983</v>
      </c>
      <c r="N404" s="14" t="s">
        <v>1217</v>
      </c>
      <c r="O404" s="14" t="s">
        <v>1218</v>
      </c>
      <c r="P404" s="14"/>
      <c r="Q404" s="14"/>
      <c r="R404" s="14">
        <v>10507</v>
      </c>
      <c r="S404" s="14">
        <v>500</v>
      </c>
      <c r="T404" s="14">
        <v>500</v>
      </c>
      <c r="U404" s="14" t="s">
        <v>30</v>
      </c>
      <c r="V404" s="50" t="s">
        <v>1817</v>
      </c>
    </row>
    <row r="405" spans="1:22" s="87" customFormat="1" ht="45" customHeight="1">
      <c r="A405" s="169">
        <v>404</v>
      </c>
      <c r="B405" s="8" t="str">
        <f>VLOOKUP(F:F,[1]原始数据!$I:$K,3,0)</f>
        <v>2016-C16</v>
      </c>
      <c r="C405" s="9" t="s">
        <v>1219</v>
      </c>
      <c r="D405" s="9" t="s">
        <v>1219</v>
      </c>
      <c r="E405" s="169" t="s">
        <v>1201</v>
      </c>
      <c r="F405" s="9" t="s">
        <v>1220</v>
      </c>
      <c r="G405" s="9" t="s">
        <v>1203</v>
      </c>
      <c r="H405" s="9" t="s">
        <v>893</v>
      </c>
      <c r="I405" s="9" t="s">
        <v>1204</v>
      </c>
      <c r="J405" s="9" t="s">
        <v>1075</v>
      </c>
      <c r="K405" s="9" t="s">
        <v>163</v>
      </c>
      <c r="L405" s="10">
        <v>41671</v>
      </c>
      <c r="M405" s="10">
        <v>43983</v>
      </c>
      <c r="N405" s="14" t="s">
        <v>1221</v>
      </c>
      <c r="O405" s="14" t="s">
        <v>1222</v>
      </c>
      <c r="P405" s="14"/>
      <c r="Q405" s="14"/>
      <c r="R405" s="14">
        <v>7856</v>
      </c>
      <c r="S405" s="14">
        <v>500</v>
      </c>
      <c r="T405" s="14">
        <v>500</v>
      </c>
      <c r="U405" s="14" t="s">
        <v>30</v>
      </c>
      <c r="V405" s="50" t="s">
        <v>1817</v>
      </c>
    </row>
    <row r="406" spans="1:22" s="87" customFormat="1" ht="45" customHeight="1">
      <c r="A406" s="169">
        <v>405</v>
      </c>
      <c r="B406" s="8" t="str">
        <f>VLOOKUP(F:F,[1]原始数据!$I:$K,3,0)</f>
        <v>2016-C14</v>
      </c>
      <c r="C406" s="9" t="s">
        <v>1223</v>
      </c>
      <c r="D406" s="9" t="s">
        <v>1224</v>
      </c>
      <c r="E406" s="169" t="s">
        <v>1195</v>
      </c>
      <c r="F406" s="9" t="s">
        <v>1225</v>
      </c>
      <c r="G406" s="9" t="s">
        <v>1203</v>
      </c>
      <c r="H406" s="9" t="s">
        <v>1216</v>
      </c>
      <c r="I406" s="9" t="s">
        <v>1204</v>
      </c>
      <c r="J406" s="9" t="s">
        <v>1125</v>
      </c>
      <c r="K406" s="9" t="s">
        <v>450</v>
      </c>
      <c r="L406" s="10">
        <v>41671</v>
      </c>
      <c r="M406" s="10">
        <v>43983</v>
      </c>
      <c r="N406" s="14" t="s">
        <v>1226</v>
      </c>
      <c r="O406" s="14" t="s">
        <v>1227</v>
      </c>
      <c r="P406" s="14"/>
      <c r="Q406" s="14"/>
      <c r="R406" s="14">
        <v>146400</v>
      </c>
      <c r="S406" s="14">
        <v>20000</v>
      </c>
      <c r="T406" s="14">
        <v>20000</v>
      </c>
      <c r="U406" s="14" t="s">
        <v>30</v>
      </c>
      <c r="V406" s="50" t="s">
        <v>1818</v>
      </c>
    </row>
    <row r="407" spans="1:22" s="87" customFormat="1" ht="45" customHeight="1">
      <c r="A407" s="169">
        <v>406</v>
      </c>
      <c r="B407" s="8" t="str">
        <f>VLOOKUP(F:F,[1]原始数据!$I:$K,3,0)</f>
        <v>2016-C6</v>
      </c>
      <c r="C407" s="9" t="s">
        <v>2789</v>
      </c>
      <c r="D407" s="9" t="s">
        <v>2789</v>
      </c>
      <c r="E407" s="169" t="s">
        <v>1201</v>
      </c>
      <c r="F407" s="9" t="s">
        <v>1228</v>
      </c>
      <c r="G407" s="9" t="s">
        <v>1203</v>
      </c>
      <c r="H407" s="9" t="s">
        <v>1203</v>
      </c>
      <c r="I407" s="9" t="s">
        <v>171</v>
      </c>
      <c r="J407" s="9" t="s">
        <v>1075</v>
      </c>
      <c r="K407" s="9" t="s">
        <v>151</v>
      </c>
      <c r="L407" s="10">
        <v>42370</v>
      </c>
      <c r="M407" s="10">
        <v>43983</v>
      </c>
      <c r="N407" s="14" t="s">
        <v>1229</v>
      </c>
      <c r="O407" s="14" t="s">
        <v>1230</v>
      </c>
      <c r="P407" s="14"/>
      <c r="Q407" s="14"/>
      <c r="R407" s="14">
        <v>250000</v>
      </c>
      <c r="S407" s="14">
        <v>200</v>
      </c>
      <c r="T407" s="14">
        <v>200</v>
      </c>
      <c r="U407" s="14" t="s">
        <v>30</v>
      </c>
      <c r="V407" s="50" t="s">
        <v>2366</v>
      </c>
    </row>
    <row r="408" spans="1:22" s="87" customFormat="1" ht="45" customHeight="1">
      <c r="A408" s="169">
        <v>407</v>
      </c>
      <c r="B408" s="8" t="str">
        <f>VLOOKUP(F:F,[1]原始数据!$I:$K,3,0)</f>
        <v>2016-C34</v>
      </c>
      <c r="C408" s="9" t="s">
        <v>2788</v>
      </c>
      <c r="D408" s="9" t="s">
        <v>2788</v>
      </c>
      <c r="E408" s="169" t="s">
        <v>2765</v>
      </c>
      <c r="F408" s="9" t="s">
        <v>1231</v>
      </c>
      <c r="G408" s="9" t="s">
        <v>1203</v>
      </c>
      <c r="H408" s="9" t="s">
        <v>1197</v>
      </c>
      <c r="I408" s="9" t="s">
        <v>171</v>
      </c>
      <c r="J408" s="9" t="s">
        <v>1075</v>
      </c>
      <c r="K408" s="9" t="s">
        <v>151</v>
      </c>
      <c r="L408" s="10">
        <v>42705</v>
      </c>
      <c r="M408" s="10">
        <v>44531</v>
      </c>
      <c r="N408" s="14" t="s">
        <v>1232</v>
      </c>
      <c r="O408" s="14" t="s">
        <v>1233</v>
      </c>
      <c r="P408" s="14"/>
      <c r="Q408" s="14"/>
      <c r="R408" s="14">
        <v>30000</v>
      </c>
      <c r="S408" s="14">
        <v>0</v>
      </c>
      <c r="T408" s="14">
        <v>0</v>
      </c>
      <c r="U408" s="14" t="s">
        <v>35</v>
      </c>
      <c r="V408" s="50" t="s">
        <v>1819</v>
      </c>
    </row>
    <row r="409" spans="1:22" s="87" customFormat="1" ht="45" customHeight="1">
      <c r="A409" s="169">
        <v>408</v>
      </c>
      <c r="B409" s="8" t="str">
        <f>VLOOKUP(F:F,[1]原始数据!$I:$K,3,0)</f>
        <v>2018-增C3</v>
      </c>
      <c r="C409" s="9" t="s">
        <v>1234</v>
      </c>
      <c r="D409" s="9" t="s">
        <v>1235</v>
      </c>
      <c r="E409" s="169" t="s">
        <v>1236</v>
      </c>
      <c r="F409" s="9" t="s">
        <v>1237</v>
      </c>
      <c r="G409" s="9" t="s">
        <v>1203</v>
      </c>
      <c r="H409" s="9" t="s">
        <v>1216</v>
      </c>
      <c r="I409" s="9" t="s">
        <v>1204</v>
      </c>
      <c r="J409" s="9" t="s">
        <v>1075</v>
      </c>
      <c r="K409" s="9" t="s">
        <v>450</v>
      </c>
      <c r="L409" s="10">
        <v>43435</v>
      </c>
      <c r="M409" s="10">
        <v>44166</v>
      </c>
      <c r="N409" s="14" t="s">
        <v>1238</v>
      </c>
      <c r="O409" s="14" t="s">
        <v>1238</v>
      </c>
      <c r="P409" s="14"/>
      <c r="Q409" s="14"/>
      <c r="R409" s="14">
        <v>110141</v>
      </c>
      <c r="S409" s="14">
        <v>40000</v>
      </c>
      <c r="T409" s="14">
        <v>40000</v>
      </c>
      <c r="U409" s="14" t="s">
        <v>35</v>
      </c>
      <c r="V409" s="50" t="s">
        <v>1820</v>
      </c>
    </row>
    <row r="410" spans="1:22" s="87" customFormat="1" ht="45" customHeight="1">
      <c r="A410" s="169">
        <v>409</v>
      </c>
      <c r="B410" s="8" t="s">
        <v>2700</v>
      </c>
      <c r="C410" s="9" t="s">
        <v>1868</v>
      </c>
      <c r="D410" s="9" t="s">
        <v>1868</v>
      </c>
      <c r="E410" s="169" t="s">
        <v>22</v>
      </c>
      <c r="F410" s="9" t="s">
        <v>2383</v>
      </c>
      <c r="G410" s="9" t="s">
        <v>2456</v>
      </c>
      <c r="H410" s="9" t="s">
        <v>1313</v>
      </c>
      <c r="I410" s="9" t="s">
        <v>2451</v>
      </c>
      <c r="J410" s="170" t="s">
        <v>217</v>
      </c>
      <c r="K410" s="9" t="s">
        <v>1870</v>
      </c>
      <c r="L410" s="10">
        <v>43586</v>
      </c>
      <c r="M410" s="10">
        <v>43952</v>
      </c>
      <c r="N410" s="14" t="s">
        <v>2384</v>
      </c>
      <c r="O410" s="14">
        <v>0.75</v>
      </c>
      <c r="P410" s="14"/>
      <c r="Q410" s="14"/>
      <c r="R410" s="14">
        <v>10000</v>
      </c>
      <c r="S410" s="14">
        <v>2000</v>
      </c>
      <c r="T410" s="14">
        <v>2000</v>
      </c>
      <c r="U410" s="14" t="s">
        <v>1869</v>
      </c>
      <c r="V410" s="9" t="s">
        <v>1406</v>
      </c>
    </row>
    <row r="411" spans="1:22" s="87" customFormat="1" ht="45" customHeight="1">
      <c r="A411" s="169">
        <v>410</v>
      </c>
      <c r="B411" s="8" t="str">
        <f>VLOOKUP(F:F,[1]原始数据!$I:$K,3,0)</f>
        <v>2016-C32</v>
      </c>
      <c r="C411" s="9" t="s">
        <v>1239</v>
      </c>
      <c r="D411" s="9" t="s">
        <v>1240</v>
      </c>
      <c r="E411" s="169" t="s">
        <v>1195</v>
      </c>
      <c r="F411" s="9" t="s">
        <v>1241</v>
      </c>
      <c r="G411" s="9" t="s">
        <v>1203</v>
      </c>
      <c r="H411" s="9" t="s">
        <v>1203</v>
      </c>
      <c r="I411" s="9" t="s">
        <v>1204</v>
      </c>
      <c r="J411" s="9" t="s">
        <v>1075</v>
      </c>
      <c r="K411" s="9" t="s">
        <v>450</v>
      </c>
      <c r="L411" s="10">
        <v>42522</v>
      </c>
      <c r="M411" s="10">
        <v>44166</v>
      </c>
      <c r="N411" s="14" t="s">
        <v>1242</v>
      </c>
      <c r="O411" s="14" t="s">
        <v>1243</v>
      </c>
      <c r="P411" s="14"/>
      <c r="Q411" s="14"/>
      <c r="R411" s="14">
        <v>30000</v>
      </c>
      <c r="S411" s="14">
        <v>0</v>
      </c>
      <c r="T411" s="14">
        <v>0</v>
      </c>
      <c r="U411" s="14" t="s">
        <v>35</v>
      </c>
      <c r="V411" s="50" t="s">
        <v>1821</v>
      </c>
    </row>
    <row r="412" spans="1:22" s="87" customFormat="1" ht="45" customHeight="1">
      <c r="A412" s="169">
        <v>411</v>
      </c>
      <c r="B412" s="8" t="s">
        <v>1248</v>
      </c>
      <c r="C412" s="9" t="s">
        <v>1010</v>
      </c>
      <c r="D412" s="9" t="s">
        <v>647</v>
      </c>
      <c r="E412" s="169" t="s">
        <v>147</v>
      </c>
      <c r="F412" s="9" t="s">
        <v>1249</v>
      </c>
      <c r="G412" s="9" t="s">
        <v>1158</v>
      </c>
      <c r="H412" s="9" t="s">
        <v>1164</v>
      </c>
      <c r="I412" s="9" t="s">
        <v>26</v>
      </c>
      <c r="J412" s="9" t="s">
        <v>40</v>
      </c>
      <c r="K412" s="9" t="s">
        <v>28</v>
      </c>
      <c r="L412" s="10">
        <v>42795</v>
      </c>
      <c r="M412" s="10">
        <v>44256</v>
      </c>
      <c r="N412" s="14" t="s">
        <v>1250</v>
      </c>
      <c r="O412" s="14" t="s">
        <v>1251</v>
      </c>
      <c r="P412" s="14"/>
      <c r="Q412" s="14"/>
      <c r="R412" s="14">
        <v>30089</v>
      </c>
      <c r="S412" s="14">
        <v>100</v>
      </c>
      <c r="T412" s="14">
        <v>100</v>
      </c>
      <c r="U412" s="14" t="s">
        <v>44</v>
      </c>
      <c r="V412" s="9" t="s">
        <v>1249</v>
      </c>
    </row>
    <row r="413" spans="1:22" s="87" customFormat="1" ht="45" customHeight="1">
      <c r="A413" s="169">
        <v>412</v>
      </c>
      <c r="B413" s="8" t="s">
        <v>1252</v>
      </c>
      <c r="C413" s="9" t="s">
        <v>646</v>
      </c>
      <c r="D413" s="9" t="s">
        <v>647</v>
      </c>
      <c r="E413" s="169" t="s">
        <v>147</v>
      </c>
      <c r="F413" s="9" t="s">
        <v>1253</v>
      </c>
      <c r="G413" s="9" t="s">
        <v>1158</v>
      </c>
      <c r="H413" s="9" t="s">
        <v>1164</v>
      </c>
      <c r="I413" s="9" t="s">
        <v>26</v>
      </c>
      <c r="J413" s="9" t="s">
        <v>40</v>
      </c>
      <c r="K413" s="9" t="s">
        <v>28</v>
      </c>
      <c r="L413" s="10">
        <v>43040</v>
      </c>
      <c r="M413" s="10">
        <v>44256</v>
      </c>
      <c r="N413" s="14" t="s">
        <v>1254</v>
      </c>
      <c r="O413" s="14" t="s">
        <v>1255</v>
      </c>
      <c r="P413" s="14"/>
      <c r="Q413" s="14"/>
      <c r="R413" s="14">
        <v>43750</v>
      </c>
      <c r="S413" s="14">
        <v>100</v>
      </c>
      <c r="T413" s="14">
        <v>100</v>
      </c>
      <c r="U413" s="14" t="s">
        <v>44</v>
      </c>
      <c r="V413" s="9" t="s">
        <v>1253</v>
      </c>
    </row>
    <row r="414" spans="1:22" s="87" customFormat="1" ht="45" customHeight="1">
      <c r="A414" s="169">
        <v>413</v>
      </c>
      <c r="B414" s="8" t="s">
        <v>1256</v>
      </c>
      <c r="C414" s="9" t="s">
        <v>1005</v>
      </c>
      <c r="D414" s="9" t="s">
        <v>647</v>
      </c>
      <c r="E414" s="169" t="s">
        <v>22</v>
      </c>
      <c r="F414" s="9" t="s">
        <v>1257</v>
      </c>
      <c r="G414" s="9" t="s">
        <v>1158</v>
      </c>
      <c r="H414" s="9" t="s">
        <v>1164</v>
      </c>
      <c r="I414" s="9" t="s">
        <v>26</v>
      </c>
      <c r="J414" s="9" t="s">
        <v>40</v>
      </c>
      <c r="K414" s="9" t="s">
        <v>28</v>
      </c>
      <c r="L414" s="10">
        <v>42826</v>
      </c>
      <c r="M414" s="10">
        <v>44287</v>
      </c>
      <c r="N414" s="14" t="s">
        <v>1258</v>
      </c>
      <c r="O414" s="14" t="s">
        <v>1259</v>
      </c>
      <c r="P414" s="14"/>
      <c r="Q414" s="14"/>
      <c r="R414" s="14">
        <v>21600</v>
      </c>
      <c r="S414" s="14">
        <v>100</v>
      </c>
      <c r="T414" s="14">
        <v>100</v>
      </c>
      <c r="U414" s="14" t="s">
        <v>44</v>
      </c>
      <c r="V414" s="9" t="s">
        <v>1257</v>
      </c>
    </row>
    <row r="415" spans="1:22" s="87" customFormat="1" ht="45" customHeight="1">
      <c r="A415" s="169">
        <v>414</v>
      </c>
      <c r="B415" s="8" t="s">
        <v>1244</v>
      </c>
      <c r="C415" s="9" t="s">
        <v>647</v>
      </c>
      <c r="D415" s="9" t="s">
        <v>647</v>
      </c>
      <c r="E415" s="169" t="s">
        <v>147</v>
      </c>
      <c r="F415" s="9" t="s">
        <v>1245</v>
      </c>
      <c r="G415" s="9" t="s">
        <v>1158</v>
      </c>
      <c r="H415" s="9" t="s">
        <v>1164</v>
      </c>
      <c r="I415" s="9" t="s">
        <v>26</v>
      </c>
      <c r="J415" s="9" t="s">
        <v>40</v>
      </c>
      <c r="K415" s="9" t="s">
        <v>28</v>
      </c>
      <c r="L415" s="10">
        <v>42156</v>
      </c>
      <c r="M415" s="10">
        <v>44348</v>
      </c>
      <c r="N415" s="14" t="s">
        <v>1246</v>
      </c>
      <c r="O415" s="14" t="s">
        <v>1247</v>
      </c>
      <c r="P415" s="14"/>
      <c r="Q415" s="14"/>
      <c r="R415" s="14">
        <v>25000</v>
      </c>
      <c r="S415" s="14">
        <v>0</v>
      </c>
      <c r="T415" s="14">
        <v>0</v>
      </c>
      <c r="U415" s="14" t="s">
        <v>44</v>
      </c>
      <c r="V415" s="9" t="s">
        <v>1245</v>
      </c>
    </row>
    <row r="416" spans="1:22" s="87" customFormat="1" ht="45" customHeight="1">
      <c r="A416" s="169">
        <v>415</v>
      </c>
      <c r="B416" s="8" t="str">
        <f>VLOOKUP(F:F,[1]原始数据!$I:$K,3,0)</f>
        <v>2018-增C9</v>
      </c>
      <c r="C416" s="9" t="s">
        <v>2787</v>
      </c>
      <c r="D416" s="9" t="s">
        <v>2787</v>
      </c>
      <c r="E416" s="169" t="s">
        <v>1201</v>
      </c>
      <c r="F416" s="9" t="s">
        <v>1260</v>
      </c>
      <c r="G416" s="9" t="s">
        <v>1197</v>
      </c>
      <c r="H416" s="9" t="s">
        <v>1203</v>
      </c>
      <c r="I416" s="9" t="s">
        <v>1204</v>
      </c>
      <c r="J416" s="9" t="s">
        <v>1125</v>
      </c>
      <c r="K416" s="9" t="s">
        <v>151</v>
      </c>
      <c r="L416" s="10">
        <v>43709</v>
      </c>
      <c r="M416" s="10">
        <v>45261</v>
      </c>
      <c r="N416" s="14" t="s">
        <v>29</v>
      </c>
      <c r="O416" s="14" t="s">
        <v>29</v>
      </c>
      <c r="P416" s="14"/>
      <c r="Q416" s="14"/>
      <c r="R416" s="14">
        <v>166000</v>
      </c>
      <c r="S416" s="14">
        <v>10000</v>
      </c>
      <c r="T416" s="14">
        <v>10000</v>
      </c>
      <c r="U416" s="14" t="s">
        <v>35</v>
      </c>
      <c r="V416" s="50" t="s">
        <v>1822</v>
      </c>
    </row>
    <row r="417" spans="1:23" s="87" customFormat="1" ht="45" customHeight="1">
      <c r="A417" s="169">
        <v>416</v>
      </c>
      <c r="B417" s="8" t="str">
        <f>VLOOKUP(F:F,[1]原始数据!$I:$K,3,0)</f>
        <v>2019-C6</v>
      </c>
      <c r="C417" s="9" t="s">
        <v>2786</v>
      </c>
      <c r="D417" s="9" t="s">
        <v>2786</v>
      </c>
      <c r="E417" s="9" t="s">
        <v>147</v>
      </c>
      <c r="F417" s="9" t="s">
        <v>1261</v>
      </c>
      <c r="G417" s="9" t="s">
        <v>1203</v>
      </c>
      <c r="H417" s="9" t="s">
        <v>1197</v>
      </c>
      <c r="I417" s="9" t="s">
        <v>420</v>
      </c>
      <c r="J417" s="9" t="s">
        <v>1212</v>
      </c>
      <c r="K417" s="9" t="s">
        <v>450</v>
      </c>
      <c r="L417" s="10">
        <v>43770</v>
      </c>
      <c r="M417" s="10">
        <v>43952</v>
      </c>
      <c r="N417" s="14" t="s">
        <v>1262</v>
      </c>
      <c r="O417" s="14">
        <v>4</v>
      </c>
      <c r="P417" s="14"/>
      <c r="Q417" s="14"/>
      <c r="R417" s="14">
        <v>8870</v>
      </c>
      <c r="S417" s="14">
        <v>7000</v>
      </c>
      <c r="T417" s="14">
        <v>7000</v>
      </c>
      <c r="U417" s="14" t="s">
        <v>1263</v>
      </c>
      <c r="V417" s="50" t="s">
        <v>1823</v>
      </c>
    </row>
    <row r="418" spans="1:23" s="87" customFormat="1" ht="45" customHeight="1">
      <c r="A418" s="169">
        <v>417</v>
      </c>
      <c r="B418" s="8" t="str">
        <f>VLOOKUP(F:F,[1]原始数据!$I:$K,3,0)</f>
        <v>2016-C35</v>
      </c>
      <c r="C418" s="9" t="s">
        <v>1264</v>
      </c>
      <c r="D418" s="9" t="s">
        <v>1264</v>
      </c>
      <c r="E418" s="169" t="s">
        <v>1195</v>
      </c>
      <c r="F418" s="9" t="s">
        <v>1265</v>
      </c>
      <c r="G418" s="9" t="s">
        <v>1197</v>
      </c>
      <c r="H418" s="9" t="s">
        <v>1203</v>
      </c>
      <c r="I418" s="9" t="s">
        <v>171</v>
      </c>
      <c r="J418" s="9" t="s">
        <v>1075</v>
      </c>
      <c r="K418" s="9" t="s">
        <v>151</v>
      </c>
      <c r="L418" s="10">
        <v>42948</v>
      </c>
      <c r="M418" s="10">
        <v>44166</v>
      </c>
      <c r="N418" s="14" t="s">
        <v>1266</v>
      </c>
      <c r="O418" s="14" t="s">
        <v>1267</v>
      </c>
      <c r="P418" s="14"/>
      <c r="Q418" s="14"/>
      <c r="R418" s="14">
        <v>5000</v>
      </c>
      <c r="S418" s="14">
        <v>200</v>
      </c>
      <c r="T418" s="14">
        <v>200</v>
      </c>
      <c r="U418" s="14" t="s">
        <v>35</v>
      </c>
      <c r="V418" s="50" t="s">
        <v>1824</v>
      </c>
    </row>
    <row r="419" spans="1:23" s="87" customFormat="1" ht="45" customHeight="1">
      <c r="A419" s="169">
        <v>418</v>
      </c>
      <c r="B419" s="8" t="s">
        <v>2704</v>
      </c>
      <c r="C419" s="9" t="s">
        <v>2468</v>
      </c>
      <c r="D419" s="9" t="s">
        <v>2467</v>
      </c>
      <c r="E419" s="9" t="s">
        <v>147</v>
      </c>
      <c r="F419" s="9" t="s">
        <v>2466</v>
      </c>
      <c r="G419" s="9" t="s">
        <v>1197</v>
      </c>
      <c r="H419" s="9" t="s">
        <v>1197</v>
      </c>
      <c r="I419" s="9" t="s">
        <v>385</v>
      </c>
      <c r="J419" s="9" t="s">
        <v>1075</v>
      </c>
      <c r="K419" s="9" t="s">
        <v>1076</v>
      </c>
      <c r="L419" s="10">
        <v>43891</v>
      </c>
      <c r="M419" s="10">
        <v>45261</v>
      </c>
      <c r="N419" s="14"/>
      <c r="O419" s="14">
        <v>11</v>
      </c>
      <c r="P419" s="14"/>
      <c r="Q419" s="14"/>
      <c r="R419" s="14">
        <v>80000</v>
      </c>
      <c r="S419" s="14">
        <v>5000</v>
      </c>
      <c r="T419" s="14">
        <v>5000</v>
      </c>
      <c r="U419" s="14" t="s">
        <v>624</v>
      </c>
      <c r="V419" s="9" t="s">
        <v>1826</v>
      </c>
    </row>
    <row r="420" spans="1:23" s="87" customFormat="1" ht="45" customHeight="1">
      <c r="A420" s="169">
        <v>419</v>
      </c>
      <c r="B420" s="8" t="s">
        <v>2705</v>
      </c>
      <c r="C420" s="9" t="s">
        <v>1078</v>
      </c>
      <c r="D420" s="9" t="s">
        <v>1078</v>
      </c>
      <c r="E420" s="9" t="s">
        <v>22</v>
      </c>
      <c r="F420" s="9" t="s">
        <v>2610</v>
      </c>
      <c r="G420" s="9" t="s">
        <v>1197</v>
      </c>
      <c r="H420" s="9" t="s">
        <v>1273</v>
      </c>
      <c r="I420" s="9" t="s">
        <v>2614</v>
      </c>
      <c r="J420" s="9" t="s">
        <v>217</v>
      </c>
      <c r="K420" s="9"/>
      <c r="L420" s="10">
        <v>44075</v>
      </c>
      <c r="M420" s="10">
        <v>44927</v>
      </c>
      <c r="N420" s="14" t="s">
        <v>2611</v>
      </c>
      <c r="O420" s="14"/>
      <c r="P420" s="14"/>
      <c r="Q420" s="14"/>
      <c r="R420" s="14">
        <v>30000</v>
      </c>
      <c r="S420" s="14">
        <v>3000</v>
      </c>
      <c r="T420" s="14">
        <v>3000</v>
      </c>
      <c r="U420" s="14" t="s">
        <v>1263</v>
      </c>
      <c r="V420" s="9" t="s">
        <v>2609</v>
      </c>
    </row>
    <row r="421" spans="1:23" s="87" customFormat="1" ht="45" customHeight="1">
      <c r="A421" s="169">
        <v>420</v>
      </c>
      <c r="B421" s="8" t="s">
        <v>2706</v>
      </c>
      <c r="C421" s="9" t="s">
        <v>1078</v>
      </c>
      <c r="D421" s="9" t="s">
        <v>1078</v>
      </c>
      <c r="E421" s="9" t="s">
        <v>22</v>
      </c>
      <c r="F421" s="9" t="s">
        <v>1272</v>
      </c>
      <c r="G421" s="9" t="s">
        <v>1203</v>
      </c>
      <c r="H421" s="9" t="s">
        <v>1273</v>
      </c>
      <c r="I421" s="9" t="s">
        <v>385</v>
      </c>
      <c r="J421" s="9" t="s">
        <v>786</v>
      </c>
      <c r="K421" s="170" t="s">
        <v>1076</v>
      </c>
      <c r="L421" s="10">
        <v>44136</v>
      </c>
      <c r="M421" s="10">
        <v>44927</v>
      </c>
      <c r="N421" s="14">
        <v>1.8</v>
      </c>
      <c r="O421" s="14">
        <v>3.6</v>
      </c>
      <c r="P421" s="14"/>
      <c r="Q421" s="14"/>
      <c r="R421" s="14">
        <v>25000</v>
      </c>
      <c r="S421" s="175">
        <v>500</v>
      </c>
      <c r="T421" s="175">
        <v>500</v>
      </c>
      <c r="U421" s="14" t="s">
        <v>1274</v>
      </c>
      <c r="V421" s="9" t="s">
        <v>1827</v>
      </c>
    </row>
    <row r="422" spans="1:23" s="87" customFormat="1" ht="45" customHeight="1">
      <c r="A422" s="169">
        <v>421</v>
      </c>
      <c r="B422" s="8" t="s">
        <v>2707</v>
      </c>
      <c r="C422" s="9" t="s">
        <v>1086</v>
      </c>
      <c r="D422" s="9" t="s">
        <v>1078</v>
      </c>
      <c r="E422" s="9" t="s">
        <v>22</v>
      </c>
      <c r="F422" s="9" t="s">
        <v>1302</v>
      </c>
      <c r="G422" s="9" t="s">
        <v>1303</v>
      </c>
      <c r="H422" s="9" t="s">
        <v>893</v>
      </c>
      <c r="I422" s="9" t="s">
        <v>385</v>
      </c>
      <c r="J422" s="9" t="s">
        <v>217</v>
      </c>
      <c r="K422" s="9"/>
      <c r="L422" s="10">
        <v>44136</v>
      </c>
      <c r="M422" s="10">
        <v>45078</v>
      </c>
      <c r="N422" s="14" t="s">
        <v>1304</v>
      </c>
      <c r="O422" s="14">
        <v>5.5</v>
      </c>
      <c r="P422" s="14"/>
      <c r="Q422" s="14"/>
      <c r="R422" s="14">
        <v>30000</v>
      </c>
      <c r="S422" s="175">
        <v>15000</v>
      </c>
      <c r="T422" s="175">
        <v>15000</v>
      </c>
      <c r="U422" s="14" t="s">
        <v>2386</v>
      </c>
      <c r="V422" s="9" t="s">
        <v>2391</v>
      </c>
    </row>
    <row r="423" spans="1:23" s="87" customFormat="1" ht="45" customHeight="1">
      <c r="A423" s="169">
        <v>422</v>
      </c>
      <c r="B423" s="8" t="s">
        <v>2708</v>
      </c>
      <c r="C423" s="9" t="s">
        <v>1285</v>
      </c>
      <c r="D423" s="9" t="s">
        <v>1285</v>
      </c>
      <c r="E423" s="9" t="s">
        <v>147</v>
      </c>
      <c r="F423" s="9" t="s">
        <v>1286</v>
      </c>
      <c r="G423" s="9" t="s">
        <v>1197</v>
      </c>
      <c r="H423" s="9" t="s">
        <v>1216</v>
      </c>
      <c r="I423" s="9" t="s">
        <v>385</v>
      </c>
      <c r="J423" s="9" t="s">
        <v>1125</v>
      </c>
      <c r="K423" s="9" t="s">
        <v>450</v>
      </c>
      <c r="L423" s="10">
        <v>43983</v>
      </c>
      <c r="M423" s="10">
        <v>44531</v>
      </c>
      <c r="N423" s="14" t="s">
        <v>1287</v>
      </c>
      <c r="O423" s="14">
        <v>1.95</v>
      </c>
      <c r="P423" s="14"/>
      <c r="Q423" s="14"/>
      <c r="R423" s="14">
        <v>25000</v>
      </c>
      <c r="S423" s="14">
        <v>4400</v>
      </c>
      <c r="T423" s="14">
        <v>4400</v>
      </c>
      <c r="U423" s="14" t="s">
        <v>624</v>
      </c>
      <c r="V423" s="50" t="s">
        <v>1834</v>
      </c>
    </row>
    <row r="424" spans="1:23" s="87" customFormat="1" ht="45" customHeight="1">
      <c r="A424" s="169">
        <v>423</v>
      </c>
      <c r="B424" s="8" t="s">
        <v>2709</v>
      </c>
      <c r="C424" s="9" t="s">
        <v>1288</v>
      </c>
      <c r="D424" s="9" t="s">
        <v>1288</v>
      </c>
      <c r="E424" s="9" t="s">
        <v>147</v>
      </c>
      <c r="F424" s="9" t="s">
        <v>1289</v>
      </c>
      <c r="G424" s="9" t="s">
        <v>1197</v>
      </c>
      <c r="H424" s="9" t="s">
        <v>1290</v>
      </c>
      <c r="I424" s="9" t="s">
        <v>385</v>
      </c>
      <c r="J424" s="9" t="s">
        <v>217</v>
      </c>
      <c r="K424" s="170" t="s">
        <v>450</v>
      </c>
      <c r="L424" s="10">
        <v>43921</v>
      </c>
      <c r="M424" s="10">
        <v>44713</v>
      </c>
      <c r="N424" s="14">
        <v>98</v>
      </c>
      <c r="O424" s="14">
        <v>40</v>
      </c>
      <c r="P424" s="14"/>
      <c r="Q424" s="14"/>
      <c r="R424" s="14">
        <v>780000</v>
      </c>
      <c r="S424" s="175">
        <v>200000</v>
      </c>
      <c r="T424" s="175">
        <v>200000</v>
      </c>
      <c r="U424" s="170" t="s">
        <v>35</v>
      </c>
      <c r="V424" s="9" t="s">
        <v>1835</v>
      </c>
    </row>
    <row r="425" spans="1:23" s="87" customFormat="1" ht="45" customHeight="1">
      <c r="A425" s="169">
        <v>424</v>
      </c>
      <c r="B425" s="8" t="s">
        <v>2710</v>
      </c>
      <c r="C425" s="9" t="s">
        <v>1879</v>
      </c>
      <c r="D425" s="9" t="s">
        <v>1879</v>
      </c>
      <c r="E425" s="9" t="s">
        <v>22</v>
      </c>
      <c r="F425" s="9" t="s">
        <v>2363</v>
      </c>
      <c r="G425" s="9" t="s">
        <v>1211</v>
      </c>
      <c r="H425" s="9" t="s">
        <v>2364</v>
      </c>
      <c r="I425" s="9" t="s">
        <v>385</v>
      </c>
      <c r="J425" s="9" t="s">
        <v>786</v>
      </c>
      <c r="K425" s="170" t="s">
        <v>151</v>
      </c>
      <c r="L425" s="10">
        <v>44044</v>
      </c>
      <c r="M425" s="10">
        <v>45139</v>
      </c>
      <c r="N425" s="14" t="s">
        <v>2365</v>
      </c>
      <c r="O425" s="14" t="s">
        <v>2365</v>
      </c>
      <c r="P425" s="14"/>
      <c r="Q425" s="14"/>
      <c r="R425" s="14">
        <v>3728</v>
      </c>
      <c r="S425" s="175">
        <v>1000</v>
      </c>
      <c r="T425" s="175">
        <v>1000</v>
      </c>
      <c r="U425" s="14" t="s">
        <v>164</v>
      </c>
      <c r="V425" s="9" t="s">
        <v>2363</v>
      </c>
      <c r="W425" s="126" t="s">
        <v>2510</v>
      </c>
    </row>
    <row r="426" spans="1:23" s="87" customFormat="1" ht="45" customHeight="1">
      <c r="A426" s="169">
        <v>425</v>
      </c>
      <c r="B426" s="8" t="s">
        <v>2711</v>
      </c>
      <c r="C426" s="9" t="s">
        <v>1291</v>
      </c>
      <c r="D426" s="9" t="s">
        <v>1291</v>
      </c>
      <c r="E426" s="9" t="s">
        <v>147</v>
      </c>
      <c r="F426" s="9" t="s">
        <v>1292</v>
      </c>
      <c r="G426" s="9" t="s">
        <v>1197</v>
      </c>
      <c r="H426" s="9" t="s">
        <v>893</v>
      </c>
      <c r="I426" s="9" t="s">
        <v>385</v>
      </c>
      <c r="J426" s="9" t="s">
        <v>1075</v>
      </c>
      <c r="K426" s="9" t="s">
        <v>151</v>
      </c>
      <c r="L426" s="10">
        <v>44136</v>
      </c>
      <c r="M426" s="10">
        <v>45231</v>
      </c>
      <c r="N426" s="14" t="s">
        <v>1293</v>
      </c>
      <c r="O426" s="14">
        <v>1.21</v>
      </c>
      <c r="P426" s="14"/>
      <c r="Q426" s="14"/>
      <c r="R426" s="14">
        <v>12000</v>
      </c>
      <c r="S426" s="14">
        <v>3170</v>
      </c>
      <c r="T426" s="14">
        <v>3170</v>
      </c>
      <c r="U426" s="14" t="s">
        <v>516</v>
      </c>
      <c r="V426" s="9" t="s">
        <v>1836</v>
      </c>
    </row>
    <row r="427" spans="1:23" s="87" customFormat="1" ht="45" customHeight="1">
      <c r="A427" s="169">
        <v>426</v>
      </c>
      <c r="B427" s="8" t="s">
        <v>2712</v>
      </c>
      <c r="C427" s="9" t="s">
        <v>37</v>
      </c>
      <c r="D427" s="9" t="s">
        <v>21</v>
      </c>
      <c r="E427" s="9" t="s">
        <v>147</v>
      </c>
      <c r="F427" s="9" t="s">
        <v>1296</v>
      </c>
      <c r="G427" s="9" t="s">
        <v>1197</v>
      </c>
      <c r="H427" s="9" t="s">
        <v>893</v>
      </c>
      <c r="I427" s="9" t="s">
        <v>652</v>
      </c>
      <c r="J427" s="9" t="s">
        <v>40</v>
      </c>
      <c r="K427" s="9" t="s">
        <v>28</v>
      </c>
      <c r="L427" s="10">
        <v>44166</v>
      </c>
      <c r="M427" s="10">
        <v>44896</v>
      </c>
      <c r="N427" s="14" t="s">
        <v>1297</v>
      </c>
      <c r="O427" s="14" t="s">
        <v>1298</v>
      </c>
      <c r="P427" s="14"/>
      <c r="Q427" s="14"/>
      <c r="R427" s="14">
        <v>32000</v>
      </c>
      <c r="S427" s="14">
        <v>50</v>
      </c>
      <c r="T427" s="14">
        <v>0</v>
      </c>
      <c r="U427" s="14" t="s">
        <v>30</v>
      </c>
      <c r="V427" s="50" t="s">
        <v>1838</v>
      </c>
    </row>
    <row r="428" spans="1:23" s="87" customFormat="1" ht="45" customHeight="1">
      <c r="A428" s="169">
        <v>427</v>
      </c>
      <c r="B428" s="8" t="s">
        <v>2713</v>
      </c>
      <c r="C428" s="9" t="s">
        <v>1080</v>
      </c>
      <c r="D428" s="9" t="s">
        <v>1080</v>
      </c>
      <c r="E428" s="9" t="s">
        <v>147</v>
      </c>
      <c r="F428" s="9" t="s">
        <v>2781</v>
      </c>
      <c r="G428" s="9" t="s">
        <v>1197</v>
      </c>
      <c r="H428" s="9" t="s">
        <v>893</v>
      </c>
      <c r="I428" s="9" t="s">
        <v>386</v>
      </c>
      <c r="J428" s="9" t="s">
        <v>217</v>
      </c>
      <c r="K428" s="9"/>
      <c r="L428" s="10">
        <v>43891</v>
      </c>
      <c r="M428" s="10">
        <v>45078</v>
      </c>
      <c r="N428" s="14" t="s">
        <v>1301</v>
      </c>
      <c r="O428" s="14">
        <v>103</v>
      </c>
      <c r="P428" s="14"/>
      <c r="Q428" s="14"/>
      <c r="R428" s="14">
        <v>450000</v>
      </c>
      <c r="S428" s="175">
        <v>230000</v>
      </c>
      <c r="T428" s="175">
        <v>0</v>
      </c>
      <c r="U428" s="14" t="s">
        <v>624</v>
      </c>
      <c r="V428" s="9" t="s">
        <v>1840</v>
      </c>
    </row>
    <row r="429" spans="1:23" s="87" customFormat="1" ht="45" customHeight="1">
      <c r="A429" s="169">
        <v>428</v>
      </c>
      <c r="B429" s="8" t="s">
        <v>2714</v>
      </c>
      <c r="C429" s="9" t="s">
        <v>1078</v>
      </c>
      <c r="D429" s="9" t="s">
        <v>1086</v>
      </c>
      <c r="E429" s="9" t="s">
        <v>147</v>
      </c>
      <c r="F429" s="9" t="s">
        <v>1307</v>
      </c>
      <c r="G429" s="9" t="s">
        <v>1303</v>
      </c>
      <c r="H429" s="9" t="s">
        <v>1308</v>
      </c>
      <c r="I429" s="9" t="s">
        <v>1132</v>
      </c>
      <c r="J429" s="9" t="s">
        <v>1135</v>
      </c>
      <c r="K429" s="170" t="s">
        <v>450</v>
      </c>
      <c r="L429" s="10">
        <v>43983</v>
      </c>
      <c r="M429" s="10">
        <v>44927</v>
      </c>
      <c r="N429" s="14">
        <v>1.8</v>
      </c>
      <c r="O429" s="14">
        <v>3.6</v>
      </c>
      <c r="P429" s="14"/>
      <c r="Q429" s="14"/>
      <c r="R429" s="14">
        <v>25000</v>
      </c>
      <c r="S429" s="175">
        <v>920</v>
      </c>
      <c r="T429" s="14">
        <v>0</v>
      </c>
      <c r="U429" s="14" t="s">
        <v>1084</v>
      </c>
      <c r="V429" s="9" t="s">
        <v>1842</v>
      </c>
    </row>
    <row r="430" spans="1:23" s="87" customFormat="1" ht="45" customHeight="1">
      <c r="A430" s="169">
        <v>429</v>
      </c>
      <c r="B430" s="8" t="s">
        <v>2715</v>
      </c>
      <c r="C430" s="9" t="s">
        <v>1078</v>
      </c>
      <c r="D430" s="9" t="s">
        <v>1078</v>
      </c>
      <c r="E430" s="9" t="s">
        <v>147</v>
      </c>
      <c r="F430" s="9" t="s">
        <v>2596</v>
      </c>
      <c r="G430" s="9" t="s">
        <v>1197</v>
      </c>
      <c r="H430" s="9" t="s">
        <v>1197</v>
      </c>
      <c r="I430" s="9" t="s">
        <v>1124</v>
      </c>
      <c r="J430" s="9" t="s">
        <v>786</v>
      </c>
      <c r="K430" s="9" t="s">
        <v>151</v>
      </c>
      <c r="L430" s="10">
        <v>44075</v>
      </c>
      <c r="M430" s="10">
        <v>45078</v>
      </c>
      <c r="N430" s="14">
        <v>58.3</v>
      </c>
      <c r="O430" s="14">
        <v>73</v>
      </c>
      <c r="P430" s="14"/>
      <c r="Q430" s="14"/>
      <c r="R430" s="14">
        <v>240000</v>
      </c>
      <c r="S430" s="175">
        <v>106000</v>
      </c>
      <c r="T430" s="175">
        <v>0</v>
      </c>
      <c r="U430" s="14" t="s">
        <v>516</v>
      </c>
      <c r="V430" s="9" t="s">
        <v>2596</v>
      </c>
    </row>
    <row r="431" spans="1:23" s="87" customFormat="1" ht="45" customHeight="1">
      <c r="A431" s="169">
        <v>430</v>
      </c>
      <c r="B431" s="8" t="s">
        <v>899</v>
      </c>
      <c r="C431" s="9" t="s">
        <v>900</v>
      </c>
      <c r="D431" s="9" t="s">
        <v>21</v>
      </c>
      <c r="E431" s="9" t="s">
        <v>155</v>
      </c>
      <c r="F431" s="9" t="s">
        <v>901</v>
      </c>
      <c r="G431" s="9" t="s">
        <v>896</v>
      </c>
      <c r="H431" s="9" t="s">
        <v>896</v>
      </c>
      <c r="I431" s="9" t="s">
        <v>26</v>
      </c>
      <c r="J431" s="9" t="s">
        <v>40</v>
      </c>
      <c r="K431" s="9" t="s">
        <v>28</v>
      </c>
      <c r="L431" s="10">
        <v>42979</v>
      </c>
      <c r="M431" s="10">
        <v>44440</v>
      </c>
      <c r="N431" s="14" t="s">
        <v>902</v>
      </c>
      <c r="O431" s="14" t="s">
        <v>903</v>
      </c>
      <c r="P431" s="14" t="s">
        <v>29</v>
      </c>
      <c r="Q431" s="14" t="s">
        <v>29</v>
      </c>
      <c r="R431" s="14">
        <v>181468</v>
      </c>
      <c r="S431" s="14">
        <v>20000</v>
      </c>
      <c r="T431" s="14">
        <v>20000</v>
      </c>
      <c r="U431" s="14" t="s">
        <v>30</v>
      </c>
      <c r="V431" s="50" t="s">
        <v>1770</v>
      </c>
    </row>
    <row r="432" spans="1:23" s="87" customFormat="1" ht="45" customHeight="1">
      <c r="A432" s="169">
        <v>431</v>
      </c>
      <c r="B432" s="8" t="s">
        <v>894</v>
      </c>
      <c r="C432" s="9" t="s">
        <v>895</v>
      </c>
      <c r="D432" s="9" t="s">
        <v>146</v>
      </c>
      <c r="E432" s="9" t="s">
        <v>708</v>
      </c>
      <c r="F432" s="9" t="s">
        <v>2433</v>
      </c>
      <c r="G432" s="9" t="s">
        <v>896</v>
      </c>
      <c r="H432" s="9" t="s">
        <v>896</v>
      </c>
      <c r="I432" s="9" t="s">
        <v>26</v>
      </c>
      <c r="J432" s="9" t="s">
        <v>40</v>
      </c>
      <c r="K432" s="9" t="s">
        <v>28</v>
      </c>
      <c r="L432" s="10">
        <v>40878</v>
      </c>
      <c r="M432" s="10">
        <v>43952</v>
      </c>
      <c r="N432" s="14" t="s">
        <v>897</v>
      </c>
      <c r="O432" s="14" t="s">
        <v>898</v>
      </c>
      <c r="P432" s="14" t="s">
        <v>29</v>
      </c>
      <c r="Q432" s="14" t="s">
        <v>29</v>
      </c>
      <c r="R432" s="14">
        <v>88900</v>
      </c>
      <c r="S432" s="14">
        <v>200</v>
      </c>
      <c r="T432" s="14">
        <v>0</v>
      </c>
      <c r="U432" s="14" t="s">
        <v>30</v>
      </c>
      <c r="V432" s="50" t="s">
        <v>2434</v>
      </c>
    </row>
    <row r="433" spans="1:22" s="87" customFormat="1" ht="45" customHeight="1">
      <c r="A433" s="169">
        <v>432</v>
      </c>
      <c r="B433" s="8" t="s">
        <v>1058</v>
      </c>
      <c r="C433" s="9" t="s">
        <v>1059</v>
      </c>
      <c r="D433" s="9" t="s">
        <v>176</v>
      </c>
      <c r="E433" s="9" t="s">
        <v>147</v>
      </c>
      <c r="F433" s="9" t="s">
        <v>1060</v>
      </c>
      <c r="G433" s="9" t="s">
        <v>896</v>
      </c>
      <c r="H433" s="9" t="s">
        <v>896</v>
      </c>
      <c r="I433" s="9" t="s">
        <v>2450</v>
      </c>
      <c r="J433" s="9" t="s">
        <v>40</v>
      </c>
      <c r="K433" s="9" t="s">
        <v>28</v>
      </c>
      <c r="L433" s="10">
        <v>43678</v>
      </c>
      <c r="M433" s="10">
        <v>44774</v>
      </c>
      <c r="N433" s="14" t="s">
        <v>1061</v>
      </c>
      <c r="O433" s="14" t="s">
        <v>1062</v>
      </c>
      <c r="P433" s="14" t="s">
        <v>29</v>
      </c>
      <c r="Q433" s="14" t="s">
        <v>29</v>
      </c>
      <c r="R433" s="14">
        <v>134688</v>
      </c>
      <c r="S433" s="14">
        <v>31328</v>
      </c>
      <c r="T433" s="14">
        <v>31328</v>
      </c>
      <c r="U433" s="14" t="s">
        <v>30</v>
      </c>
      <c r="V433" s="50" t="s">
        <v>1780</v>
      </c>
    </row>
    <row r="434" spans="1:22" s="87" customFormat="1" ht="45" customHeight="1">
      <c r="A434" s="169">
        <v>433</v>
      </c>
      <c r="B434" s="8" t="s">
        <v>908</v>
      </c>
      <c r="C434" s="9" t="s">
        <v>175</v>
      </c>
      <c r="D434" s="9" t="s">
        <v>909</v>
      </c>
      <c r="E434" s="9" t="s">
        <v>147</v>
      </c>
      <c r="F434" s="9" t="s">
        <v>910</v>
      </c>
      <c r="G434" s="9" t="s">
        <v>896</v>
      </c>
      <c r="H434" s="9" t="s">
        <v>896</v>
      </c>
      <c r="I434" s="9" t="s">
        <v>26</v>
      </c>
      <c r="J434" s="9" t="s">
        <v>40</v>
      </c>
      <c r="K434" s="9" t="s">
        <v>43</v>
      </c>
      <c r="L434" s="10">
        <v>42856</v>
      </c>
      <c r="M434" s="10">
        <v>44166</v>
      </c>
      <c r="N434" s="14" t="s">
        <v>911</v>
      </c>
      <c r="O434" s="14" t="s">
        <v>912</v>
      </c>
      <c r="P434" s="14" t="s">
        <v>29</v>
      </c>
      <c r="Q434" s="14" t="s">
        <v>29</v>
      </c>
      <c r="R434" s="14">
        <v>85580</v>
      </c>
      <c r="S434" s="14">
        <v>9577</v>
      </c>
      <c r="T434" s="14">
        <v>9577</v>
      </c>
      <c r="U434" s="14" t="s">
        <v>30</v>
      </c>
      <c r="V434" s="50" t="s">
        <v>1772</v>
      </c>
    </row>
    <row r="435" spans="1:22" s="87" customFormat="1" ht="45" customHeight="1">
      <c r="A435" s="169">
        <v>434</v>
      </c>
      <c r="B435" s="8" t="s">
        <v>904</v>
      </c>
      <c r="C435" s="9" t="s">
        <v>175</v>
      </c>
      <c r="D435" s="9" t="s">
        <v>181</v>
      </c>
      <c r="E435" s="9" t="s">
        <v>22</v>
      </c>
      <c r="F435" s="9" t="s">
        <v>905</v>
      </c>
      <c r="G435" s="9" t="s">
        <v>896</v>
      </c>
      <c r="H435" s="9" t="s">
        <v>896</v>
      </c>
      <c r="I435" s="9" t="s">
        <v>26</v>
      </c>
      <c r="J435" s="9" t="s">
        <v>40</v>
      </c>
      <c r="K435" s="9" t="s">
        <v>28</v>
      </c>
      <c r="L435" s="10">
        <v>42948</v>
      </c>
      <c r="M435" s="10">
        <v>44075</v>
      </c>
      <c r="N435" s="14" t="s">
        <v>906</v>
      </c>
      <c r="O435" s="14" t="s">
        <v>907</v>
      </c>
      <c r="P435" s="14" t="s">
        <v>29</v>
      </c>
      <c r="Q435" s="14" t="s">
        <v>29</v>
      </c>
      <c r="R435" s="14">
        <v>63510</v>
      </c>
      <c r="S435" s="14">
        <v>6236</v>
      </c>
      <c r="T435" s="14">
        <v>6236</v>
      </c>
      <c r="U435" s="14" t="s">
        <v>30</v>
      </c>
      <c r="V435" s="50" t="s">
        <v>1771</v>
      </c>
    </row>
    <row r="436" spans="1:22" s="87" customFormat="1" ht="45" customHeight="1">
      <c r="A436" s="169">
        <v>435</v>
      </c>
      <c r="B436" s="170" t="s">
        <v>913</v>
      </c>
      <c r="C436" s="170" t="s">
        <v>914</v>
      </c>
      <c r="D436" s="170" t="s">
        <v>474</v>
      </c>
      <c r="E436" s="9" t="s">
        <v>147</v>
      </c>
      <c r="F436" s="170" t="s">
        <v>915</v>
      </c>
      <c r="G436" s="170" t="s">
        <v>896</v>
      </c>
      <c r="H436" s="170" t="s">
        <v>896</v>
      </c>
      <c r="I436" s="170" t="s">
        <v>26</v>
      </c>
      <c r="J436" s="170" t="s">
        <v>272</v>
      </c>
      <c r="K436" s="170" t="s">
        <v>28</v>
      </c>
      <c r="L436" s="171">
        <v>43434</v>
      </c>
      <c r="M436" s="171">
        <v>44316</v>
      </c>
      <c r="N436" s="89" t="s">
        <v>916</v>
      </c>
      <c r="O436" s="89" t="s">
        <v>699</v>
      </c>
      <c r="P436" s="89">
        <v>0</v>
      </c>
      <c r="Q436" s="89">
        <v>5</v>
      </c>
      <c r="R436" s="89">
        <v>75000</v>
      </c>
      <c r="S436" s="89">
        <v>11493</v>
      </c>
      <c r="T436" s="89">
        <v>11493</v>
      </c>
      <c r="U436" s="170" t="s">
        <v>35</v>
      </c>
      <c r="V436" s="170" t="s">
        <v>1773</v>
      </c>
    </row>
    <row r="437" spans="1:22" s="87" customFormat="1" ht="45" customHeight="1">
      <c r="A437" s="169">
        <v>436</v>
      </c>
      <c r="B437" s="8" t="s">
        <v>917</v>
      </c>
      <c r="C437" s="9" t="s">
        <v>918</v>
      </c>
      <c r="D437" s="9" t="s">
        <v>918</v>
      </c>
      <c r="E437" s="169" t="s">
        <v>155</v>
      </c>
      <c r="F437" s="9" t="s">
        <v>919</v>
      </c>
      <c r="G437" s="9" t="s">
        <v>896</v>
      </c>
      <c r="H437" s="9" t="s">
        <v>896</v>
      </c>
      <c r="I437" s="9" t="s">
        <v>26</v>
      </c>
      <c r="J437" s="9" t="s">
        <v>40</v>
      </c>
      <c r="K437" s="9" t="s">
        <v>28</v>
      </c>
      <c r="L437" s="10">
        <v>42917</v>
      </c>
      <c r="M437" s="10">
        <v>44013</v>
      </c>
      <c r="N437" s="14" t="s">
        <v>920</v>
      </c>
      <c r="O437" s="14">
        <v>8.56</v>
      </c>
      <c r="P437" s="14"/>
      <c r="Q437" s="14"/>
      <c r="R437" s="14">
        <v>189315</v>
      </c>
      <c r="S437" s="14">
        <v>36715</v>
      </c>
      <c r="T437" s="14">
        <v>36715</v>
      </c>
      <c r="U437" s="14" t="s">
        <v>35</v>
      </c>
      <c r="V437" s="9" t="s">
        <v>919</v>
      </c>
    </row>
    <row r="438" spans="1:22" s="87" customFormat="1" ht="45" customHeight="1">
      <c r="A438" s="169">
        <v>437</v>
      </c>
      <c r="B438" s="8" t="s">
        <v>1068</v>
      </c>
      <c r="C438" s="9" t="s">
        <v>918</v>
      </c>
      <c r="D438" s="9" t="s">
        <v>918</v>
      </c>
      <c r="E438" s="169" t="s">
        <v>155</v>
      </c>
      <c r="F438" s="9" t="s">
        <v>1069</v>
      </c>
      <c r="G438" s="9" t="s">
        <v>896</v>
      </c>
      <c r="H438" s="9" t="s">
        <v>896</v>
      </c>
      <c r="I438" s="9" t="s">
        <v>2450</v>
      </c>
      <c r="J438" s="9" t="s">
        <v>40</v>
      </c>
      <c r="K438" s="9" t="s">
        <v>28</v>
      </c>
      <c r="L438" s="10">
        <v>43647</v>
      </c>
      <c r="M438" s="10">
        <v>44531</v>
      </c>
      <c r="N438" s="14" t="s">
        <v>29</v>
      </c>
      <c r="O438" s="14" t="s">
        <v>1070</v>
      </c>
      <c r="P438" s="14"/>
      <c r="Q438" s="14"/>
      <c r="R438" s="14">
        <v>63083</v>
      </c>
      <c r="S438" s="14">
        <v>13686</v>
      </c>
      <c r="T438" s="14">
        <v>13686</v>
      </c>
      <c r="U438" s="14" t="s">
        <v>30</v>
      </c>
      <c r="V438" s="9" t="s">
        <v>1783</v>
      </c>
    </row>
    <row r="439" spans="1:22" s="87" customFormat="1" ht="45" customHeight="1">
      <c r="A439" s="169">
        <v>438</v>
      </c>
      <c r="B439" s="8" t="s">
        <v>921</v>
      </c>
      <c r="C439" s="9" t="s">
        <v>918</v>
      </c>
      <c r="D439" s="9" t="s">
        <v>918</v>
      </c>
      <c r="E439" s="169" t="s">
        <v>22</v>
      </c>
      <c r="F439" s="9" t="s">
        <v>922</v>
      </c>
      <c r="G439" s="9" t="s">
        <v>896</v>
      </c>
      <c r="H439" s="9" t="s">
        <v>896</v>
      </c>
      <c r="I439" s="9" t="s">
        <v>26</v>
      </c>
      <c r="J439" s="9" t="s">
        <v>217</v>
      </c>
      <c r="K439" s="9" t="s">
        <v>450</v>
      </c>
      <c r="L439" s="10">
        <v>43678</v>
      </c>
      <c r="M439" s="10">
        <v>44531</v>
      </c>
      <c r="N439" s="14">
        <v>2.81</v>
      </c>
      <c r="O439" s="14">
        <v>5.0599999999999996</v>
      </c>
      <c r="P439" s="14"/>
      <c r="Q439" s="14"/>
      <c r="R439" s="14">
        <v>60391</v>
      </c>
      <c r="S439" s="14">
        <v>13103</v>
      </c>
      <c r="T439" s="14">
        <v>13103</v>
      </c>
      <c r="U439" s="14" t="s">
        <v>367</v>
      </c>
      <c r="V439" s="9" t="s">
        <v>922</v>
      </c>
    </row>
    <row r="440" spans="1:22" s="87" customFormat="1" ht="45" customHeight="1">
      <c r="A440" s="169">
        <v>439</v>
      </c>
      <c r="B440" s="8" t="s">
        <v>923</v>
      </c>
      <c r="C440" s="9" t="s">
        <v>918</v>
      </c>
      <c r="D440" s="9" t="s">
        <v>918</v>
      </c>
      <c r="E440" s="169" t="s">
        <v>155</v>
      </c>
      <c r="F440" s="9" t="s">
        <v>924</v>
      </c>
      <c r="G440" s="9" t="s">
        <v>896</v>
      </c>
      <c r="H440" s="9" t="s">
        <v>896</v>
      </c>
      <c r="I440" s="9" t="s">
        <v>26</v>
      </c>
      <c r="J440" s="9" t="s">
        <v>217</v>
      </c>
      <c r="K440" s="9" t="s">
        <v>163</v>
      </c>
      <c r="L440" s="10">
        <v>43678</v>
      </c>
      <c r="M440" s="10">
        <v>44531</v>
      </c>
      <c r="N440" s="14">
        <v>2.11</v>
      </c>
      <c r="O440" s="14">
        <v>3.8</v>
      </c>
      <c r="P440" s="14"/>
      <c r="Q440" s="14"/>
      <c r="R440" s="14">
        <v>43972</v>
      </c>
      <c r="S440" s="14">
        <v>9708</v>
      </c>
      <c r="T440" s="14">
        <v>9708</v>
      </c>
      <c r="U440" s="14" t="s">
        <v>367</v>
      </c>
      <c r="V440" s="9" t="s">
        <v>924</v>
      </c>
    </row>
    <row r="441" spans="1:22" s="87" customFormat="1" ht="45" customHeight="1">
      <c r="A441" s="169">
        <v>440</v>
      </c>
      <c r="B441" s="8" t="s">
        <v>925</v>
      </c>
      <c r="C441" s="9" t="s">
        <v>918</v>
      </c>
      <c r="D441" s="9" t="s">
        <v>918</v>
      </c>
      <c r="E441" s="169" t="s">
        <v>708</v>
      </c>
      <c r="F441" s="9" t="s">
        <v>926</v>
      </c>
      <c r="G441" s="9" t="s">
        <v>896</v>
      </c>
      <c r="H441" s="9" t="s">
        <v>896</v>
      </c>
      <c r="I441" s="9" t="s">
        <v>26</v>
      </c>
      <c r="J441" s="9" t="s">
        <v>217</v>
      </c>
      <c r="K441" s="9" t="s">
        <v>163</v>
      </c>
      <c r="L441" s="10">
        <v>43678</v>
      </c>
      <c r="M441" s="10">
        <v>44531</v>
      </c>
      <c r="N441" s="14">
        <v>1.66</v>
      </c>
      <c r="O441" s="14">
        <v>2.66</v>
      </c>
      <c r="P441" s="14"/>
      <c r="Q441" s="14"/>
      <c r="R441" s="14">
        <v>33958</v>
      </c>
      <c r="S441" s="14">
        <v>7724</v>
      </c>
      <c r="T441" s="14">
        <v>7724</v>
      </c>
      <c r="U441" s="14" t="s">
        <v>516</v>
      </c>
      <c r="V441" s="9" t="s">
        <v>926</v>
      </c>
    </row>
    <row r="442" spans="1:22" s="87" customFormat="1" ht="45" customHeight="1">
      <c r="A442" s="169">
        <v>441</v>
      </c>
      <c r="B442" s="8" t="s">
        <v>2541</v>
      </c>
      <c r="C442" s="9" t="s">
        <v>2542</v>
      </c>
      <c r="D442" s="9" t="s">
        <v>2542</v>
      </c>
      <c r="E442" s="169" t="s">
        <v>2543</v>
      </c>
      <c r="F442" s="9" t="s">
        <v>2600</v>
      </c>
      <c r="G442" s="9" t="s">
        <v>896</v>
      </c>
      <c r="H442" s="9" t="s">
        <v>896</v>
      </c>
      <c r="I442" s="9" t="s">
        <v>2742</v>
      </c>
      <c r="J442" s="9" t="s">
        <v>40</v>
      </c>
      <c r="K442" s="9"/>
      <c r="L442" s="10">
        <v>42856</v>
      </c>
      <c r="M442" s="10">
        <v>43952</v>
      </c>
      <c r="N442" s="14">
        <v>4.29</v>
      </c>
      <c r="O442" s="14">
        <v>6.78</v>
      </c>
      <c r="P442" s="14"/>
      <c r="Q442" s="14"/>
      <c r="R442" s="14">
        <v>66000</v>
      </c>
      <c r="S442" s="14">
        <v>8000</v>
      </c>
      <c r="T442" s="14">
        <v>8000</v>
      </c>
      <c r="U442" s="14" t="s">
        <v>35</v>
      </c>
      <c r="V442" s="9" t="s">
        <v>2544</v>
      </c>
    </row>
    <row r="443" spans="1:22" s="87" customFormat="1" ht="45" customHeight="1">
      <c r="A443" s="169">
        <v>442</v>
      </c>
      <c r="B443" s="8" t="s">
        <v>927</v>
      </c>
      <c r="C443" s="9" t="s">
        <v>928</v>
      </c>
      <c r="D443" s="9" t="s">
        <v>928</v>
      </c>
      <c r="E443" s="169" t="s">
        <v>147</v>
      </c>
      <c r="F443" s="9" t="s">
        <v>2784</v>
      </c>
      <c r="G443" s="9" t="s">
        <v>896</v>
      </c>
      <c r="H443" s="9" t="s">
        <v>896</v>
      </c>
      <c r="I443" s="9" t="s">
        <v>26</v>
      </c>
      <c r="J443" s="9" t="s">
        <v>40</v>
      </c>
      <c r="K443" s="9" t="s">
        <v>43</v>
      </c>
      <c r="L443" s="10">
        <v>42736</v>
      </c>
      <c r="M443" s="10">
        <v>44166</v>
      </c>
      <c r="N443" s="14" t="s">
        <v>930</v>
      </c>
      <c r="O443" s="14" t="s">
        <v>931</v>
      </c>
      <c r="P443" s="14"/>
      <c r="Q443" s="14"/>
      <c r="R443" s="14">
        <v>294200</v>
      </c>
      <c r="S443" s="14">
        <v>98814</v>
      </c>
      <c r="T443" s="14">
        <v>98814</v>
      </c>
      <c r="U443" s="14" t="s">
        <v>30</v>
      </c>
      <c r="V443" s="9" t="s">
        <v>929</v>
      </c>
    </row>
    <row r="444" spans="1:22" s="87" customFormat="1" ht="45" customHeight="1">
      <c r="A444" s="169">
        <v>443</v>
      </c>
      <c r="B444" s="8" t="s">
        <v>932</v>
      </c>
      <c r="C444" s="9" t="s">
        <v>928</v>
      </c>
      <c r="D444" s="9" t="s">
        <v>928</v>
      </c>
      <c r="E444" s="169" t="s">
        <v>22</v>
      </c>
      <c r="F444" s="9" t="s">
        <v>2785</v>
      </c>
      <c r="G444" s="9" t="s">
        <v>896</v>
      </c>
      <c r="H444" s="9" t="s">
        <v>896</v>
      </c>
      <c r="I444" s="9" t="s">
        <v>26</v>
      </c>
      <c r="J444" s="9" t="s">
        <v>40</v>
      </c>
      <c r="K444" s="9" t="s">
        <v>28</v>
      </c>
      <c r="L444" s="10">
        <v>42705</v>
      </c>
      <c r="M444" s="10">
        <v>44166</v>
      </c>
      <c r="N444" s="14" t="s">
        <v>934</v>
      </c>
      <c r="O444" s="14" t="s">
        <v>935</v>
      </c>
      <c r="P444" s="14"/>
      <c r="Q444" s="14"/>
      <c r="R444" s="14">
        <v>94300</v>
      </c>
      <c r="S444" s="14">
        <v>34157</v>
      </c>
      <c r="T444" s="14">
        <v>34157</v>
      </c>
      <c r="U444" s="14" t="s">
        <v>30</v>
      </c>
      <c r="V444" s="9" t="s">
        <v>933</v>
      </c>
    </row>
    <row r="445" spans="1:22" s="87" customFormat="1" ht="45" customHeight="1">
      <c r="A445" s="169">
        <v>444</v>
      </c>
      <c r="B445" s="8" t="s">
        <v>1090</v>
      </c>
      <c r="C445" s="9" t="s">
        <v>937</v>
      </c>
      <c r="D445" s="9" t="s">
        <v>937</v>
      </c>
      <c r="E445" s="169" t="s">
        <v>22</v>
      </c>
      <c r="F445" s="9" t="s">
        <v>1091</v>
      </c>
      <c r="G445" s="9" t="s">
        <v>896</v>
      </c>
      <c r="H445" s="9" t="s">
        <v>896</v>
      </c>
      <c r="I445" s="9" t="s">
        <v>2450</v>
      </c>
      <c r="J445" s="9" t="s">
        <v>40</v>
      </c>
      <c r="K445" s="9" t="s">
        <v>43</v>
      </c>
      <c r="L445" s="10">
        <v>43525</v>
      </c>
      <c r="M445" s="10">
        <v>44531</v>
      </c>
      <c r="N445" s="14" t="s">
        <v>1092</v>
      </c>
      <c r="O445" s="14" t="s">
        <v>1093</v>
      </c>
      <c r="P445" s="14"/>
      <c r="Q445" s="14"/>
      <c r="R445" s="14">
        <v>135000</v>
      </c>
      <c r="S445" s="14">
        <v>28738</v>
      </c>
      <c r="T445" s="14">
        <v>28738</v>
      </c>
      <c r="U445" s="14" t="s">
        <v>30</v>
      </c>
      <c r="V445" s="9" t="s">
        <v>1091</v>
      </c>
    </row>
    <row r="446" spans="1:22" s="87" customFormat="1" ht="45" customHeight="1">
      <c r="A446" s="169">
        <v>445</v>
      </c>
      <c r="B446" s="8" t="s">
        <v>941</v>
      </c>
      <c r="C446" s="9" t="s">
        <v>937</v>
      </c>
      <c r="D446" s="9" t="s">
        <v>937</v>
      </c>
      <c r="E446" s="169" t="s">
        <v>22</v>
      </c>
      <c r="F446" s="9" t="s">
        <v>2368</v>
      </c>
      <c r="G446" s="9" t="s">
        <v>896</v>
      </c>
      <c r="H446" s="9" t="s">
        <v>896</v>
      </c>
      <c r="I446" s="9" t="s">
        <v>26</v>
      </c>
      <c r="J446" s="9" t="s">
        <v>40</v>
      </c>
      <c r="K446" s="9" t="s">
        <v>28</v>
      </c>
      <c r="L446" s="10">
        <v>42552</v>
      </c>
      <c r="M446" s="10">
        <v>44166</v>
      </c>
      <c r="N446" s="14" t="s">
        <v>943</v>
      </c>
      <c r="O446" s="14" t="s">
        <v>944</v>
      </c>
      <c r="P446" s="14"/>
      <c r="Q446" s="14"/>
      <c r="R446" s="14">
        <v>105063</v>
      </c>
      <c r="S446" s="14">
        <v>11250</v>
      </c>
      <c r="T446" s="14">
        <v>11250</v>
      </c>
      <c r="U446" s="14" t="s">
        <v>30</v>
      </c>
      <c r="V446" s="9" t="s">
        <v>942</v>
      </c>
    </row>
    <row r="447" spans="1:22" s="87" customFormat="1" ht="45" customHeight="1">
      <c r="A447" s="169">
        <v>446</v>
      </c>
      <c r="B447" s="8" t="s">
        <v>936</v>
      </c>
      <c r="C447" s="9" t="s">
        <v>937</v>
      </c>
      <c r="D447" s="9" t="s">
        <v>937</v>
      </c>
      <c r="E447" s="169" t="s">
        <v>155</v>
      </c>
      <c r="F447" s="9" t="s">
        <v>938</v>
      </c>
      <c r="G447" s="9" t="s">
        <v>896</v>
      </c>
      <c r="H447" s="9" t="s">
        <v>896</v>
      </c>
      <c r="I447" s="9" t="s">
        <v>26</v>
      </c>
      <c r="J447" s="9" t="s">
        <v>40</v>
      </c>
      <c r="K447" s="9" t="s">
        <v>28</v>
      </c>
      <c r="L447" s="10">
        <v>40603</v>
      </c>
      <c r="M447" s="10">
        <v>44166</v>
      </c>
      <c r="N447" s="14" t="s">
        <v>939</v>
      </c>
      <c r="O447" s="14" t="s">
        <v>940</v>
      </c>
      <c r="P447" s="14"/>
      <c r="Q447" s="14"/>
      <c r="R447" s="14">
        <v>134820</v>
      </c>
      <c r="S447" s="14">
        <v>10111.5</v>
      </c>
      <c r="T447" s="14">
        <v>10111.5</v>
      </c>
      <c r="U447" s="14" t="s">
        <v>30</v>
      </c>
      <c r="V447" s="9" t="s">
        <v>1774</v>
      </c>
    </row>
    <row r="448" spans="1:22" s="87" customFormat="1" ht="45" customHeight="1">
      <c r="A448" s="169">
        <v>447</v>
      </c>
      <c r="B448" s="8" t="s">
        <v>945</v>
      </c>
      <c r="C448" s="9" t="s">
        <v>937</v>
      </c>
      <c r="D448" s="9" t="s">
        <v>937</v>
      </c>
      <c r="E448" s="169" t="s">
        <v>147</v>
      </c>
      <c r="F448" s="9" t="s">
        <v>2369</v>
      </c>
      <c r="G448" s="9" t="s">
        <v>896</v>
      </c>
      <c r="H448" s="9" t="s">
        <v>896</v>
      </c>
      <c r="I448" s="9" t="s">
        <v>26</v>
      </c>
      <c r="J448" s="9" t="s">
        <v>40</v>
      </c>
      <c r="K448" s="9" t="s">
        <v>28</v>
      </c>
      <c r="L448" s="10">
        <v>42552</v>
      </c>
      <c r="M448" s="10">
        <v>44166</v>
      </c>
      <c r="N448" s="14" t="s">
        <v>947</v>
      </c>
      <c r="O448" s="14" t="s">
        <v>948</v>
      </c>
      <c r="P448" s="14"/>
      <c r="Q448" s="14"/>
      <c r="R448" s="14">
        <v>49669.37</v>
      </c>
      <c r="S448" s="14">
        <v>7743</v>
      </c>
      <c r="T448" s="14">
        <v>7743</v>
      </c>
      <c r="U448" s="14" t="s">
        <v>30</v>
      </c>
      <c r="V448" s="9" t="s">
        <v>946</v>
      </c>
    </row>
    <row r="449" spans="1:22" s="87" customFormat="1" ht="45" customHeight="1">
      <c r="A449" s="169">
        <v>448</v>
      </c>
      <c r="B449" s="8" t="s">
        <v>949</v>
      </c>
      <c r="C449" s="9" t="s">
        <v>950</v>
      </c>
      <c r="D449" s="9" t="s">
        <v>950</v>
      </c>
      <c r="E449" s="169" t="s">
        <v>155</v>
      </c>
      <c r="F449" s="9" t="s">
        <v>951</v>
      </c>
      <c r="G449" s="9" t="s">
        <v>896</v>
      </c>
      <c r="H449" s="9" t="s">
        <v>896</v>
      </c>
      <c r="I449" s="9" t="s">
        <v>26</v>
      </c>
      <c r="J449" s="9" t="s">
        <v>40</v>
      </c>
      <c r="K449" s="9" t="s">
        <v>28</v>
      </c>
      <c r="L449" s="10">
        <v>41334</v>
      </c>
      <c r="M449" s="10">
        <v>44166</v>
      </c>
      <c r="N449" s="14" t="s">
        <v>952</v>
      </c>
      <c r="O449" s="14" t="s">
        <v>953</v>
      </c>
      <c r="P449" s="14"/>
      <c r="Q449" s="14"/>
      <c r="R449" s="14">
        <v>65250</v>
      </c>
      <c r="S449" s="14">
        <v>12936</v>
      </c>
      <c r="T449" s="14">
        <v>12936</v>
      </c>
      <c r="U449" s="14" t="s">
        <v>35</v>
      </c>
      <c r="V449" s="9" t="s">
        <v>951</v>
      </c>
    </row>
    <row r="450" spans="1:22" s="87" customFormat="1" ht="45" customHeight="1">
      <c r="A450" s="169">
        <v>449</v>
      </c>
      <c r="B450" s="8" t="s">
        <v>954</v>
      </c>
      <c r="C450" s="9" t="s">
        <v>955</v>
      </c>
      <c r="D450" s="9" t="s">
        <v>955</v>
      </c>
      <c r="E450" s="169" t="s">
        <v>155</v>
      </c>
      <c r="F450" s="9" t="s">
        <v>956</v>
      </c>
      <c r="G450" s="9" t="s">
        <v>896</v>
      </c>
      <c r="H450" s="9" t="s">
        <v>896</v>
      </c>
      <c r="I450" s="9" t="s">
        <v>26</v>
      </c>
      <c r="J450" s="9" t="s">
        <v>40</v>
      </c>
      <c r="K450" s="9" t="s">
        <v>28</v>
      </c>
      <c r="L450" s="10">
        <v>43191</v>
      </c>
      <c r="M450" s="10">
        <v>44256</v>
      </c>
      <c r="N450" s="14" t="s">
        <v>957</v>
      </c>
      <c r="O450" s="14" t="s">
        <v>958</v>
      </c>
      <c r="P450" s="14"/>
      <c r="Q450" s="14"/>
      <c r="R450" s="14">
        <v>241000</v>
      </c>
      <c r="S450" s="14">
        <v>68359.02</v>
      </c>
      <c r="T450" s="14">
        <v>68359.02</v>
      </c>
      <c r="U450" s="14" t="s">
        <v>35</v>
      </c>
      <c r="V450" s="9" t="s">
        <v>956</v>
      </c>
    </row>
    <row r="451" spans="1:22" s="87" customFormat="1" ht="45" customHeight="1">
      <c r="A451" s="169">
        <v>450</v>
      </c>
      <c r="B451" s="8" t="s">
        <v>959</v>
      </c>
      <c r="C451" s="9" t="s">
        <v>960</v>
      </c>
      <c r="D451" s="9" t="s">
        <v>961</v>
      </c>
      <c r="E451" s="169" t="s">
        <v>147</v>
      </c>
      <c r="F451" s="9" t="s">
        <v>962</v>
      </c>
      <c r="G451" s="9" t="s">
        <v>896</v>
      </c>
      <c r="H451" s="9" t="s">
        <v>896</v>
      </c>
      <c r="I451" s="9" t="s">
        <v>26</v>
      </c>
      <c r="J451" s="9" t="s">
        <v>40</v>
      </c>
      <c r="K451" s="9" t="s">
        <v>28</v>
      </c>
      <c r="L451" s="10">
        <v>42736</v>
      </c>
      <c r="M451" s="10">
        <v>43831</v>
      </c>
      <c r="N451" s="14" t="s">
        <v>963</v>
      </c>
      <c r="O451" s="14" t="s">
        <v>964</v>
      </c>
      <c r="P451" s="14"/>
      <c r="Q451" s="14"/>
      <c r="R451" s="14">
        <v>382246</v>
      </c>
      <c r="S451" s="14">
        <v>28000</v>
      </c>
      <c r="T451" s="14">
        <v>28000</v>
      </c>
      <c r="U451" s="14" t="s">
        <v>30</v>
      </c>
      <c r="V451" s="9" t="s">
        <v>962</v>
      </c>
    </row>
    <row r="452" spans="1:22" s="87" customFormat="1" ht="45" customHeight="1">
      <c r="A452" s="169">
        <v>451</v>
      </c>
      <c r="B452" s="8" t="s">
        <v>965</v>
      </c>
      <c r="C452" s="9" t="s">
        <v>966</v>
      </c>
      <c r="D452" s="9" t="s">
        <v>966</v>
      </c>
      <c r="E452" s="169" t="s">
        <v>147</v>
      </c>
      <c r="F452" s="9" t="s">
        <v>967</v>
      </c>
      <c r="G452" s="9" t="s">
        <v>896</v>
      </c>
      <c r="H452" s="9" t="s">
        <v>896</v>
      </c>
      <c r="I452" s="9" t="s">
        <v>26</v>
      </c>
      <c r="J452" s="9" t="s">
        <v>40</v>
      </c>
      <c r="K452" s="9" t="s">
        <v>28</v>
      </c>
      <c r="L452" s="10">
        <v>43556</v>
      </c>
      <c r="M452" s="10">
        <v>44440</v>
      </c>
      <c r="N452" s="14" t="s">
        <v>968</v>
      </c>
      <c r="O452" s="14" t="s">
        <v>969</v>
      </c>
      <c r="P452" s="14"/>
      <c r="Q452" s="14"/>
      <c r="R452" s="14">
        <v>144809</v>
      </c>
      <c r="S452" s="14">
        <v>26000</v>
      </c>
      <c r="T452" s="14">
        <v>26000</v>
      </c>
      <c r="U452" s="14" t="s">
        <v>35</v>
      </c>
      <c r="V452" s="9" t="s">
        <v>967</v>
      </c>
    </row>
    <row r="453" spans="1:22" s="87" customFormat="1" ht="45" customHeight="1">
      <c r="A453" s="169">
        <v>452</v>
      </c>
      <c r="B453" s="8" t="s">
        <v>970</v>
      </c>
      <c r="C453" s="9" t="s">
        <v>966</v>
      </c>
      <c r="D453" s="9" t="s">
        <v>966</v>
      </c>
      <c r="E453" s="169" t="s">
        <v>147</v>
      </c>
      <c r="F453" s="9" t="s">
        <v>971</v>
      </c>
      <c r="G453" s="9" t="s">
        <v>896</v>
      </c>
      <c r="H453" s="9" t="s">
        <v>896</v>
      </c>
      <c r="I453" s="9" t="s">
        <v>26</v>
      </c>
      <c r="J453" s="9" t="s">
        <v>40</v>
      </c>
      <c r="K453" s="9" t="s">
        <v>28</v>
      </c>
      <c r="L453" s="10">
        <v>43405</v>
      </c>
      <c r="M453" s="10">
        <v>44440</v>
      </c>
      <c r="N453" s="14" t="s">
        <v>972</v>
      </c>
      <c r="O453" s="14" t="s">
        <v>973</v>
      </c>
      <c r="P453" s="14"/>
      <c r="Q453" s="14"/>
      <c r="R453" s="14">
        <v>74849</v>
      </c>
      <c r="S453" s="14">
        <v>13500</v>
      </c>
      <c r="T453" s="14">
        <v>13500</v>
      </c>
      <c r="U453" s="14" t="s">
        <v>35</v>
      </c>
      <c r="V453" s="9" t="s">
        <v>971</v>
      </c>
    </row>
    <row r="454" spans="1:22" s="87" customFormat="1" ht="45" customHeight="1">
      <c r="A454" s="169">
        <v>453</v>
      </c>
      <c r="B454" s="8" t="s">
        <v>974</v>
      </c>
      <c r="C454" s="9" t="s">
        <v>966</v>
      </c>
      <c r="D454" s="9" t="s">
        <v>966</v>
      </c>
      <c r="E454" s="169" t="s">
        <v>22</v>
      </c>
      <c r="F454" s="9" t="s">
        <v>975</v>
      </c>
      <c r="G454" s="9" t="s">
        <v>896</v>
      </c>
      <c r="H454" s="9" t="s">
        <v>896</v>
      </c>
      <c r="I454" s="9" t="s">
        <v>26</v>
      </c>
      <c r="J454" s="9" t="s">
        <v>40</v>
      </c>
      <c r="K454" s="9" t="s">
        <v>28</v>
      </c>
      <c r="L454" s="10">
        <v>43405</v>
      </c>
      <c r="M454" s="10">
        <v>44440</v>
      </c>
      <c r="N454" s="14" t="s">
        <v>976</v>
      </c>
      <c r="O454" s="14" t="s">
        <v>934</v>
      </c>
      <c r="P454" s="14"/>
      <c r="Q454" s="14"/>
      <c r="R454" s="14">
        <v>65362</v>
      </c>
      <c r="S454" s="14">
        <v>13500</v>
      </c>
      <c r="T454" s="14">
        <v>13500</v>
      </c>
      <c r="U454" s="14" t="s">
        <v>35</v>
      </c>
      <c r="V454" s="9" t="s">
        <v>975</v>
      </c>
    </row>
    <row r="455" spans="1:22" s="87" customFormat="1" ht="45" customHeight="1">
      <c r="A455" s="169">
        <v>454</v>
      </c>
      <c r="B455" s="8" t="s">
        <v>977</v>
      </c>
      <c r="C455" s="9" t="s">
        <v>966</v>
      </c>
      <c r="D455" s="9" t="s">
        <v>966</v>
      </c>
      <c r="E455" s="169" t="s">
        <v>155</v>
      </c>
      <c r="F455" s="9" t="s">
        <v>978</v>
      </c>
      <c r="G455" s="9" t="s">
        <v>896</v>
      </c>
      <c r="H455" s="9" t="s">
        <v>896</v>
      </c>
      <c r="I455" s="9" t="s">
        <v>26</v>
      </c>
      <c r="J455" s="9" t="s">
        <v>40</v>
      </c>
      <c r="K455" s="9" t="s">
        <v>28</v>
      </c>
      <c r="L455" s="10">
        <v>43405</v>
      </c>
      <c r="M455" s="10">
        <v>44440</v>
      </c>
      <c r="N455" s="14" t="s">
        <v>979</v>
      </c>
      <c r="O455" s="14" t="s">
        <v>980</v>
      </c>
      <c r="P455" s="14"/>
      <c r="Q455" s="14"/>
      <c r="R455" s="14">
        <v>68034</v>
      </c>
      <c r="S455" s="14">
        <v>13500</v>
      </c>
      <c r="T455" s="14">
        <v>13500</v>
      </c>
      <c r="U455" s="14" t="s">
        <v>35</v>
      </c>
      <c r="V455" s="9" t="s">
        <v>978</v>
      </c>
    </row>
    <row r="456" spans="1:22" s="87" customFormat="1" ht="45" customHeight="1">
      <c r="A456" s="169">
        <v>455</v>
      </c>
      <c r="B456" s="8" t="s">
        <v>981</v>
      </c>
      <c r="C456" s="9" t="s">
        <v>966</v>
      </c>
      <c r="D456" s="9" t="s">
        <v>966</v>
      </c>
      <c r="E456" s="169" t="s">
        <v>147</v>
      </c>
      <c r="F456" s="9" t="s">
        <v>982</v>
      </c>
      <c r="G456" s="9" t="s">
        <v>896</v>
      </c>
      <c r="H456" s="9" t="s">
        <v>896</v>
      </c>
      <c r="I456" s="9" t="s">
        <v>26</v>
      </c>
      <c r="J456" s="9" t="s">
        <v>40</v>
      </c>
      <c r="K456" s="9" t="s">
        <v>28</v>
      </c>
      <c r="L456" s="10">
        <v>43405</v>
      </c>
      <c r="M456" s="10">
        <v>44440</v>
      </c>
      <c r="N456" s="14" t="s">
        <v>983</v>
      </c>
      <c r="O456" s="14" t="s">
        <v>983</v>
      </c>
      <c r="P456" s="14"/>
      <c r="Q456" s="14"/>
      <c r="R456" s="14">
        <v>64654</v>
      </c>
      <c r="S456" s="14">
        <v>13500</v>
      </c>
      <c r="T456" s="14">
        <v>13500</v>
      </c>
      <c r="U456" s="14" t="s">
        <v>35</v>
      </c>
      <c r="V456" s="9" t="s">
        <v>982</v>
      </c>
    </row>
    <row r="457" spans="1:22" s="87" customFormat="1" ht="45" customHeight="1">
      <c r="A457" s="169">
        <v>456</v>
      </c>
      <c r="B457" s="8" t="s">
        <v>984</v>
      </c>
      <c r="C457" s="9" t="s">
        <v>985</v>
      </c>
      <c r="D457" s="9" t="s">
        <v>985</v>
      </c>
      <c r="E457" s="169" t="s">
        <v>147</v>
      </c>
      <c r="F457" s="9" t="s">
        <v>986</v>
      </c>
      <c r="G457" s="9" t="s">
        <v>896</v>
      </c>
      <c r="H457" s="9" t="s">
        <v>896</v>
      </c>
      <c r="I457" s="9" t="s">
        <v>26</v>
      </c>
      <c r="J457" s="9" t="s">
        <v>40</v>
      </c>
      <c r="K457" s="9" t="s">
        <v>43</v>
      </c>
      <c r="L457" s="10">
        <v>43374</v>
      </c>
      <c r="M457" s="10">
        <v>44531</v>
      </c>
      <c r="N457" s="14" t="s">
        <v>987</v>
      </c>
      <c r="O457" s="14" t="s">
        <v>987</v>
      </c>
      <c r="P457" s="14"/>
      <c r="Q457" s="14"/>
      <c r="R457" s="14">
        <v>160000</v>
      </c>
      <c r="S457" s="14">
        <v>33368</v>
      </c>
      <c r="T457" s="14">
        <v>33368</v>
      </c>
      <c r="U457" s="14" t="s">
        <v>30</v>
      </c>
      <c r="V457" s="9" t="s">
        <v>986</v>
      </c>
    </row>
    <row r="458" spans="1:22" s="87" customFormat="1" ht="45" customHeight="1">
      <c r="A458" s="169">
        <v>457</v>
      </c>
      <c r="B458" s="8" t="s">
        <v>1101</v>
      </c>
      <c r="C458" s="9" t="s">
        <v>1102</v>
      </c>
      <c r="D458" s="9" t="s">
        <v>1102</v>
      </c>
      <c r="E458" s="169" t="s">
        <v>147</v>
      </c>
      <c r="F458" s="9" t="s">
        <v>1103</v>
      </c>
      <c r="G458" s="9" t="s">
        <v>896</v>
      </c>
      <c r="H458" s="9" t="s">
        <v>896</v>
      </c>
      <c r="I458" s="9" t="s">
        <v>125</v>
      </c>
      <c r="J458" s="9" t="s">
        <v>40</v>
      </c>
      <c r="K458" s="9" t="s">
        <v>28</v>
      </c>
      <c r="L458" s="10">
        <v>43800</v>
      </c>
      <c r="M458" s="10">
        <v>44896</v>
      </c>
      <c r="N458" s="14" t="s">
        <v>1104</v>
      </c>
      <c r="O458" s="14">
        <v>7.8</v>
      </c>
      <c r="P458" s="14"/>
      <c r="Q458" s="14"/>
      <c r="R458" s="14">
        <v>167000</v>
      </c>
      <c r="S458" s="14">
        <v>109800</v>
      </c>
      <c r="T458" s="14">
        <v>109800</v>
      </c>
      <c r="U458" s="14" t="s">
        <v>30</v>
      </c>
      <c r="V458" s="9" t="s">
        <v>1103</v>
      </c>
    </row>
    <row r="459" spans="1:22" s="87" customFormat="1" ht="45" customHeight="1">
      <c r="A459" s="169">
        <v>458</v>
      </c>
      <c r="B459" s="8" t="s">
        <v>988</v>
      </c>
      <c r="C459" s="9" t="s">
        <v>989</v>
      </c>
      <c r="D459" s="9" t="s">
        <v>989</v>
      </c>
      <c r="E459" s="169" t="s">
        <v>147</v>
      </c>
      <c r="F459" s="9" t="s">
        <v>2783</v>
      </c>
      <c r="G459" s="9" t="s">
        <v>896</v>
      </c>
      <c r="H459" s="9" t="s">
        <v>896</v>
      </c>
      <c r="I459" s="9" t="s">
        <v>26</v>
      </c>
      <c r="J459" s="9" t="s">
        <v>40</v>
      </c>
      <c r="K459" s="9" t="s">
        <v>28</v>
      </c>
      <c r="L459" s="10">
        <v>43221</v>
      </c>
      <c r="M459" s="10">
        <v>44166</v>
      </c>
      <c r="N459" s="14" t="s">
        <v>991</v>
      </c>
      <c r="O459" s="14" t="s">
        <v>992</v>
      </c>
      <c r="P459" s="14"/>
      <c r="Q459" s="14"/>
      <c r="R459" s="14">
        <v>337000</v>
      </c>
      <c r="S459" s="14">
        <v>10141</v>
      </c>
      <c r="T459" s="14">
        <v>10141</v>
      </c>
      <c r="U459" s="14" t="s">
        <v>35</v>
      </c>
      <c r="V459" s="9" t="s">
        <v>990</v>
      </c>
    </row>
    <row r="460" spans="1:22" s="87" customFormat="1" ht="45" customHeight="1">
      <c r="A460" s="169">
        <v>459</v>
      </c>
      <c r="B460" s="8" t="s">
        <v>993</v>
      </c>
      <c r="C460" s="9" t="s">
        <v>994</v>
      </c>
      <c r="D460" s="9" t="s">
        <v>995</v>
      </c>
      <c r="E460" s="169" t="s">
        <v>22</v>
      </c>
      <c r="F460" s="9" t="s">
        <v>996</v>
      </c>
      <c r="G460" s="9" t="s">
        <v>896</v>
      </c>
      <c r="H460" s="9" t="s">
        <v>896</v>
      </c>
      <c r="I460" s="9" t="s">
        <v>26</v>
      </c>
      <c r="J460" s="9" t="s">
        <v>40</v>
      </c>
      <c r="K460" s="9" t="s">
        <v>28</v>
      </c>
      <c r="L460" s="10">
        <v>42917</v>
      </c>
      <c r="M460" s="10">
        <v>44166</v>
      </c>
      <c r="N460" s="14" t="s">
        <v>997</v>
      </c>
      <c r="O460" s="14" t="s">
        <v>998</v>
      </c>
      <c r="P460" s="14"/>
      <c r="Q460" s="14"/>
      <c r="R460" s="14">
        <v>244705</v>
      </c>
      <c r="S460" s="14">
        <v>34463.050000000003</v>
      </c>
      <c r="T460" s="14">
        <v>34463.050000000003</v>
      </c>
      <c r="U460" s="14" t="s">
        <v>30</v>
      </c>
      <c r="V460" s="9" t="s">
        <v>1775</v>
      </c>
    </row>
    <row r="461" spans="1:22" s="87" customFormat="1" ht="45" customHeight="1">
      <c r="A461" s="169">
        <v>460</v>
      </c>
      <c r="B461" s="8" t="s">
        <v>1105</v>
      </c>
      <c r="C461" s="9" t="s">
        <v>642</v>
      </c>
      <c r="D461" s="9" t="s">
        <v>643</v>
      </c>
      <c r="E461" s="169" t="s">
        <v>155</v>
      </c>
      <c r="F461" s="9" t="s">
        <v>1106</v>
      </c>
      <c r="G461" s="9" t="s">
        <v>896</v>
      </c>
      <c r="H461" s="9" t="s">
        <v>896</v>
      </c>
      <c r="I461" s="9" t="s">
        <v>125</v>
      </c>
      <c r="J461" s="9" t="s">
        <v>40</v>
      </c>
      <c r="K461" s="9" t="s">
        <v>28</v>
      </c>
      <c r="L461" s="10">
        <v>43739</v>
      </c>
      <c r="M461" s="10">
        <v>44835</v>
      </c>
      <c r="N461" s="14" t="s">
        <v>1107</v>
      </c>
      <c r="O461" s="14">
        <v>11.97</v>
      </c>
      <c r="P461" s="14"/>
      <c r="Q461" s="14"/>
      <c r="R461" s="14">
        <v>151000</v>
      </c>
      <c r="S461" s="14">
        <v>50000</v>
      </c>
      <c r="T461" s="14">
        <v>50000</v>
      </c>
      <c r="U461" s="14" t="s">
        <v>30</v>
      </c>
      <c r="V461" s="9" t="s">
        <v>1106</v>
      </c>
    </row>
    <row r="462" spans="1:22" s="87" customFormat="1" ht="45" customHeight="1">
      <c r="A462" s="169">
        <v>461</v>
      </c>
      <c r="B462" s="8" t="s">
        <v>1108</v>
      </c>
      <c r="C462" s="9" t="s">
        <v>1109</v>
      </c>
      <c r="D462" s="9" t="s">
        <v>1109</v>
      </c>
      <c r="E462" s="169" t="s">
        <v>155</v>
      </c>
      <c r="F462" s="9" t="s">
        <v>1110</v>
      </c>
      <c r="G462" s="9" t="s">
        <v>896</v>
      </c>
      <c r="H462" s="9" t="s">
        <v>896</v>
      </c>
      <c r="I462" s="9" t="s">
        <v>2451</v>
      </c>
      <c r="J462" s="9" t="s">
        <v>40</v>
      </c>
      <c r="K462" s="9" t="s">
        <v>43</v>
      </c>
      <c r="L462" s="10">
        <v>43586</v>
      </c>
      <c r="M462" s="10">
        <v>44317</v>
      </c>
      <c r="N462" s="14">
        <v>8.76</v>
      </c>
      <c r="O462" s="14">
        <v>21.9</v>
      </c>
      <c r="P462" s="14"/>
      <c r="Q462" s="14"/>
      <c r="R462" s="14">
        <v>317695</v>
      </c>
      <c r="S462" s="14">
        <v>44751</v>
      </c>
      <c r="T462" s="14">
        <v>44751</v>
      </c>
      <c r="U462" s="14" t="s">
        <v>30</v>
      </c>
      <c r="V462" s="9" t="s">
        <v>1110</v>
      </c>
    </row>
    <row r="463" spans="1:22" s="87" customFormat="1" ht="45" customHeight="1">
      <c r="A463" s="169">
        <v>462</v>
      </c>
      <c r="B463" s="8" t="s">
        <v>1111</v>
      </c>
      <c r="C463" s="9" t="s">
        <v>1112</v>
      </c>
      <c r="D463" s="9" t="s">
        <v>1113</v>
      </c>
      <c r="E463" s="169" t="s">
        <v>155</v>
      </c>
      <c r="F463" s="9" t="s">
        <v>2777</v>
      </c>
      <c r="G463" s="9" t="s">
        <v>896</v>
      </c>
      <c r="H463" s="9" t="s">
        <v>896</v>
      </c>
      <c r="I463" s="9" t="s">
        <v>2451</v>
      </c>
      <c r="J463" s="9" t="s">
        <v>40</v>
      </c>
      <c r="K463" s="9" t="s">
        <v>28</v>
      </c>
      <c r="L463" s="10">
        <v>43800</v>
      </c>
      <c r="M463" s="10">
        <v>44896</v>
      </c>
      <c r="N463" s="14" t="s">
        <v>1115</v>
      </c>
      <c r="O463" s="14">
        <v>14.72</v>
      </c>
      <c r="P463" s="14"/>
      <c r="Q463" s="14"/>
      <c r="R463" s="14">
        <v>218859</v>
      </c>
      <c r="S463" s="14">
        <v>136950</v>
      </c>
      <c r="T463" s="14">
        <v>136950</v>
      </c>
      <c r="U463" s="14" t="s">
        <v>30</v>
      </c>
      <c r="V463" s="9" t="s">
        <v>1114</v>
      </c>
    </row>
    <row r="464" spans="1:22" s="87" customFormat="1" ht="45" customHeight="1">
      <c r="A464" s="169">
        <v>463</v>
      </c>
      <c r="B464" s="8" t="s">
        <v>999</v>
      </c>
      <c r="C464" s="9" t="s">
        <v>1000</v>
      </c>
      <c r="D464" s="9" t="s">
        <v>647</v>
      </c>
      <c r="E464" s="169" t="s">
        <v>147</v>
      </c>
      <c r="F464" s="9" t="s">
        <v>1001</v>
      </c>
      <c r="G464" s="9" t="s">
        <v>896</v>
      </c>
      <c r="H464" s="9" t="s">
        <v>896</v>
      </c>
      <c r="I464" s="9" t="s">
        <v>26</v>
      </c>
      <c r="J464" s="9" t="s">
        <v>40</v>
      </c>
      <c r="K464" s="9" t="s">
        <v>43</v>
      </c>
      <c r="L464" s="10">
        <v>42430</v>
      </c>
      <c r="M464" s="10">
        <v>43891</v>
      </c>
      <c r="N464" s="14" t="s">
        <v>1002</v>
      </c>
      <c r="O464" s="14" t="s">
        <v>1003</v>
      </c>
      <c r="P464" s="14"/>
      <c r="Q464" s="14"/>
      <c r="R464" s="14">
        <v>510000</v>
      </c>
      <c r="S464" s="14">
        <v>40000</v>
      </c>
      <c r="T464" s="14">
        <v>40000</v>
      </c>
      <c r="U464" s="14" t="s">
        <v>44</v>
      </c>
      <c r="V464" s="9" t="s">
        <v>1001</v>
      </c>
    </row>
    <row r="465" spans="1:23" s="87" customFormat="1" ht="45" customHeight="1">
      <c r="A465" s="169">
        <v>464</v>
      </c>
      <c r="B465" s="8" t="s">
        <v>1004</v>
      </c>
      <c r="C465" s="9" t="s">
        <v>1005</v>
      </c>
      <c r="D465" s="9" t="s">
        <v>647</v>
      </c>
      <c r="E465" s="169" t="s">
        <v>155</v>
      </c>
      <c r="F465" s="9" t="s">
        <v>1006</v>
      </c>
      <c r="G465" s="9" t="s">
        <v>896</v>
      </c>
      <c r="H465" s="9" t="s">
        <v>896</v>
      </c>
      <c r="I465" s="9" t="s">
        <v>26</v>
      </c>
      <c r="J465" s="9" t="s">
        <v>40</v>
      </c>
      <c r="K465" s="9" t="s">
        <v>43</v>
      </c>
      <c r="L465" s="10">
        <v>42370</v>
      </c>
      <c r="M465" s="10">
        <v>43891</v>
      </c>
      <c r="N465" s="14" t="s">
        <v>1007</v>
      </c>
      <c r="O465" s="14" t="s">
        <v>1008</v>
      </c>
      <c r="P465" s="14"/>
      <c r="Q465" s="14"/>
      <c r="R465" s="14">
        <v>364646</v>
      </c>
      <c r="S465" s="14">
        <v>10000</v>
      </c>
      <c r="T465" s="14">
        <v>10000</v>
      </c>
      <c r="U465" s="14" t="s">
        <v>44</v>
      </c>
      <c r="V465" s="9" t="s">
        <v>1006</v>
      </c>
    </row>
    <row r="466" spans="1:23" s="87" customFormat="1" ht="45" customHeight="1">
      <c r="A466" s="169">
        <v>465</v>
      </c>
      <c r="B466" s="8" t="s">
        <v>1014</v>
      </c>
      <c r="C466" s="9" t="s">
        <v>1000</v>
      </c>
      <c r="D466" s="9" t="s">
        <v>647</v>
      </c>
      <c r="E466" s="169" t="s">
        <v>22</v>
      </c>
      <c r="F466" s="9" t="s">
        <v>1015</v>
      </c>
      <c r="G466" s="9" t="s">
        <v>896</v>
      </c>
      <c r="H466" s="9" t="s">
        <v>896</v>
      </c>
      <c r="I466" s="9" t="s">
        <v>26</v>
      </c>
      <c r="J466" s="9" t="s">
        <v>40</v>
      </c>
      <c r="K466" s="9" t="s">
        <v>28</v>
      </c>
      <c r="L466" s="10">
        <v>43435</v>
      </c>
      <c r="M466" s="10">
        <v>44896</v>
      </c>
      <c r="N466" s="14" t="s">
        <v>1016</v>
      </c>
      <c r="O466" s="14" t="s">
        <v>1017</v>
      </c>
      <c r="P466" s="14"/>
      <c r="Q466" s="14"/>
      <c r="R466" s="14">
        <v>40980</v>
      </c>
      <c r="S466" s="14">
        <v>10000</v>
      </c>
      <c r="T466" s="14">
        <v>10000</v>
      </c>
      <c r="U466" s="14" t="s">
        <v>44</v>
      </c>
      <c r="V466" s="9" t="s">
        <v>1776</v>
      </c>
    </row>
    <row r="467" spans="1:23" s="87" customFormat="1" ht="45" customHeight="1">
      <c r="A467" s="169">
        <v>466</v>
      </c>
      <c r="B467" s="8" t="s">
        <v>1009</v>
      </c>
      <c r="C467" s="9" t="s">
        <v>1010</v>
      </c>
      <c r="D467" s="9" t="s">
        <v>647</v>
      </c>
      <c r="E467" s="169" t="s">
        <v>155</v>
      </c>
      <c r="F467" s="9" t="s">
        <v>1011</v>
      </c>
      <c r="G467" s="9" t="s">
        <v>896</v>
      </c>
      <c r="H467" s="9" t="s">
        <v>896</v>
      </c>
      <c r="I467" s="9" t="s">
        <v>26</v>
      </c>
      <c r="J467" s="9" t="s">
        <v>40</v>
      </c>
      <c r="K467" s="9" t="s">
        <v>28</v>
      </c>
      <c r="L467" s="10">
        <v>42644</v>
      </c>
      <c r="M467" s="10">
        <v>44531</v>
      </c>
      <c r="N467" s="14" t="s">
        <v>1012</v>
      </c>
      <c r="O467" s="14" t="s">
        <v>1013</v>
      </c>
      <c r="P467" s="14"/>
      <c r="Q467" s="14"/>
      <c r="R467" s="14">
        <v>42093</v>
      </c>
      <c r="S467" s="14">
        <v>100</v>
      </c>
      <c r="T467" s="14">
        <v>100</v>
      </c>
      <c r="U467" s="14" t="s">
        <v>44</v>
      </c>
      <c r="V467" s="9" t="s">
        <v>1011</v>
      </c>
    </row>
    <row r="468" spans="1:23" s="87" customFormat="1" ht="45" customHeight="1">
      <c r="A468" s="169">
        <v>467</v>
      </c>
      <c r="B468" s="8" t="s">
        <v>1018</v>
      </c>
      <c r="C468" s="9" t="s">
        <v>646</v>
      </c>
      <c r="D468" s="9" t="s">
        <v>647</v>
      </c>
      <c r="E468" s="169" t="s">
        <v>147</v>
      </c>
      <c r="F468" s="9" t="s">
        <v>1019</v>
      </c>
      <c r="G468" s="9" t="s">
        <v>896</v>
      </c>
      <c r="H468" s="9" t="s">
        <v>896</v>
      </c>
      <c r="I468" s="9" t="s">
        <v>26</v>
      </c>
      <c r="J468" s="9" t="s">
        <v>40</v>
      </c>
      <c r="K468" s="9" t="s">
        <v>28</v>
      </c>
      <c r="L468" s="10">
        <v>43435</v>
      </c>
      <c r="M468" s="10">
        <v>44896</v>
      </c>
      <c r="N468" s="14" t="s">
        <v>1020</v>
      </c>
      <c r="O468" s="14" t="s">
        <v>1021</v>
      </c>
      <c r="P468" s="14"/>
      <c r="Q468" s="14"/>
      <c r="R468" s="14">
        <v>318977</v>
      </c>
      <c r="S468" s="14">
        <v>100</v>
      </c>
      <c r="T468" s="14">
        <v>100</v>
      </c>
      <c r="U468" s="14" t="s">
        <v>44</v>
      </c>
      <c r="V468" s="9" t="s">
        <v>1019</v>
      </c>
    </row>
    <row r="469" spans="1:23" s="87" customFormat="1" ht="45" customHeight="1">
      <c r="A469" s="169">
        <v>468</v>
      </c>
      <c r="B469" s="8" t="s">
        <v>1041</v>
      </c>
      <c r="C469" s="9" t="s">
        <v>1023</v>
      </c>
      <c r="D469" s="9" t="s">
        <v>1024</v>
      </c>
      <c r="E469" s="169" t="s">
        <v>155</v>
      </c>
      <c r="F469" s="9" t="s">
        <v>1042</v>
      </c>
      <c r="G469" s="9" t="s">
        <v>896</v>
      </c>
      <c r="H469" s="9" t="s">
        <v>896</v>
      </c>
      <c r="I469" s="9" t="s">
        <v>26</v>
      </c>
      <c r="J469" s="9" t="s">
        <v>40</v>
      </c>
      <c r="K469" s="9" t="s">
        <v>28</v>
      </c>
      <c r="L469" s="10">
        <v>42856</v>
      </c>
      <c r="M469" s="10">
        <v>44531</v>
      </c>
      <c r="N469" s="14" t="s">
        <v>1043</v>
      </c>
      <c r="O469" s="14" t="s">
        <v>1044</v>
      </c>
      <c r="P469" s="14"/>
      <c r="Q469" s="14"/>
      <c r="R469" s="14">
        <v>120000</v>
      </c>
      <c r="S469" s="14">
        <v>20000</v>
      </c>
      <c r="T469" s="14">
        <v>20000</v>
      </c>
      <c r="U469" s="14" t="s">
        <v>35</v>
      </c>
      <c r="V469" s="9" t="s">
        <v>1042</v>
      </c>
    </row>
    <row r="470" spans="1:23" s="87" customFormat="1" ht="45" customHeight="1">
      <c r="A470" s="169">
        <v>469</v>
      </c>
      <c r="B470" s="8" t="s">
        <v>1035</v>
      </c>
      <c r="C470" s="9" t="s">
        <v>1023</v>
      </c>
      <c r="D470" s="9" t="s">
        <v>1024</v>
      </c>
      <c r="E470" s="169" t="s">
        <v>147</v>
      </c>
      <c r="F470" s="9" t="s">
        <v>1036</v>
      </c>
      <c r="G470" s="9" t="s">
        <v>896</v>
      </c>
      <c r="H470" s="9" t="s">
        <v>896</v>
      </c>
      <c r="I470" s="9" t="s">
        <v>26</v>
      </c>
      <c r="J470" s="9" t="s">
        <v>40</v>
      </c>
      <c r="K470" s="9" t="s">
        <v>28</v>
      </c>
      <c r="L470" s="10">
        <v>42795</v>
      </c>
      <c r="M470" s="10">
        <v>43983</v>
      </c>
      <c r="N470" s="14" t="s">
        <v>935</v>
      </c>
      <c r="O470" s="14" t="s">
        <v>1027</v>
      </c>
      <c r="P470" s="14"/>
      <c r="Q470" s="14"/>
      <c r="R470" s="14">
        <v>71000</v>
      </c>
      <c r="S470" s="14">
        <v>14345</v>
      </c>
      <c r="T470" s="14">
        <v>14345</v>
      </c>
      <c r="U470" s="14" t="s">
        <v>35</v>
      </c>
      <c r="V470" s="9" t="s">
        <v>1036</v>
      </c>
    </row>
    <row r="471" spans="1:23" s="87" customFormat="1" ht="45" customHeight="1">
      <c r="A471" s="169">
        <v>470</v>
      </c>
      <c r="B471" s="8" t="s">
        <v>1032</v>
      </c>
      <c r="C471" s="9" t="s">
        <v>1029</v>
      </c>
      <c r="D471" s="9" t="s">
        <v>1024</v>
      </c>
      <c r="E471" s="169" t="s">
        <v>155</v>
      </c>
      <c r="F471" s="9" t="s">
        <v>1033</v>
      </c>
      <c r="G471" s="9" t="s">
        <v>896</v>
      </c>
      <c r="H471" s="9" t="s">
        <v>896</v>
      </c>
      <c r="I471" s="9" t="s">
        <v>26</v>
      </c>
      <c r="J471" s="9" t="s">
        <v>40</v>
      </c>
      <c r="K471" s="9" t="s">
        <v>28</v>
      </c>
      <c r="L471" s="10">
        <v>43101</v>
      </c>
      <c r="M471" s="10">
        <v>44896</v>
      </c>
      <c r="N471" s="14" t="s">
        <v>1034</v>
      </c>
      <c r="O471" s="14" t="s">
        <v>916</v>
      </c>
      <c r="P471" s="14"/>
      <c r="Q471" s="14"/>
      <c r="R471" s="14">
        <v>50000</v>
      </c>
      <c r="S471" s="14">
        <v>7267</v>
      </c>
      <c r="T471" s="14">
        <v>7267</v>
      </c>
      <c r="U471" s="14" t="s">
        <v>35</v>
      </c>
      <c r="V471" s="9" t="s">
        <v>1033</v>
      </c>
    </row>
    <row r="472" spans="1:23" s="87" customFormat="1" ht="45" customHeight="1">
      <c r="A472" s="169">
        <v>471</v>
      </c>
      <c r="B472" s="8" t="s">
        <v>1022</v>
      </c>
      <c r="C472" s="9" t="s">
        <v>1023</v>
      </c>
      <c r="D472" s="9" t="s">
        <v>1024</v>
      </c>
      <c r="E472" s="169" t="s">
        <v>147</v>
      </c>
      <c r="F472" s="9" t="s">
        <v>1025</v>
      </c>
      <c r="G472" s="9" t="s">
        <v>896</v>
      </c>
      <c r="H472" s="9" t="s">
        <v>896</v>
      </c>
      <c r="I472" s="9" t="s">
        <v>26</v>
      </c>
      <c r="J472" s="9" t="s">
        <v>40</v>
      </c>
      <c r="K472" s="9" t="s">
        <v>28</v>
      </c>
      <c r="L472" s="10">
        <v>42856</v>
      </c>
      <c r="M472" s="10">
        <v>44896</v>
      </c>
      <c r="N472" s="14" t="s">
        <v>1026</v>
      </c>
      <c r="O472" s="14" t="s">
        <v>1027</v>
      </c>
      <c r="P472" s="14"/>
      <c r="Q472" s="14"/>
      <c r="R472" s="14">
        <v>83000</v>
      </c>
      <c r="S472" s="14">
        <v>7215</v>
      </c>
      <c r="T472" s="14">
        <v>7215</v>
      </c>
      <c r="U472" s="14" t="s">
        <v>35</v>
      </c>
      <c r="V472" s="9" t="s">
        <v>1025</v>
      </c>
    </row>
    <row r="473" spans="1:23" s="87" customFormat="1" ht="45" customHeight="1">
      <c r="A473" s="169">
        <v>472</v>
      </c>
      <c r="B473" s="8" t="s">
        <v>1037</v>
      </c>
      <c r="C473" s="9" t="s">
        <v>1038</v>
      </c>
      <c r="D473" s="9" t="s">
        <v>1024</v>
      </c>
      <c r="E473" s="169" t="s">
        <v>147</v>
      </c>
      <c r="F473" s="9" t="s">
        <v>1039</v>
      </c>
      <c r="G473" s="9" t="s">
        <v>896</v>
      </c>
      <c r="H473" s="9" t="s">
        <v>896</v>
      </c>
      <c r="I473" s="9" t="s">
        <v>26</v>
      </c>
      <c r="J473" s="9" t="s">
        <v>40</v>
      </c>
      <c r="K473" s="9" t="s">
        <v>28</v>
      </c>
      <c r="L473" s="10">
        <v>42795</v>
      </c>
      <c r="M473" s="10">
        <v>43983</v>
      </c>
      <c r="N473" s="14" t="s">
        <v>544</v>
      </c>
      <c r="O473" s="14" t="s">
        <v>1040</v>
      </c>
      <c r="P473" s="14"/>
      <c r="Q473" s="14"/>
      <c r="R473" s="14">
        <v>48728</v>
      </c>
      <c r="S473" s="14">
        <v>6150</v>
      </c>
      <c r="T473" s="14">
        <v>6150</v>
      </c>
      <c r="U473" s="14" t="s">
        <v>35</v>
      </c>
      <c r="V473" s="9" t="s">
        <v>1039</v>
      </c>
    </row>
    <row r="474" spans="1:23" s="87" customFormat="1" ht="45" customHeight="1">
      <c r="A474" s="169">
        <v>473</v>
      </c>
      <c r="B474" s="8" t="s">
        <v>1028</v>
      </c>
      <c r="C474" s="9" t="s">
        <v>1029</v>
      </c>
      <c r="D474" s="9" t="s">
        <v>1024</v>
      </c>
      <c r="E474" s="169" t="s">
        <v>147</v>
      </c>
      <c r="F474" s="9" t="s">
        <v>1030</v>
      </c>
      <c r="G474" s="9" t="s">
        <v>896</v>
      </c>
      <c r="H474" s="9" t="s">
        <v>896</v>
      </c>
      <c r="I474" s="9" t="s">
        <v>26</v>
      </c>
      <c r="J474" s="9" t="s">
        <v>40</v>
      </c>
      <c r="K474" s="9" t="s">
        <v>28</v>
      </c>
      <c r="L474" s="10">
        <v>43101</v>
      </c>
      <c r="M474" s="10">
        <v>44896</v>
      </c>
      <c r="N474" s="14" t="s">
        <v>1031</v>
      </c>
      <c r="O474" s="14" t="s">
        <v>916</v>
      </c>
      <c r="P474" s="14"/>
      <c r="Q474" s="14"/>
      <c r="R474" s="14">
        <v>50000</v>
      </c>
      <c r="S474" s="14">
        <v>5000</v>
      </c>
      <c r="T474" s="14">
        <v>5000</v>
      </c>
      <c r="U474" s="14" t="s">
        <v>35</v>
      </c>
      <c r="V474" s="9" t="s">
        <v>1030</v>
      </c>
    </row>
    <row r="475" spans="1:23" s="87" customFormat="1" ht="45" customHeight="1">
      <c r="A475" s="169">
        <v>474</v>
      </c>
      <c r="B475" s="8" t="s">
        <v>1116</v>
      </c>
      <c r="C475" s="9" t="s">
        <v>2782</v>
      </c>
      <c r="D475" s="9" t="s">
        <v>2782</v>
      </c>
      <c r="E475" s="169" t="s">
        <v>147</v>
      </c>
      <c r="F475" s="9" t="s">
        <v>1117</v>
      </c>
      <c r="G475" s="9" t="s">
        <v>896</v>
      </c>
      <c r="H475" s="9" t="s">
        <v>896</v>
      </c>
      <c r="I475" s="9" t="s">
        <v>2451</v>
      </c>
      <c r="J475" s="9" t="s">
        <v>40</v>
      </c>
      <c r="K475" s="9" t="s">
        <v>28</v>
      </c>
      <c r="L475" s="10">
        <v>43709</v>
      </c>
      <c r="M475" s="10">
        <v>45261</v>
      </c>
      <c r="N475" s="14">
        <v>17.399999999999999</v>
      </c>
      <c r="O475" s="14">
        <f>N475*1.6</f>
        <v>27.84</v>
      </c>
      <c r="P475" s="14"/>
      <c r="Q475" s="14"/>
      <c r="R475" s="14">
        <v>279265</v>
      </c>
      <c r="S475" s="14">
        <v>43260</v>
      </c>
      <c r="T475" s="14">
        <v>43260</v>
      </c>
      <c r="U475" s="14" t="s">
        <v>35</v>
      </c>
      <c r="V475" s="9" t="s">
        <v>1117</v>
      </c>
    </row>
    <row r="476" spans="1:23" s="87" customFormat="1" ht="45" customHeight="1">
      <c r="A476" s="169">
        <v>475</v>
      </c>
      <c r="B476" s="8" t="s">
        <v>1045</v>
      </c>
      <c r="C476" s="9" t="s">
        <v>1046</v>
      </c>
      <c r="D476" s="9" t="s">
        <v>1046</v>
      </c>
      <c r="E476" s="169" t="s">
        <v>147</v>
      </c>
      <c r="F476" s="9" t="s">
        <v>1047</v>
      </c>
      <c r="G476" s="9" t="s">
        <v>896</v>
      </c>
      <c r="H476" s="9" t="s">
        <v>896</v>
      </c>
      <c r="I476" s="9" t="s">
        <v>26</v>
      </c>
      <c r="J476" s="9" t="s">
        <v>40</v>
      </c>
      <c r="K476" s="9" t="s">
        <v>28</v>
      </c>
      <c r="L476" s="10">
        <v>42948</v>
      </c>
      <c r="M476" s="10">
        <v>44378</v>
      </c>
      <c r="N476" s="14" t="s">
        <v>902</v>
      </c>
      <c r="O476" s="14" t="s">
        <v>1048</v>
      </c>
      <c r="P476" s="14"/>
      <c r="Q476" s="14"/>
      <c r="R476" s="14">
        <v>342854</v>
      </c>
      <c r="S476" s="14">
        <v>21000</v>
      </c>
      <c r="T476" s="14">
        <v>21000</v>
      </c>
      <c r="U476" s="14" t="s">
        <v>30</v>
      </c>
      <c r="V476" s="9" t="s">
        <v>1047</v>
      </c>
    </row>
    <row r="477" spans="1:23" s="87" customFormat="1" ht="45" customHeight="1">
      <c r="A477" s="169">
        <v>476</v>
      </c>
      <c r="B477" s="8" t="s">
        <v>1049</v>
      </c>
      <c r="C477" s="9" t="s">
        <v>895</v>
      </c>
      <c r="D477" s="9" t="s">
        <v>750</v>
      </c>
      <c r="E477" s="9" t="s">
        <v>147</v>
      </c>
      <c r="F477" s="9" t="s">
        <v>1050</v>
      </c>
      <c r="G477" s="9" t="s">
        <v>896</v>
      </c>
      <c r="H477" s="9" t="s">
        <v>896</v>
      </c>
      <c r="I477" s="9" t="s">
        <v>373</v>
      </c>
      <c r="J477" s="9" t="s">
        <v>27</v>
      </c>
      <c r="K477" s="9" t="s">
        <v>28</v>
      </c>
      <c r="L477" s="10">
        <v>43862</v>
      </c>
      <c r="M477" s="10">
        <v>44531</v>
      </c>
      <c r="N477" s="14" t="s">
        <v>29</v>
      </c>
      <c r="O477" s="14" t="s">
        <v>29</v>
      </c>
      <c r="P477" s="14" t="s">
        <v>29</v>
      </c>
      <c r="Q477" s="14" t="s">
        <v>29</v>
      </c>
      <c r="R477" s="14">
        <v>2300</v>
      </c>
      <c r="S477" s="14">
        <v>300</v>
      </c>
      <c r="T477" s="14">
        <v>0</v>
      </c>
      <c r="U477" s="14" t="s">
        <v>30</v>
      </c>
      <c r="V477" s="50" t="s">
        <v>1777</v>
      </c>
    </row>
    <row r="478" spans="1:23" s="87" customFormat="1" ht="45" customHeight="1">
      <c r="A478" s="169">
        <v>477</v>
      </c>
      <c r="B478" s="8" t="s">
        <v>2716</v>
      </c>
      <c r="C478" s="9" t="s">
        <v>175</v>
      </c>
      <c r="D478" s="9" t="s">
        <v>181</v>
      </c>
      <c r="E478" s="9" t="s">
        <v>22</v>
      </c>
      <c r="F478" s="9" t="s">
        <v>1066</v>
      </c>
      <c r="G478" s="9" t="s">
        <v>896</v>
      </c>
      <c r="H478" s="9" t="s">
        <v>896</v>
      </c>
      <c r="I478" s="9" t="s">
        <v>373</v>
      </c>
      <c r="J478" s="9" t="s">
        <v>40</v>
      </c>
      <c r="K478" s="9" t="s">
        <v>28</v>
      </c>
      <c r="L478" s="10">
        <v>43831</v>
      </c>
      <c r="M478" s="10">
        <v>45444</v>
      </c>
      <c r="N478" s="14" t="s">
        <v>1067</v>
      </c>
      <c r="O478" s="14">
        <v>14</v>
      </c>
      <c r="P478" s="14" t="s">
        <v>29</v>
      </c>
      <c r="Q478" s="14"/>
      <c r="R478" s="14">
        <v>128900</v>
      </c>
      <c r="S478" s="14">
        <v>5904</v>
      </c>
      <c r="T478" s="14">
        <v>5904</v>
      </c>
      <c r="U478" s="14" t="s">
        <v>30</v>
      </c>
      <c r="V478" s="50" t="s">
        <v>1782</v>
      </c>
      <c r="W478" s="127" t="s">
        <v>2504</v>
      </c>
    </row>
    <row r="479" spans="1:23" s="87" customFormat="1" ht="45" customHeight="1">
      <c r="A479" s="169">
        <v>478</v>
      </c>
      <c r="B479" s="8" t="s">
        <v>2717</v>
      </c>
      <c r="C479" s="9" t="s">
        <v>175</v>
      </c>
      <c r="D479" s="9" t="s">
        <v>181</v>
      </c>
      <c r="E479" s="9" t="s">
        <v>708</v>
      </c>
      <c r="F479" s="9" t="s">
        <v>1064</v>
      </c>
      <c r="G479" s="9" t="s">
        <v>896</v>
      </c>
      <c r="H479" s="9" t="s">
        <v>896</v>
      </c>
      <c r="I479" s="9" t="s">
        <v>373</v>
      </c>
      <c r="J479" s="9" t="s">
        <v>40</v>
      </c>
      <c r="K479" s="9" t="s">
        <v>28</v>
      </c>
      <c r="L479" s="10">
        <v>43831</v>
      </c>
      <c r="M479" s="10">
        <v>45444</v>
      </c>
      <c r="N479" s="14" t="s">
        <v>1065</v>
      </c>
      <c r="O479" s="14">
        <v>4.26</v>
      </c>
      <c r="P479" s="14"/>
      <c r="Q479" s="14"/>
      <c r="R479" s="14">
        <v>34080</v>
      </c>
      <c r="S479" s="14">
        <v>1500</v>
      </c>
      <c r="T479" s="14">
        <v>1500</v>
      </c>
      <c r="U479" s="14" t="s">
        <v>164</v>
      </c>
      <c r="V479" s="9" t="s">
        <v>1781</v>
      </c>
    </row>
    <row r="480" spans="1:23" s="87" customFormat="1" ht="45" customHeight="1">
      <c r="A480" s="169">
        <v>479</v>
      </c>
      <c r="B480" s="8" t="s">
        <v>2718</v>
      </c>
      <c r="C480" s="9" t="s">
        <v>1071</v>
      </c>
      <c r="D480" s="9" t="s">
        <v>1072</v>
      </c>
      <c r="E480" s="9" t="s">
        <v>708</v>
      </c>
      <c r="F480" s="9" t="s">
        <v>1073</v>
      </c>
      <c r="G480" s="9" t="s">
        <v>1074</v>
      </c>
      <c r="H480" s="9" t="s">
        <v>1074</v>
      </c>
      <c r="I480" s="9" t="s">
        <v>520</v>
      </c>
      <c r="J480" s="9" t="s">
        <v>1075</v>
      </c>
      <c r="K480" s="9" t="s">
        <v>1076</v>
      </c>
      <c r="L480" s="10">
        <v>43952</v>
      </c>
      <c r="M480" s="10">
        <v>45352</v>
      </c>
      <c r="N480" s="14" t="s">
        <v>1077</v>
      </c>
      <c r="O480" s="14">
        <v>18.48</v>
      </c>
      <c r="P480" s="14"/>
      <c r="Q480" s="14"/>
      <c r="R480" s="14">
        <v>210000</v>
      </c>
      <c r="S480" s="14">
        <v>120000</v>
      </c>
      <c r="T480" s="14">
        <v>120000</v>
      </c>
      <c r="U480" s="14" t="s">
        <v>367</v>
      </c>
      <c r="V480" s="9" t="s">
        <v>1784</v>
      </c>
    </row>
    <row r="481" spans="1:22" s="87" customFormat="1" ht="45" customHeight="1">
      <c r="A481" s="169">
        <v>480</v>
      </c>
      <c r="B481" s="8" t="s">
        <v>2719</v>
      </c>
      <c r="C481" s="9" t="s">
        <v>1078</v>
      </c>
      <c r="D481" s="9" t="s">
        <v>1080</v>
      </c>
      <c r="E481" s="9" t="s">
        <v>147</v>
      </c>
      <c r="F481" s="9" t="s">
        <v>1087</v>
      </c>
      <c r="G481" s="9" t="s">
        <v>1074</v>
      </c>
      <c r="H481" s="9" t="s">
        <v>1082</v>
      </c>
      <c r="I481" s="9" t="s">
        <v>520</v>
      </c>
      <c r="J481" s="9" t="s">
        <v>217</v>
      </c>
      <c r="K481" s="170" t="s">
        <v>151</v>
      </c>
      <c r="L481" s="10">
        <v>44013</v>
      </c>
      <c r="M481" s="10">
        <v>45078</v>
      </c>
      <c r="N481" s="14">
        <v>10.87</v>
      </c>
      <c r="O481" s="14">
        <v>17.36</v>
      </c>
      <c r="P481" s="14"/>
      <c r="Q481" s="14"/>
      <c r="R481" s="14">
        <v>210000</v>
      </c>
      <c r="S481" s="175">
        <v>118048</v>
      </c>
      <c r="T481" s="175">
        <v>118048</v>
      </c>
      <c r="U481" s="14" t="s">
        <v>164</v>
      </c>
      <c r="V481" s="9" t="s">
        <v>1785</v>
      </c>
    </row>
    <row r="482" spans="1:22" s="87" customFormat="1" ht="45" customHeight="1">
      <c r="A482" s="169">
        <v>481</v>
      </c>
      <c r="B482" s="8" t="s">
        <v>2720</v>
      </c>
      <c r="C482" s="9" t="s">
        <v>1078</v>
      </c>
      <c r="D482" s="9" t="s">
        <v>1078</v>
      </c>
      <c r="E482" s="9" t="s">
        <v>155</v>
      </c>
      <c r="F482" s="9" t="s">
        <v>1153</v>
      </c>
      <c r="G482" s="9" t="s">
        <v>1082</v>
      </c>
      <c r="H482" s="9" t="s">
        <v>1082</v>
      </c>
      <c r="I482" s="9" t="s">
        <v>385</v>
      </c>
      <c r="J482" s="9" t="s">
        <v>217</v>
      </c>
      <c r="K482" s="170" t="s">
        <v>163</v>
      </c>
      <c r="L482" s="10">
        <v>44105</v>
      </c>
      <c r="M482" s="10">
        <v>45261</v>
      </c>
      <c r="N482" s="14">
        <v>13.28</v>
      </c>
      <c r="O482" s="14">
        <v>17.260000000000002</v>
      </c>
      <c r="P482" s="14"/>
      <c r="Q482" s="14"/>
      <c r="R482" s="14">
        <v>80000</v>
      </c>
      <c r="S482" s="175">
        <v>31000</v>
      </c>
      <c r="T482" s="175">
        <v>31000</v>
      </c>
      <c r="U482" s="14" t="s">
        <v>1127</v>
      </c>
      <c r="V482" s="9" t="s">
        <v>1803</v>
      </c>
    </row>
    <row r="483" spans="1:22" s="87" customFormat="1" ht="45" customHeight="1">
      <c r="A483" s="169">
        <v>482</v>
      </c>
      <c r="B483" s="8" t="s">
        <v>2721</v>
      </c>
      <c r="C483" s="9" t="s">
        <v>1079</v>
      </c>
      <c r="D483" s="9" t="s">
        <v>1078</v>
      </c>
      <c r="E483" s="9" t="s">
        <v>155</v>
      </c>
      <c r="F483" s="9" t="s">
        <v>1152</v>
      </c>
      <c r="G483" s="9" t="s">
        <v>1081</v>
      </c>
      <c r="H483" s="9" t="s">
        <v>1082</v>
      </c>
      <c r="I483" s="9" t="s">
        <v>385</v>
      </c>
      <c r="J483" s="9" t="s">
        <v>272</v>
      </c>
      <c r="K483" s="170" t="s">
        <v>151</v>
      </c>
      <c r="L483" s="10">
        <v>44075</v>
      </c>
      <c r="M483" s="10">
        <v>45261</v>
      </c>
      <c r="N483" s="14">
        <v>5.78</v>
      </c>
      <c r="O483" s="14">
        <v>8.67</v>
      </c>
      <c r="P483" s="14"/>
      <c r="Q483" s="14"/>
      <c r="R483" s="14">
        <v>69360</v>
      </c>
      <c r="S483" s="175">
        <v>38000</v>
      </c>
      <c r="T483" s="175">
        <v>38000</v>
      </c>
      <c r="U483" s="14" t="s">
        <v>164</v>
      </c>
      <c r="V483" s="9" t="s">
        <v>1802</v>
      </c>
    </row>
    <row r="484" spans="1:22" s="87" customFormat="1" ht="45" customHeight="1">
      <c r="A484" s="169">
        <v>483</v>
      </c>
      <c r="B484" s="8" t="s">
        <v>2722</v>
      </c>
      <c r="C484" s="9" t="s">
        <v>1122</v>
      </c>
      <c r="D484" s="9" t="s">
        <v>1071</v>
      </c>
      <c r="E484" s="9" t="s">
        <v>147</v>
      </c>
      <c r="F484" s="9" t="s">
        <v>1123</v>
      </c>
      <c r="G484" s="9" t="s">
        <v>1074</v>
      </c>
      <c r="H484" s="9" t="s">
        <v>1082</v>
      </c>
      <c r="I484" s="9" t="s">
        <v>385</v>
      </c>
      <c r="J484" s="9" t="s">
        <v>1125</v>
      </c>
      <c r="K484" s="9" t="s">
        <v>151</v>
      </c>
      <c r="L484" s="10">
        <v>44013</v>
      </c>
      <c r="M484" s="10">
        <v>45352</v>
      </c>
      <c r="N484" s="14" t="s">
        <v>1126</v>
      </c>
      <c r="O484" s="14">
        <v>4.62</v>
      </c>
      <c r="P484" s="14"/>
      <c r="Q484" s="14"/>
      <c r="R484" s="14">
        <v>65000</v>
      </c>
      <c r="S484" s="14">
        <v>38000</v>
      </c>
      <c r="T484" s="14">
        <v>38000</v>
      </c>
      <c r="U484" s="14" t="s">
        <v>1127</v>
      </c>
      <c r="V484" s="9" t="s">
        <v>1790</v>
      </c>
    </row>
    <row r="485" spans="1:22" s="87" customFormat="1" ht="45" customHeight="1">
      <c r="A485" s="169">
        <v>484</v>
      </c>
      <c r="B485" s="8" t="s">
        <v>2732</v>
      </c>
      <c r="C485" s="9" t="s">
        <v>1078</v>
      </c>
      <c r="D485" s="9" t="s">
        <v>1086</v>
      </c>
      <c r="E485" s="9" t="s">
        <v>147</v>
      </c>
      <c r="F485" s="9" t="s">
        <v>2492</v>
      </c>
      <c r="G485" s="9" t="s">
        <v>1074</v>
      </c>
      <c r="H485" s="9" t="s">
        <v>1081</v>
      </c>
      <c r="I485" s="9" t="s">
        <v>2778</v>
      </c>
      <c r="J485" s="9" t="s">
        <v>786</v>
      </c>
      <c r="K485" s="9" t="s">
        <v>151</v>
      </c>
      <c r="L485" s="10">
        <v>44075</v>
      </c>
      <c r="M485" s="10">
        <v>45261</v>
      </c>
      <c r="N485" s="14">
        <v>24.5</v>
      </c>
      <c r="O485" s="14">
        <v>38.659999999999997</v>
      </c>
      <c r="P485" s="14"/>
      <c r="Q485" s="14"/>
      <c r="R485" s="14">
        <v>279000</v>
      </c>
      <c r="S485" s="175">
        <v>147000</v>
      </c>
      <c r="T485" s="175">
        <v>30000</v>
      </c>
      <c r="U485" s="14" t="s">
        <v>624</v>
      </c>
      <c r="V485" s="9" t="s">
        <v>1787</v>
      </c>
    </row>
    <row r="486" spans="1:22" s="87" customFormat="1" ht="45" customHeight="1">
      <c r="A486" s="169">
        <v>485</v>
      </c>
      <c r="B486" s="8" t="s">
        <v>2723</v>
      </c>
      <c r="C486" s="9" t="s">
        <v>937</v>
      </c>
      <c r="D486" s="9" t="s">
        <v>937</v>
      </c>
      <c r="E486" s="9" t="s">
        <v>155</v>
      </c>
      <c r="F486" s="9" t="s">
        <v>1118</v>
      </c>
      <c r="G486" s="9" t="s">
        <v>1074</v>
      </c>
      <c r="H486" s="9" t="s">
        <v>1082</v>
      </c>
      <c r="I486" s="9" t="s">
        <v>385</v>
      </c>
      <c r="J486" s="9" t="s">
        <v>272</v>
      </c>
      <c r="K486" s="170" t="s">
        <v>151</v>
      </c>
      <c r="L486" s="10">
        <v>44106</v>
      </c>
      <c r="M486" s="10">
        <v>45629</v>
      </c>
      <c r="N486" s="14">
        <v>7.85</v>
      </c>
      <c r="O486" s="14">
        <v>12.56</v>
      </c>
      <c r="P486" s="14"/>
      <c r="Q486" s="14"/>
      <c r="R486" s="14">
        <v>87920</v>
      </c>
      <c r="S486" s="175">
        <v>7500</v>
      </c>
      <c r="T486" s="175">
        <v>5000</v>
      </c>
      <c r="U486" s="14" t="s">
        <v>164</v>
      </c>
      <c r="V486" s="9" t="s">
        <v>1788</v>
      </c>
    </row>
    <row r="487" spans="1:22" s="87" customFormat="1" ht="45" customHeight="1">
      <c r="A487" s="169">
        <v>486</v>
      </c>
      <c r="B487" s="8" t="s">
        <v>2724</v>
      </c>
      <c r="C487" s="9" t="s">
        <v>937</v>
      </c>
      <c r="D487" s="9" t="s">
        <v>937</v>
      </c>
      <c r="E487" s="9" t="s">
        <v>147</v>
      </c>
      <c r="F487" s="9" t="s">
        <v>2361</v>
      </c>
      <c r="G487" s="9" t="s">
        <v>896</v>
      </c>
      <c r="H487" s="9" t="s">
        <v>896</v>
      </c>
      <c r="I487" s="9" t="s">
        <v>385</v>
      </c>
      <c r="J487" s="9" t="s">
        <v>272</v>
      </c>
      <c r="K487" s="170" t="s">
        <v>151</v>
      </c>
      <c r="L487" s="10">
        <v>44105</v>
      </c>
      <c r="M487" s="10">
        <v>45566</v>
      </c>
      <c r="N487" s="14" t="s">
        <v>2362</v>
      </c>
      <c r="O487" s="14">
        <v>8.8800000000000008</v>
      </c>
      <c r="P487" s="14"/>
      <c r="Q487" s="14"/>
      <c r="R487" s="14">
        <v>71040</v>
      </c>
      <c r="S487" s="14">
        <v>2000</v>
      </c>
      <c r="T487" s="14">
        <v>2000</v>
      </c>
      <c r="U487" s="14" t="s">
        <v>164</v>
      </c>
      <c r="V487" s="9" t="s">
        <v>2361</v>
      </c>
    </row>
    <row r="488" spans="1:22" s="87" customFormat="1" ht="45" customHeight="1">
      <c r="A488" s="169">
        <v>487</v>
      </c>
      <c r="B488" s="8" t="s">
        <v>1094</v>
      </c>
      <c r="C488" s="9" t="s">
        <v>955</v>
      </c>
      <c r="D488" s="9" t="s">
        <v>955</v>
      </c>
      <c r="E488" s="169" t="s">
        <v>22</v>
      </c>
      <c r="F488" s="9" t="s">
        <v>1095</v>
      </c>
      <c r="G488" s="9" t="s">
        <v>896</v>
      </c>
      <c r="H488" s="9" t="s">
        <v>896</v>
      </c>
      <c r="I488" s="9" t="s">
        <v>373</v>
      </c>
      <c r="J488" s="9" t="s">
        <v>40</v>
      </c>
      <c r="K488" s="9" t="s">
        <v>28</v>
      </c>
      <c r="L488" s="10">
        <v>43647</v>
      </c>
      <c r="M488" s="10">
        <v>44501</v>
      </c>
      <c r="N488" s="14" t="s">
        <v>1096</v>
      </c>
      <c r="O488" s="14">
        <v>37.72</v>
      </c>
      <c r="P488" s="14"/>
      <c r="Q488" s="14"/>
      <c r="R488" s="14">
        <v>228000</v>
      </c>
      <c r="S488" s="14">
        <v>60331.63</v>
      </c>
      <c r="T488" s="14">
        <v>60331.63</v>
      </c>
      <c r="U488" s="14" t="s">
        <v>35</v>
      </c>
      <c r="V488" s="9" t="s">
        <v>1095</v>
      </c>
    </row>
    <row r="489" spans="1:22" s="87" customFormat="1" ht="45" customHeight="1">
      <c r="A489" s="169">
        <v>488</v>
      </c>
      <c r="B489" s="8" t="s">
        <v>1097</v>
      </c>
      <c r="C489" s="9" t="s">
        <v>1098</v>
      </c>
      <c r="D489" s="9" t="s">
        <v>1098</v>
      </c>
      <c r="E489" s="169" t="s">
        <v>147</v>
      </c>
      <c r="F489" s="9" t="s">
        <v>1099</v>
      </c>
      <c r="G489" s="9" t="s">
        <v>896</v>
      </c>
      <c r="H489" s="9" t="s">
        <v>896</v>
      </c>
      <c r="I489" s="9" t="s">
        <v>385</v>
      </c>
      <c r="J489" s="9" t="s">
        <v>40</v>
      </c>
      <c r="K489" s="9" t="s">
        <v>28</v>
      </c>
      <c r="L489" s="10">
        <v>43953</v>
      </c>
      <c r="M489" s="10">
        <v>44896</v>
      </c>
      <c r="N489" s="14" t="s">
        <v>1100</v>
      </c>
      <c r="O489" s="14">
        <v>8.56</v>
      </c>
      <c r="P489" s="14"/>
      <c r="Q489" s="14"/>
      <c r="R489" s="14">
        <v>100000</v>
      </c>
      <c r="S489" s="14">
        <v>48000</v>
      </c>
      <c r="T489" s="14">
        <v>48000</v>
      </c>
      <c r="U489" s="14" t="s">
        <v>30</v>
      </c>
      <c r="V489" s="9" t="s">
        <v>1099</v>
      </c>
    </row>
    <row r="490" spans="1:22" s="87" customFormat="1" ht="45" customHeight="1">
      <c r="A490" s="169">
        <v>489</v>
      </c>
      <c r="B490" s="8" t="s">
        <v>2725</v>
      </c>
      <c r="C490" s="9" t="s">
        <v>1879</v>
      </c>
      <c r="D490" s="9" t="s">
        <v>1879</v>
      </c>
      <c r="E490" s="9" t="s">
        <v>147</v>
      </c>
      <c r="F490" s="9" t="s">
        <v>1154</v>
      </c>
      <c r="G490" s="9" t="s">
        <v>1074</v>
      </c>
      <c r="H490" s="9" t="s">
        <v>1074</v>
      </c>
      <c r="I490" s="9" t="s">
        <v>385</v>
      </c>
      <c r="J490" s="9" t="s">
        <v>786</v>
      </c>
      <c r="K490" s="170" t="s">
        <v>151</v>
      </c>
      <c r="L490" s="10">
        <v>43954</v>
      </c>
      <c r="M490" s="10">
        <v>44746</v>
      </c>
      <c r="N490" s="14">
        <v>6.67</v>
      </c>
      <c r="O490" s="14">
        <v>9.3000000000000007</v>
      </c>
      <c r="P490" s="14"/>
      <c r="Q490" s="14"/>
      <c r="R490" s="14">
        <v>83964</v>
      </c>
      <c r="S490" s="175">
        <v>20000</v>
      </c>
      <c r="T490" s="175">
        <v>20000</v>
      </c>
      <c r="U490" s="14" t="s">
        <v>1127</v>
      </c>
      <c r="V490" s="9" t="s">
        <v>1804</v>
      </c>
    </row>
    <row r="491" spans="1:22" s="87" customFormat="1" ht="45" customHeight="1">
      <c r="A491" s="169">
        <v>490</v>
      </c>
      <c r="B491" s="8" t="s">
        <v>2726</v>
      </c>
      <c r="C491" s="9" t="s">
        <v>1879</v>
      </c>
      <c r="D491" s="9" t="s">
        <v>1879</v>
      </c>
      <c r="E491" s="9" t="s">
        <v>22</v>
      </c>
      <c r="F491" s="9" t="s">
        <v>1119</v>
      </c>
      <c r="G491" s="9" t="s">
        <v>1120</v>
      </c>
      <c r="H491" s="9" t="s">
        <v>1082</v>
      </c>
      <c r="I491" s="9" t="s">
        <v>385</v>
      </c>
      <c r="J491" s="9" t="s">
        <v>786</v>
      </c>
      <c r="K491" s="170" t="s">
        <v>450</v>
      </c>
      <c r="L491" s="10">
        <v>44014</v>
      </c>
      <c r="M491" s="10">
        <v>44746</v>
      </c>
      <c r="N491" s="14">
        <v>3</v>
      </c>
      <c r="O491" s="14">
        <v>3</v>
      </c>
      <c r="P491" s="14"/>
      <c r="Q491" s="14"/>
      <c r="R491" s="14">
        <v>42863</v>
      </c>
      <c r="S491" s="175">
        <v>10000</v>
      </c>
      <c r="T491" s="175">
        <v>5000</v>
      </c>
      <c r="U491" s="14" t="s">
        <v>164</v>
      </c>
      <c r="V491" s="9" t="s">
        <v>1789</v>
      </c>
    </row>
    <row r="492" spans="1:22" s="87" customFormat="1" ht="45" customHeight="1">
      <c r="A492" s="169">
        <v>491</v>
      </c>
      <c r="B492" s="8" t="s">
        <v>2727</v>
      </c>
      <c r="C492" s="9" t="s">
        <v>1879</v>
      </c>
      <c r="D492" s="9" t="s">
        <v>1879</v>
      </c>
      <c r="E492" s="9" t="s">
        <v>22</v>
      </c>
      <c r="F492" s="9" t="s">
        <v>2357</v>
      </c>
      <c r="G492" s="9" t="s">
        <v>1120</v>
      </c>
      <c r="H492" s="9" t="s">
        <v>1082</v>
      </c>
      <c r="I492" s="9" t="s">
        <v>385</v>
      </c>
      <c r="J492" s="9" t="s">
        <v>786</v>
      </c>
      <c r="K492" s="170" t="s">
        <v>151</v>
      </c>
      <c r="L492" s="10">
        <v>44044</v>
      </c>
      <c r="M492" s="10">
        <v>45139</v>
      </c>
      <c r="N492" s="14">
        <v>2.1800000000000002</v>
      </c>
      <c r="O492" s="14">
        <v>5.45</v>
      </c>
      <c r="P492" s="14"/>
      <c r="Q492" s="14"/>
      <c r="R492" s="14">
        <v>62361</v>
      </c>
      <c r="S492" s="175">
        <v>3000</v>
      </c>
      <c r="T492" s="175">
        <v>3000</v>
      </c>
      <c r="U492" s="14" t="s">
        <v>164</v>
      </c>
      <c r="V492" s="9" t="s">
        <v>2357</v>
      </c>
    </row>
    <row r="493" spans="1:22" s="87" customFormat="1" ht="45" customHeight="1">
      <c r="A493" s="169">
        <v>492</v>
      </c>
      <c r="B493" s="8" t="s">
        <v>2728</v>
      </c>
      <c r="C493" s="9" t="s">
        <v>895</v>
      </c>
      <c r="D493" s="9" t="s">
        <v>152</v>
      </c>
      <c r="E493" s="9" t="s">
        <v>155</v>
      </c>
      <c r="F493" s="9" t="s">
        <v>1055</v>
      </c>
      <c r="G493" s="9" t="s">
        <v>896</v>
      </c>
      <c r="H493" s="9" t="s">
        <v>896</v>
      </c>
      <c r="I493" s="9" t="s">
        <v>2478</v>
      </c>
      <c r="J493" s="9" t="s">
        <v>40</v>
      </c>
      <c r="K493" s="9" t="s">
        <v>28</v>
      </c>
      <c r="L493" s="10">
        <v>44075</v>
      </c>
      <c r="M493" s="10">
        <v>45566</v>
      </c>
      <c r="N493" s="14" t="s">
        <v>1056</v>
      </c>
      <c r="O493" s="14" t="s">
        <v>1057</v>
      </c>
      <c r="P493" s="14"/>
      <c r="Q493" s="14"/>
      <c r="R493" s="14">
        <v>68000</v>
      </c>
      <c r="S493" s="14">
        <v>15200</v>
      </c>
      <c r="T493" s="14">
        <v>0</v>
      </c>
      <c r="U493" s="14" t="s">
        <v>30</v>
      </c>
      <c r="V493" s="50" t="s">
        <v>1779</v>
      </c>
    </row>
    <row r="494" spans="1:22" s="87" customFormat="1" ht="45" customHeight="1">
      <c r="A494" s="169">
        <v>493</v>
      </c>
      <c r="B494" s="8" t="s">
        <v>2729</v>
      </c>
      <c r="C494" s="9" t="s">
        <v>1078</v>
      </c>
      <c r="D494" s="9" t="s">
        <v>1078</v>
      </c>
      <c r="E494" s="9" t="s">
        <v>155</v>
      </c>
      <c r="F494" s="9" t="s">
        <v>2633</v>
      </c>
      <c r="G494" s="9" t="s">
        <v>1081</v>
      </c>
      <c r="H494" s="9" t="s">
        <v>1081</v>
      </c>
      <c r="I494" s="9" t="s">
        <v>2495</v>
      </c>
      <c r="J494" s="9" t="s">
        <v>217</v>
      </c>
      <c r="K494" s="9" t="s">
        <v>163</v>
      </c>
      <c r="L494" s="10">
        <v>44136</v>
      </c>
      <c r="M494" s="10">
        <v>44866</v>
      </c>
      <c r="N494" s="14">
        <v>25</v>
      </c>
      <c r="O494" s="14">
        <v>27.8</v>
      </c>
      <c r="P494" s="14"/>
      <c r="Q494" s="14"/>
      <c r="R494" s="14">
        <v>206009</v>
      </c>
      <c r="S494" s="175">
        <v>94609</v>
      </c>
      <c r="T494" s="175">
        <v>0</v>
      </c>
      <c r="U494" s="14" t="s">
        <v>1084</v>
      </c>
      <c r="V494" s="9" t="s">
        <v>2494</v>
      </c>
    </row>
    <row r="495" spans="1:22" s="87" customFormat="1" ht="45" customHeight="1">
      <c r="A495" s="169">
        <v>494</v>
      </c>
      <c r="B495" s="8" t="s">
        <v>2730</v>
      </c>
      <c r="C495" s="9" t="s">
        <v>1078</v>
      </c>
      <c r="D495" s="9" t="s">
        <v>1078</v>
      </c>
      <c r="E495" s="9" t="s">
        <v>147</v>
      </c>
      <c r="F495" s="9" t="s">
        <v>2597</v>
      </c>
      <c r="G495" s="9" t="s">
        <v>1074</v>
      </c>
      <c r="H495" s="9" t="s">
        <v>1074</v>
      </c>
      <c r="I495" s="9" t="s">
        <v>386</v>
      </c>
      <c r="J495" s="9" t="s">
        <v>217</v>
      </c>
      <c r="K495" s="9"/>
      <c r="L495" s="10">
        <v>43952</v>
      </c>
      <c r="M495" s="10">
        <v>45261</v>
      </c>
      <c r="N495" s="14">
        <v>19.3</v>
      </c>
      <c r="O495" s="14">
        <v>29</v>
      </c>
      <c r="P495" s="14"/>
      <c r="Q495" s="14"/>
      <c r="R495" s="14">
        <v>261000</v>
      </c>
      <c r="S495" s="14">
        <v>119000</v>
      </c>
      <c r="T495" s="14">
        <v>0</v>
      </c>
      <c r="U495" s="14" t="s">
        <v>367</v>
      </c>
      <c r="V495" s="9" t="s">
        <v>2597</v>
      </c>
    </row>
    <row r="496" spans="1:22" s="87" customFormat="1" ht="45" customHeight="1">
      <c r="A496" s="169">
        <v>495</v>
      </c>
      <c r="B496" s="8" t="s">
        <v>2731</v>
      </c>
      <c r="C496" s="9" t="s">
        <v>1078</v>
      </c>
      <c r="D496" s="9" t="s">
        <v>1078</v>
      </c>
      <c r="E496" s="9" t="s">
        <v>147</v>
      </c>
      <c r="F496" s="9" t="s">
        <v>2598</v>
      </c>
      <c r="G496" s="9" t="s">
        <v>1074</v>
      </c>
      <c r="H496" s="9" t="s">
        <v>1074</v>
      </c>
      <c r="I496" s="9" t="s">
        <v>386</v>
      </c>
      <c r="J496" s="9" t="s">
        <v>217</v>
      </c>
      <c r="K496" s="9"/>
      <c r="L496" s="10">
        <v>43983</v>
      </c>
      <c r="M496" s="10">
        <v>45261</v>
      </c>
      <c r="N496" s="14">
        <v>15.6</v>
      </c>
      <c r="O496" s="14">
        <v>26</v>
      </c>
      <c r="P496" s="14"/>
      <c r="Q496" s="14"/>
      <c r="R496" s="14">
        <v>234000</v>
      </c>
      <c r="S496" s="175">
        <v>96000</v>
      </c>
      <c r="T496" s="175">
        <v>0</v>
      </c>
      <c r="U496" s="14" t="s">
        <v>367</v>
      </c>
      <c r="V496" s="9" t="s">
        <v>2598</v>
      </c>
    </row>
    <row r="497" spans="1:22" s="87" customFormat="1" ht="45" customHeight="1">
      <c r="A497" s="169">
        <v>496</v>
      </c>
      <c r="B497" s="8" t="s">
        <v>2733</v>
      </c>
      <c r="C497" s="9" t="s">
        <v>1078</v>
      </c>
      <c r="D497" s="9" t="s">
        <v>1078</v>
      </c>
      <c r="E497" s="9" t="s">
        <v>147</v>
      </c>
      <c r="F497" s="9" t="s">
        <v>1305</v>
      </c>
      <c r="G497" s="9" t="s">
        <v>2452</v>
      </c>
      <c r="H497" s="9" t="s">
        <v>2452</v>
      </c>
      <c r="I497" s="9" t="s">
        <v>1124</v>
      </c>
      <c r="J497" s="9" t="s">
        <v>217</v>
      </c>
      <c r="K497" s="9"/>
      <c r="L497" s="10">
        <v>44013</v>
      </c>
      <c r="M497" s="10">
        <v>45078</v>
      </c>
      <c r="N497" s="14" t="s">
        <v>1306</v>
      </c>
      <c r="O497" s="14">
        <v>32.1</v>
      </c>
      <c r="P497" s="14"/>
      <c r="Q497" s="14"/>
      <c r="R497" s="14">
        <f>8000*O497</f>
        <v>256800</v>
      </c>
      <c r="S497" s="175">
        <v>140000</v>
      </c>
      <c r="T497" s="175">
        <v>0</v>
      </c>
      <c r="U497" s="14" t="s">
        <v>516</v>
      </c>
      <c r="V497" s="9" t="s">
        <v>1841</v>
      </c>
    </row>
    <row r="498" spans="1:22" s="87" customFormat="1" ht="45" customHeight="1">
      <c r="A498" s="169">
        <v>497</v>
      </c>
      <c r="B498" s="8" t="s">
        <v>1318</v>
      </c>
      <c r="C498" s="9" t="s">
        <v>1319</v>
      </c>
      <c r="D498" s="9" t="s">
        <v>878</v>
      </c>
      <c r="E498" s="169" t="s">
        <v>1394</v>
      </c>
      <c r="F498" s="9" t="s">
        <v>1320</v>
      </c>
      <c r="G498" s="9" t="s">
        <v>1321</v>
      </c>
      <c r="H498" s="9" t="s">
        <v>344</v>
      </c>
      <c r="I498" s="9" t="s">
        <v>26</v>
      </c>
      <c r="J498" s="9" t="s">
        <v>40</v>
      </c>
      <c r="K498" s="9" t="s">
        <v>43</v>
      </c>
      <c r="L498" s="10">
        <v>43801</v>
      </c>
      <c r="M498" s="10">
        <v>44532</v>
      </c>
      <c r="N498" s="14" t="s">
        <v>1258</v>
      </c>
      <c r="O498" s="14" t="s">
        <v>1322</v>
      </c>
      <c r="P498" s="14" t="s">
        <v>29</v>
      </c>
      <c r="Q498" s="14" t="s">
        <v>29</v>
      </c>
      <c r="R498" s="14">
        <v>34000</v>
      </c>
      <c r="S498" s="14">
        <v>8000</v>
      </c>
      <c r="T498" s="14">
        <v>8000</v>
      </c>
      <c r="U498" s="14" t="s">
        <v>35</v>
      </c>
      <c r="V498" s="50" t="s">
        <v>1847</v>
      </c>
    </row>
    <row r="499" spans="1:22" s="87" customFormat="1" ht="45" customHeight="1">
      <c r="A499" s="169">
        <v>498</v>
      </c>
      <c r="B499" s="8" t="s">
        <v>1338</v>
      </c>
      <c r="C499" s="9" t="s">
        <v>1327</v>
      </c>
      <c r="D499" s="9" t="s">
        <v>1339</v>
      </c>
      <c r="E499" s="9" t="s">
        <v>1340</v>
      </c>
      <c r="F499" s="9" t="s">
        <v>1341</v>
      </c>
      <c r="G499" s="9" t="s">
        <v>1321</v>
      </c>
      <c r="H499" s="9" t="s">
        <v>1331</v>
      </c>
      <c r="I499" s="9" t="s">
        <v>420</v>
      </c>
      <c r="J499" s="9" t="s">
        <v>27</v>
      </c>
      <c r="K499" s="9" t="s">
        <v>28</v>
      </c>
      <c r="L499" s="10">
        <v>43617</v>
      </c>
      <c r="M499" s="10">
        <v>44713</v>
      </c>
      <c r="N499" s="14" t="s">
        <v>1342</v>
      </c>
      <c r="O499" s="14">
        <v>7.5</v>
      </c>
      <c r="P499" s="14"/>
      <c r="Q499" s="14"/>
      <c r="R499" s="14">
        <v>72000</v>
      </c>
      <c r="S499" s="14">
        <v>12000</v>
      </c>
      <c r="T499" s="14">
        <v>12000</v>
      </c>
      <c r="U499" s="14" t="s">
        <v>35</v>
      </c>
      <c r="V499" s="50" t="s">
        <v>1341</v>
      </c>
    </row>
    <row r="500" spans="1:22" s="87" customFormat="1" ht="45" customHeight="1">
      <c r="A500" s="169">
        <v>499</v>
      </c>
      <c r="B500" s="8" t="s">
        <v>1348</v>
      </c>
      <c r="C500" s="9" t="s">
        <v>1327</v>
      </c>
      <c r="D500" s="9" t="s">
        <v>1349</v>
      </c>
      <c r="E500" s="9" t="s">
        <v>1344</v>
      </c>
      <c r="F500" s="9" t="s">
        <v>1350</v>
      </c>
      <c r="G500" s="9" t="s">
        <v>1321</v>
      </c>
      <c r="H500" s="9" t="s">
        <v>1331</v>
      </c>
      <c r="I500" s="9" t="s">
        <v>26</v>
      </c>
      <c r="J500" s="9" t="s">
        <v>27</v>
      </c>
      <c r="K500" s="9" t="s">
        <v>43</v>
      </c>
      <c r="L500" s="10">
        <v>43405</v>
      </c>
      <c r="M500" s="10">
        <v>44166</v>
      </c>
      <c r="N500" s="14" t="s">
        <v>1351</v>
      </c>
      <c r="O500" s="14" t="s">
        <v>1165</v>
      </c>
      <c r="P500" s="14"/>
      <c r="Q500" s="14"/>
      <c r="R500" s="14">
        <v>36000</v>
      </c>
      <c r="S500" s="14">
        <v>15000</v>
      </c>
      <c r="T500" s="14">
        <v>15000</v>
      </c>
      <c r="U500" s="14" t="s">
        <v>35</v>
      </c>
      <c r="V500" s="50" t="s">
        <v>1851</v>
      </c>
    </row>
    <row r="501" spans="1:22" s="87" customFormat="1" ht="45" customHeight="1">
      <c r="A501" s="169">
        <v>500</v>
      </c>
      <c r="B501" s="8" t="s">
        <v>1398</v>
      </c>
      <c r="C501" s="9" t="s">
        <v>1327</v>
      </c>
      <c r="D501" s="9" t="s">
        <v>1393</v>
      </c>
      <c r="E501" s="169" t="s">
        <v>1335</v>
      </c>
      <c r="F501" s="9" t="s">
        <v>1399</v>
      </c>
      <c r="G501" s="9" t="s">
        <v>1396</v>
      </c>
      <c r="H501" s="9" t="s">
        <v>1397</v>
      </c>
      <c r="I501" s="9" t="s">
        <v>2450</v>
      </c>
      <c r="J501" s="9" t="s">
        <v>27</v>
      </c>
      <c r="K501" s="9" t="s">
        <v>1076</v>
      </c>
      <c r="L501" s="10">
        <v>43800</v>
      </c>
      <c r="M501" s="10">
        <v>44805</v>
      </c>
      <c r="N501" s="14" t="s">
        <v>1400</v>
      </c>
      <c r="O501" s="14">
        <v>6.3</v>
      </c>
      <c r="P501" s="14"/>
      <c r="Q501" s="14"/>
      <c r="R501" s="14">
        <v>80000</v>
      </c>
      <c r="S501" s="14">
        <v>9000</v>
      </c>
      <c r="T501" s="14">
        <v>9000</v>
      </c>
      <c r="U501" s="14" t="s">
        <v>35</v>
      </c>
      <c r="V501" s="50" t="s">
        <v>1858</v>
      </c>
    </row>
    <row r="502" spans="1:22" s="87" customFormat="1" ht="45" customHeight="1">
      <c r="A502" s="169">
        <v>501</v>
      </c>
      <c r="B502" s="8" t="s">
        <v>1343</v>
      </c>
      <c r="C502" s="9" t="s">
        <v>1327</v>
      </c>
      <c r="D502" s="9" t="s">
        <v>1339</v>
      </c>
      <c r="E502" s="9" t="s">
        <v>1344</v>
      </c>
      <c r="F502" s="9" t="s">
        <v>1345</v>
      </c>
      <c r="G502" s="9" t="s">
        <v>1321</v>
      </c>
      <c r="H502" s="9" t="s">
        <v>1331</v>
      </c>
      <c r="I502" s="9" t="s">
        <v>420</v>
      </c>
      <c r="J502" s="9" t="s">
        <v>27</v>
      </c>
      <c r="K502" s="9" t="s">
        <v>28</v>
      </c>
      <c r="L502" s="10">
        <v>43617</v>
      </c>
      <c r="M502" s="10">
        <v>44166</v>
      </c>
      <c r="N502" s="14" t="s">
        <v>1346</v>
      </c>
      <c r="O502" s="14" t="s">
        <v>1347</v>
      </c>
      <c r="P502" s="14"/>
      <c r="Q502" s="14"/>
      <c r="R502" s="14">
        <v>7500</v>
      </c>
      <c r="S502" s="14">
        <v>3000</v>
      </c>
      <c r="T502" s="14">
        <v>3000</v>
      </c>
      <c r="U502" s="14" t="s">
        <v>30</v>
      </c>
      <c r="V502" s="50" t="s">
        <v>1345</v>
      </c>
    </row>
    <row r="503" spans="1:22" s="87" customFormat="1" ht="45" customHeight="1">
      <c r="A503" s="169">
        <v>502</v>
      </c>
      <c r="B503" s="8" t="s">
        <v>1376</v>
      </c>
      <c r="C503" s="9" t="s">
        <v>1327</v>
      </c>
      <c r="D503" s="9" t="s">
        <v>1328</v>
      </c>
      <c r="E503" s="9" t="s">
        <v>1344</v>
      </c>
      <c r="F503" s="9" t="s">
        <v>1377</v>
      </c>
      <c r="G503" s="9" t="s">
        <v>1321</v>
      </c>
      <c r="H503" s="9" t="s">
        <v>1331</v>
      </c>
      <c r="I503" s="9" t="s">
        <v>2457</v>
      </c>
      <c r="J503" s="9" t="s">
        <v>27</v>
      </c>
      <c r="K503" s="9" t="s">
        <v>28</v>
      </c>
      <c r="L503" s="10">
        <v>43800</v>
      </c>
      <c r="M503" s="10">
        <v>44348</v>
      </c>
      <c r="N503" s="14" t="s">
        <v>1346</v>
      </c>
      <c r="O503" s="14" t="s">
        <v>1347</v>
      </c>
      <c r="P503" s="14"/>
      <c r="Q503" s="14"/>
      <c r="R503" s="14">
        <v>7500</v>
      </c>
      <c r="S503" s="14">
        <v>3000</v>
      </c>
      <c r="T503" s="14">
        <v>3000</v>
      </c>
      <c r="U503" s="14" t="s">
        <v>35</v>
      </c>
      <c r="V503" s="50" t="s">
        <v>1377</v>
      </c>
    </row>
    <row r="504" spans="1:22" s="87" customFormat="1" ht="45" customHeight="1">
      <c r="A504" s="169">
        <v>503</v>
      </c>
      <c r="B504" s="8" t="s">
        <v>1326</v>
      </c>
      <c r="C504" s="9" t="s">
        <v>1327</v>
      </c>
      <c r="D504" s="9" t="s">
        <v>1328</v>
      </c>
      <c r="E504" s="9" t="s">
        <v>1329</v>
      </c>
      <c r="F504" s="9" t="s">
        <v>1330</v>
      </c>
      <c r="G504" s="9" t="s">
        <v>1321</v>
      </c>
      <c r="H504" s="9" t="s">
        <v>1331</v>
      </c>
      <c r="I504" s="9" t="s">
        <v>26</v>
      </c>
      <c r="J504" s="9" t="s">
        <v>27</v>
      </c>
      <c r="K504" s="9" t="s">
        <v>43</v>
      </c>
      <c r="L504" s="10">
        <v>43221</v>
      </c>
      <c r="M504" s="10">
        <v>43983</v>
      </c>
      <c r="N504" s="14" t="s">
        <v>1332</v>
      </c>
      <c r="O504" s="14" t="s">
        <v>1100</v>
      </c>
      <c r="P504" s="14"/>
      <c r="Q504" s="14"/>
      <c r="R504" s="14">
        <v>25200</v>
      </c>
      <c r="S504" s="14">
        <v>500</v>
      </c>
      <c r="T504" s="14">
        <v>500</v>
      </c>
      <c r="U504" s="14" t="s">
        <v>30</v>
      </c>
      <c r="V504" s="50" t="s">
        <v>1849</v>
      </c>
    </row>
    <row r="505" spans="1:22" s="87" customFormat="1" ht="45" customHeight="1">
      <c r="A505" s="169">
        <v>504</v>
      </c>
      <c r="B505" s="8" t="s">
        <v>1333</v>
      </c>
      <c r="C505" s="9" t="s">
        <v>1334</v>
      </c>
      <c r="D505" s="9" t="s">
        <v>1328</v>
      </c>
      <c r="E505" s="9" t="s">
        <v>2769</v>
      </c>
      <c r="F505" s="9" t="s">
        <v>1336</v>
      </c>
      <c r="G505" s="9" t="s">
        <v>1321</v>
      </c>
      <c r="H505" s="9" t="s">
        <v>344</v>
      </c>
      <c r="I505" s="9" t="s">
        <v>26</v>
      </c>
      <c r="J505" s="9" t="s">
        <v>27</v>
      </c>
      <c r="K505" s="9" t="s">
        <v>28</v>
      </c>
      <c r="L505" s="10">
        <v>42430</v>
      </c>
      <c r="M505" s="10">
        <v>43922</v>
      </c>
      <c r="N505" s="14" t="s">
        <v>980</v>
      </c>
      <c r="O505" s="14" t="s">
        <v>1337</v>
      </c>
      <c r="P505" s="14"/>
      <c r="Q505" s="14"/>
      <c r="R505" s="14">
        <v>82000</v>
      </c>
      <c r="S505" s="14">
        <v>500</v>
      </c>
      <c r="T505" s="14">
        <v>500</v>
      </c>
      <c r="U505" s="14" t="s">
        <v>30</v>
      </c>
      <c r="V505" s="50" t="s">
        <v>1850</v>
      </c>
    </row>
    <row r="506" spans="1:22" s="87" customFormat="1" ht="45" customHeight="1">
      <c r="A506" s="169">
        <v>505</v>
      </c>
      <c r="B506" s="8" t="s">
        <v>1390</v>
      </c>
      <c r="C506" s="9" t="s">
        <v>1327</v>
      </c>
      <c r="D506" s="9" t="s">
        <v>1349</v>
      </c>
      <c r="E506" s="9" t="s">
        <v>1329</v>
      </c>
      <c r="F506" s="9" t="s">
        <v>1391</v>
      </c>
      <c r="G506" s="9" t="s">
        <v>1321</v>
      </c>
      <c r="H506" s="9" t="s">
        <v>1331</v>
      </c>
      <c r="I506" s="9" t="s">
        <v>125</v>
      </c>
      <c r="J506" s="9" t="s">
        <v>27</v>
      </c>
      <c r="K506" s="9" t="s">
        <v>28</v>
      </c>
      <c r="L506" s="10">
        <v>43800</v>
      </c>
      <c r="M506" s="10">
        <v>44075</v>
      </c>
      <c r="N506" s="14" t="s">
        <v>29</v>
      </c>
      <c r="O506" s="14" t="s">
        <v>29</v>
      </c>
      <c r="P506" s="14"/>
      <c r="Q506" s="14"/>
      <c r="R506" s="14">
        <v>2500</v>
      </c>
      <c r="S506" s="14">
        <v>300</v>
      </c>
      <c r="T506" s="14">
        <v>99</v>
      </c>
      <c r="U506" s="14" t="s">
        <v>30</v>
      </c>
      <c r="V506" s="50" t="s">
        <v>1391</v>
      </c>
    </row>
    <row r="507" spans="1:22" s="87" customFormat="1" ht="45" customHeight="1">
      <c r="A507" s="169">
        <v>506</v>
      </c>
      <c r="B507" s="8" t="s">
        <v>1354</v>
      </c>
      <c r="C507" s="9" t="s">
        <v>1327</v>
      </c>
      <c r="D507" s="9" t="s">
        <v>1349</v>
      </c>
      <c r="E507" s="9" t="s">
        <v>708</v>
      </c>
      <c r="F507" s="9" t="s">
        <v>2454</v>
      </c>
      <c r="G507" s="9" t="s">
        <v>1321</v>
      </c>
      <c r="H507" s="9" t="s">
        <v>2455</v>
      </c>
      <c r="I507" s="9" t="s">
        <v>137</v>
      </c>
      <c r="J507" s="9" t="s">
        <v>27</v>
      </c>
      <c r="K507" s="9" t="s">
        <v>28</v>
      </c>
      <c r="L507" s="10">
        <v>43466</v>
      </c>
      <c r="M507" s="10">
        <v>44166</v>
      </c>
      <c r="N507" s="14" t="s">
        <v>29</v>
      </c>
      <c r="O507" s="14" t="s">
        <v>29</v>
      </c>
      <c r="P507" s="14"/>
      <c r="Q507" s="14"/>
      <c r="R507" s="14">
        <v>600</v>
      </c>
      <c r="S507" s="14">
        <v>50</v>
      </c>
      <c r="T507" s="14">
        <v>0</v>
      </c>
      <c r="U507" s="14" t="s">
        <v>30</v>
      </c>
      <c r="V507" s="50" t="s">
        <v>1355</v>
      </c>
    </row>
    <row r="508" spans="1:22" s="87" customFormat="1" ht="45" customHeight="1">
      <c r="A508" s="169">
        <v>507</v>
      </c>
      <c r="B508" s="8" t="s">
        <v>2370</v>
      </c>
      <c r="C508" s="9" t="s">
        <v>2371</v>
      </c>
      <c r="D508" s="9" t="s">
        <v>2371</v>
      </c>
      <c r="E508" s="169" t="s">
        <v>2374</v>
      </c>
      <c r="F508" s="9" t="s">
        <v>2372</v>
      </c>
      <c r="G508" s="9" t="s">
        <v>1321</v>
      </c>
      <c r="H508" s="9" t="s">
        <v>1331</v>
      </c>
      <c r="I508" s="9" t="s">
        <v>2450</v>
      </c>
      <c r="J508" s="9" t="s">
        <v>40</v>
      </c>
      <c r="K508" s="9" t="s">
        <v>43</v>
      </c>
      <c r="L508" s="10">
        <v>43800</v>
      </c>
      <c r="M508" s="10">
        <v>44075</v>
      </c>
      <c r="N508" s="14" t="s">
        <v>2373</v>
      </c>
      <c r="O508" s="14">
        <v>4.2</v>
      </c>
      <c r="P508" s="14" t="s">
        <v>29</v>
      </c>
      <c r="Q508" s="14" t="s">
        <v>29</v>
      </c>
      <c r="R508" s="14">
        <v>15000</v>
      </c>
      <c r="S508" s="14">
        <v>5000</v>
      </c>
      <c r="T508" s="14">
        <v>5000</v>
      </c>
      <c r="U508" s="14" t="s">
        <v>35</v>
      </c>
      <c r="V508" s="9" t="s">
        <v>2372</v>
      </c>
    </row>
    <row r="509" spans="1:22" s="87" customFormat="1" ht="45" customHeight="1">
      <c r="A509" s="169">
        <v>508</v>
      </c>
      <c r="B509" s="8" t="s">
        <v>1356</v>
      </c>
      <c r="C509" s="9" t="s">
        <v>37</v>
      </c>
      <c r="D509" s="9" t="s">
        <v>750</v>
      </c>
      <c r="E509" s="169" t="s">
        <v>1394</v>
      </c>
      <c r="F509" s="9" t="s">
        <v>1357</v>
      </c>
      <c r="G509" s="9" t="s">
        <v>1321</v>
      </c>
      <c r="H509" s="9" t="s">
        <v>344</v>
      </c>
      <c r="I509" s="9" t="s">
        <v>373</v>
      </c>
      <c r="J509" s="9" t="s">
        <v>40</v>
      </c>
      <c r="K509" s="9" t="s">
        <v>28</v>
      </c>
      <c r="L509" s="10">
        <v>44166</v>
      </c>
      <c r="M509" s="10">
        <v>44896</v>
      </c>
      <c r="N509" s="14" t="s">
        <v>1332</v>
      </c>
      <c r="O509" s="14">
        <v>3.75</v>
      </c>
      <c r="P509" s="14" t="s">
        <v>29</v>
      </c>
      <c r="Q509" s="14" t="s">
        <v>29</v>
      </c>
      <c r="R509" s="14">
        <v>18000</v>
      </c>
      <c r="S509" s="14">
        <v>1000</v>
      </c>
      <c r="T509" s="14">
        <v>1000</v>
      </c>
      <c r="U509" s="14" t="s">
        <v>30</v>
      </c>
      <c r="V509" s="50" t="s">
        <v>1357</v>
      </c>
    </row>
    <row r="510" spans="1:22" s="87" customFormat="1" ht="45" customHeight="1">
      <c r="A510" s="169">
        <v>509</v>
      </c>
      <c r="B510" s="8" t="s">
        <v>2734</v>
      </c>
      <c r="C510" s="9" t="s">
        <v>895</v>
      </c>
      <c r="D510" s="9" t="s">
        <v>750</v>
      </c>
      <c r="E510" s="9" t="s">
        <v>708</v>
      </c>
      <c r="F510" s="9" t="s">
        <v>1368</v>
      </c>
      <c r="G510" s="9" t="s">
        <v>1321</v>
      </c>
      <c r="H510" s="9" t="s">
        <v>2458</v>
      </c>
      <c r="I510" s="9" t="s">
        <v>373</v>
      </c>
      <c r="J510" s="9" t="s">
        <v>27</v>
      </c>
      <c r="K510" s="9" t="s">
        <v>28</v>
      </c>
      <c r="L510" s="10">
        <v>43922</v>
      </c>
      <c r="M510" s="10">
        <v>44531</v>
      </c>
      <c r="N510" s="14" t="s">
        <v>29</v>
      </c>
      <c r="O510" s="14" t="s">
        <v>29</v>
      </c>
      <c r="P510" s="14"/>
      <c r="Q510" s="14"/>
      <c r="R510" s="14">
        <v>1000</v>
      </c>
      <c r="S510" s="14">
        <v>400</v>
      </c>
      <c r="T510" s="14">
        <v>0</v>
      </c>
      <c r="U510" s="14" t="s">
        <v>30</v>
      </c>
      <c r="V510" s="50" t="s">
        <v>1855</v>
      </c>
    </row>
    <row r="511" spans="1:22" s="87" customFormat="1" ht="45" customHeight="1">
      <c r="A511" s="169">
        <v>510</v>
      </c>
      <c r="B511" s="8" t="s">
        <v>1372</v>
      </c>
      <c r="C511" s="9" t="s">
        <v>1327</v>
      </c>
      <c r="D511" s="9" t="s">
        <v>1349</v>
      </c>
      <c r="E511" s="9" t="s">
        <v>1344</v>
      </c>
      <c r="F511" s="9" t="s">
        <v>1373</v>
      </c>
      <c r="G511" s="9" t="s">
        <v>1321</v>
      </c>
      <c r="H511" s="9" t="s">
        <v>1331</v>
      </c>
      <c r="I511" s="9" t="s">
        <v>385</v>
      </c>
      <c r="J511" s="9" t="s">
        <v>27</v>
      </c>
      <c r="K511" s="9" t="s">
        <v>28</v>
      </c>
      <c r="L511" s="10">
        <v>43831</v>
      </c>
      <c r="M511" s="10">
        <v>44713</v>
      </c>
      <c r="N511" s="14" t="s">
        <v>1374</v>
      </c>
      <c r="O511" s="14" t="s">
        <v>1375</v>
      </c>
      <c r="P511" s="14"/>
      <c r="Q511" s="14"/>
      <c r="R511" s="14">
        <v>55000</v>
      </c>
      <c r="S511" s="14">
        <v>7000</v>
      </c>
      <c r="T511" s="14">
        <v>7000</v>
      </c>
      <c r="U511" s="14" t="s">
        <v>30</v>
      </c>
      <c r="V511" s="50" t="s">
        <v>1373</v>
      </c>
    </row>
    <row r="512" spans="1:22" s="87" customFormat="1" ht="45" customHeight="1">
      <c r="A512" s="169">
        <v>511</v>
      </c>
      <c r="B512" s="8" t="s">
        <v>1381</v>
      </c>
      <c r="C512" s="9" t="s">
        <v>1327</v>
      </c>
      <c r="D512" s="9" t="s">
        <v>1349</v>
      </c>
      <c r="E512" s="9" t="s">
        <v>1344</v>
      </c>
      <c r="F512" s="9" t="s">
        <v>1382</v>
      </c>
      <c r="G512" s="9" t="s">
        <v>1321</v>
      </c>
      <c r="H512" s="9" t="s">
        <v>1331</v>
      </c>
      <c r="I512" s="9" t="s">
        <v>373</v>
      </c>
      <c r="J512" s="9" t="s">
        <v>27</v>
      </c>
      <c r="K512" s="9" t="s">
        <v>43</v>
      </c>
      <c r="L512" s="10">
        <v>43831</v>
      </c>
      <c r="M512" s="10">
        <v>44713</v>
      </c>
      <c r="N512" s="14" t="s">
        <v>699</v>
      </c>
      <c r="O512" s="14" t="s">
        <v>1243</v>
      </c>
      <c r="P512" s="14"/>
      <c r="Q512" s="14"/>
      <c r="R512" s="14">
        <v>60000</v>
      </c>
      <c r="S512" s="14">
        <v>7000</v>
      </c>
      <c r="T512" s="14">
        <v>7000</v>
      </c>
      <c r="U512" s="14" t="s">
        <v>30</v>
      </c>
      <c r="V512" s="50" t="s">
        <v>1857</v>
      </c>
    </row>
    <row r="513" spans="1:22" s="87" customFormat="1" ht="45" customHeight="1">
      <c r="A513" s="169">
        <v>512</v>
      </c>
      <c r="B513" s="8" t="s">
        <v>1352</v>
      </c>
      <c r="C513" s="9" t="s">
        <v>1327</v>
      </c>
      <c r="D513" s="9" t="s">
        <v>1349</v>
      </c>
      <c r="E513" s="9" t="s">
        <v>1344</v>
      </c>
      <c r="F513" s="9" t="s">
        <v>1353</v>
      </c>
      <c r="G513" s="9" t="s">
        <v>1321</v>
      </c>
      <c r="H513" s="9" t="s">
        <v>1331</v>
      </c>
      <c r="I513" s="9" t="s">
        <v>2461</v>
      </c>
      <c r="J513" s="9" t="s">
        <v>27</v>
      </c>
      <c r="K513" s="9" t="s">
        <v>43</v>
      </c>
      <c r="L513" s="10">
        <v>43831</v>
      </c>
      <c r="M513" s="10">
        <v>44348</v>
      </c>
      <c r="N513" s="14" t="s">
        <v>1346</v>
      </c>
      <c r="O513" s="14" t="s">
        <v>1347</v>
      </c>
      <c r="P513" s="14"/>
      <c r="Q513" s="14"/>
      <c r="R513" s="14">
        <v>7500</v>
      </c>
      <c r="S513" s="14">
        <v>2000</v>
      </c>
      <c r="T513" s="14">
        <v>2000</v>
      </c>
      <c r="U513" s="14" t="s">
        <v>30</v>
      </c>
      <c r="V513" s="50" t="s">
        <v>1852</v>
      </c>
    </row>
    <row r="514" spans="1:22" s="87" customFormat="1" ht="45" customHeight="1">
      <c r="A514" s="169">
        <v>513</v>
      </c>
      <c r="B514" s="8" t="s">
        <v>1378</v>
      </c>
      <c r="C514" s="9" t="s">
        <v>1327</v>
      </c>
      <c r="D514" s="9" t="s">
        <v>1349</v>
      </c>
      <c r="E514" s="9" t="s">
        <v>1340</v>
      </c>
      <c r="F514" s="9" t="s">
        <v>2459</v>
      </c>
      <c r="G514" s="9" t="s">
        <v>1321</v>
      </c>
      <c r="H514" s="9" t="s">
        <v>1331</v>
      </c>
      <c r="I514" s="9" t="s">
        <v>1325</v>
      </c>
      <c r="J514" s="9" t="s">
        <v>27</v>
      </c>
      <c r="K514" s="9" t="s">
        <v>43</v>
      </c>
      <c r="L514" s="10">
        <v>44136</v>
      </c>
      <c r="M514" s="10">
        <v>44713</v>
      </c>
      <c r="N514" s="14" t="s">
        <v>1380</v>
      </c>
      <c r="O514" s="14" t="s">
        <v>976</v>
      </c>
      <c r="P514" s="14"/>
      <c r="Q514" s="14"/>
      <c r="R514" s="14">
        <v>32000</v>
      </c>
      <c r="S514" s="14">
        <v>500</v>
      </c>
      <c r="T514" s="14">
        <v>500</v>
      </c>
      <c r="U514" s="14" t="s">
        <v>35</v>
      </c>
      <c r="V514" s="50" t="s">
        <v>1379</v>
      </c>
    </row>
    <row r="515" spans="1:22" s="87" customFormat="1" ht="45" customHeight="1">
      <c r="A515" s="169">
        <v>514</v>
      </c>
      <c r="B515" s="8" t="s">
        <v>1383</v>
      </c>
      <c r="C515" s="9" t="s">
        <v>1327</v>
      </c>
      <c r="D515" s="9" t="s">
        <v>1349</v>
      </c>
      <c r="E515" s="9" t="s">
        <v>708</v>
      </c>
      <c r="F515" s="9" t="s">
        <v>2460</v>
      </c>
      <c r="G515" s="9" t="s">
        <v>1321</v>
      </c>
      <c r="H515" s="9" t="s">
        <v>344</v>
      </c>
      <c r="I515" s="9" t="s">
        <v>385</v>
      </c>
      <c r="J515" s="9" t="s">
        <v>27</v>
      </c>
      <c r="K515" s="9" t="s">
        <v>28</v>
      </c>
      <c r="L515" s="10">
        <v>44013</v>
      </c>
      <c r="M515" s="10">
        <v>44531</v>
      </c>
      <c r="N515" s="14" t="s">
        <v>1385</v>
      </c>
      <c r="O515" s="14" t="s">
        <v>1347</v>
      </c>
      <c r="P515" s="14"/>
      <c r="Q515" s="14"/>
      <c r="R515" s="14">
        <v>8500</v>
      </c>
      <c r="S515" s="14">
        <v>500</v>
      </c>
      <c r="T515" s="14">
        <v>500</v>
      </c>
      <c r="U515" s="14" t="s">
        <v>35</v>
      </c>
      <c r="V515" s="50" t="s">
        <v>1384</v>
      </c>
    </row>
    <row r="516" spans="1:22" s="87" customFormat="1" ht="45" customHeight="1">
      <c r="A516" s="169">
        <v>515</v>
      </c>
      <c r="B516" s="8" t="s">
        <v>1388</v>
      </c>
      <c r="C516" s="9" t="s">
        <v>1327</v>
      </c>
      <c r="D516" s="9" t="s">
        <v>1349</v>
      </c>
      <c r="E516" s="9" t="s">
        <v>1340</v>
      </c>
      <c r="F516" s="9" t="s">
        <v>1389</v>
      </c>
      <c r="G516" s="9" t="s">
        <v>1321</v>
      </c>
      <c r="H516" s="9" t="s">
        <v>1331</v>
      </c>
      <c r="I516" s="9" t="s">
        <v>1325</v>
      </c>
      <c r="J516" s="9" t="s">
        <v>27</v>
      </c>
      <c r="K516" s="9" t="s">
        <v>28</v>
      </c>
      <c r="L516" s="10">
        <v>43983</v>
      </c>
      <c r="M516" s="10">
        <v>44531</v>
      </c>
      <c r="N516" s="14" t="s">
        <v>1346</v>
      </c>
      <c r="O516" s="14" t="s">
        <v>1347</v>
      </c>
      <c r="P516" s="14"/>
      <c r="Q516" s="14"/>
      <c r="R516" s="14">
        <v>8000</v>
      </c>
      <c r="S516" s="14">
        <v>200</v>
      </c>
      <c r="T516" s="14">
        <v>200</v>
      </c>
      <c r="U516" s="14" t="s">
        <v>35</v>
      </c>
      <c r="V516" s="50" t="s">
        <v>1389</v>
      </c>
    </row>
    <row r="517" spans="1:22" s="87" customFormat="1" ht="45" customHeight="1">
      <c r="A517" s="169">
        <v>516</v>
      </c>
      <c r="B517" s="8" t="s">
        <v>1386</v>
      </c>
      <c r="C517" s="9" t="s">
        <v>1327</v>
      </c>
      <c r="D517" s="9" t="s">
        <v>1339</v>
      </c>
      <c r="E517" s="9" t="s">
        <v>1344</v>
      </c>
      <c r="F517" s="9" t="s">
        <v>2449</v>
      </c>
      <c r="G517" s="9" t="s">
        <v>1321</v>
      </c>
      <c r="H517" s="9" t="s">
        <v>1331</v>
      </c>
      <c r="I517" s="9" t="s">
        <v>1325</v>
      </c>
      <c r="J517" s="9" t="s">
        <v>27</v>
      </c>
      <c r="K517" s="9" t="s">
        <v>28</v>
      </c>
      <c r="L517" s="10">
        <v>44013</v>
      </c>
      <c r="M517" s="10">
        <v>44531</v>
      </c>
      <c r="N517" s="14" t="s">
        <v>1346</v>
      </c>
      <c r="O517" s="14" t="s">
        <v>1347</v>
      </c>
      <c r="P517" s="14"/>
      <c r="Q517" s="14"/>
      <c r="R517" s="14">
        <v>8000</v>
      </c>
      <c r="S517" s="14">
        <v>1000</v>
      </c>
      <c r="T517" s="14">
        <v>1000</v>
      </c>
      <c r="U517" s="14" t="s">
        <v>35</v>
      </c>
      <c r="V517" s="50" t="s">
        <v>1387</v>
      </c>
    </row>
    <row r="518" spans="1:22" s="87" customFormat="1" ht="45" customHeight="1">
      <c r="A518" s="169">
        <v>517</v>
      </c>
      <c r="B518" s="8" t="s">
        <v>1358</v>
      </c>
      <c r="C518" s="9" t="s">
        <v>2448</v>
      </c>
      <c r="D518" s="9" t="s">
        <v>2447</v>
      </c>
      <c r="E518" s="9" t="s">
        <v>426</v>
      </c>
      <c r="F518" s="9" t="s">
        <v>1359</v>
      </c>
      <c r="G518" s="9" t="s">
        <v>1321</v>
      </c>
      <c r="H518" s="9" t="s">
        <v>344</v>
      </c>
      <c r="I518" s="9" t="s">
        <v>373</v>
      </c>
      <c r="J518" s="9" t="s">
        <v>27</v>
      </c>
      <c r="K518" s="9" t="s">
        <v>28</v>
      </c>
      <c r="L518" s="10">
        <v>44105</v>
      </c>
      <c r="M518" s="10">
        <v>44440</v>
      </c>
      <c r="N518" s="14" t="s">
        <v>29</v>
      </c>
      <c r="O518" s="14" t="s">
        <v>29</v>
      </c>
      <c r="P518" s="14" t="s">
        <v>29</v>
      </c>
      <c r="Q518" s="14" t="s">
        <v>29</v>
      </c>
      <c r="R518" s="14">
        <v>750</v>
      </c>
      <c r="S518" s="14">
        <v>300</v>
      </c>
      <c r="T518" s="14">
        <v>300</v>
      </c>
      <c r="U518" s="14" t="s">
        <v>35</v>
      </c>
      <c r="V518" s="50" t="s">
        <v>1359</v>
      </c>
    </row>
    <row r="519" spans="1:22" s="87" customFormat="1" ht="45" customHeight="1">
      <c r="A519" s="169">
        <v>518</v>
      </c>
      <c r="B519" s="8" t="s">
        <v>1392</v>
      </c>
      <c r="C519" s="9" t="s">
        <v>1327</v>
      </c>
      <c r="D519" s="9" t="s">
        <v>1393</v>
      </c>
      <c r="E519" s="169" t="s">
        <v>1394</v>
      </c>
      <c r="F519" s="9" t="s">
        <v>1395</v>
      </c>
      <c r="G519" s="9" t="s">
        <v>1396</v>
      </c>
      <c r="H519" s="9" t="s">
        <v>1397</v>
      </c>
      <c r="I519" s="9" t="s">
        <v>373</v>
      </c>
      <c r="J519" s="9" t="s">
        <v>27</v>
      </c>
      <c r="K519" s="9" t="s">
        <v>450</v>
      </c>
      <c r="L519" s="10">
        <v>44013</v>
      </c>
      <c r="M519" s="10">
        <v>44166</v>
      </c>
      <c r="N519" s="14" t="s">
        <v>29</v>
      </c>
      <c r="O519" s="14" t="s">
        <v>511</v>
      </c>
      <c r="P519" s="14"/>
      <c r="Q519" s="14"/>
      <c r="R519" s="14">
        <v>1600</v>
      </c>
      <c r="S519" s="14">
        <v>50</v>
      </c>
      <c r="T519" s="14">
        <v>0</v>
      </c>
      <c r="U519" s="14" t="s">
        <v>30</v>
      </c>
      <c r="V519" s="9" t="s">
        <v>1395</v>
      </c>
    </row>
    <row r="520" spans="1:22" s="87" customFormat="1" ht="45" customHeight="1">
      <c r="A520" s="169">
        <v>519</v>
      </c>
      <c r="B520" s="8" t="s">
        <v>1414</v>
      </c>
      <c r="C520" s="9" t="s">
        <v>1327</v>
      </c>
      <c r="D520" s="9" t="s">
        <v>1328</v>
      </c>
      <c r="E520" s="9" t="s">
        <v>1415</v>
      </c>
      <c r="F520" s="9" t="s">
        <v>1416</v>
      </c>
      <c r="G520" s="9" t="s">
        <v>1321</v>
      </c>
      <c r="H520" s="9" t="s">
        <v>1331</v>
      </c>
      <c r="I520" s="9" t="s">
        <v>2462</v>
      </c>
      <c r="J520" s="9" t="s">
        <v>27</v>
      </c>
      <c r="K520" s="9" t="s">
        <v>28</v>
      </c>
      <c r="L520" s="10">
        <v>43983</v>
      </c>
      <c r="M520" s="10">
        <v>44531</v>
      </c>
      <c r="N520" s="14" t="s">
        <v>29</v>
      </c>
      <c r="O520" s="14" t="s">
        <v>29</v>
      </c>
      <c r="P520" s="14"/>
      <c r="Q520" s="14"/>
      <c r="R520" s="14">
        <v>2500</v>
      </c>
      <c r="S520" s="14">
        <v>50</v>
      </c>
      <c r="T520" s="14">
        <v>0</v>
      </c>
      <c r="U520" s="14" t="s">
        <v>30</v>
      </c>
      <c r="V520" s="50" t="s">
        <v>1416</v>
      </c>
    </row>
    <row r="521" spans="1:22" s="87" customFormat="1" ht="45" customHeight="1">
      <c r="A521" s="169">
        <v>520</v>
      </c>
      <c r="B521" s="8" t="s">
        <v>2735</v>
      </c>
      <c r="C521" s="9" t="s">
        <v>2314</v>
      </c>
      <c r="D521" s="9" t="s">
        <v>2289</v>
      </c>
      <c r="E521" s="169" t="s">
        <v>1340</v>
      </c>
      <c r="F521" s="9" t="s">
        <v>2463</v>
      </c>
      <c r="G521" s="9" t="s">
        <v>2316</v>
      </c>
      <c r="H521" s="9" t="s">
        <v>2317</v>
      </c>
      <c r="I521" s="9" t="s">
        <v>385</v>
      </c>
      <c r="J521" s="9" t="s">
        <v>2318</v>
      </c>
      <c r="K521" s="9" t="s">
        <v>151</v>
      </c>
      <c r="L521" s="10">
        <v>43891</v>
      </c>
      <c r="M521" s="10">
        <v>44167</v>
      </c>
      <c r="N521" s="14"/>
      <c r="O521" s="14"/>
      <c r="P521" s="14"/>
      <c r="Q521" s="14"/>
      <c r="R521" s="14">
        <v>1200</v>
      </c>
      <c r="S521" s="14">
        <v>400</v>
      </c>
      <c r="T521" s="14">
        <v>400</v>
      </c>
      <c r="U521" s="14" t="s">
        <v>2319</v>
      </c>
      <c r="V521" s="50" t="s">
        <v>2472</v>
      </c>
    </row>
    <row r="522" spans="1:22" s="87" customFormat="1" ht="45" customHeight="1">
      <c r="A522" s="169">
        <v>521</v>
      </c>
      <c r="B522" s="8" t="s">
        <v>1401</v>
      </c>
      <c r="C522" s="9" t="s">
        <v>955</v>
      </c>
      <c r="D522" s="9" t="s">
        <v>955</v>
      </c>
      <c r="E522" s="169" t="s">
        <v>147</v>
      </c>
      <c r="F522" s="9" t="s">
        <v>2375</v>
      </c>
      <c r="G522" s="9" t="s">
        <v>1321</v>
      </c>
      <c r="H522" s="9" t="s">
        <v>1321</v>
      </c>
      <c r="I522" s="9" t="s">
        <v>373</v>
      </c>
      <c r="J522" s="9" t="s">
        <v>40</v>
      </c>
      <c r="K522" s="9" t="s">
        <v>28</v>
      </c>
      <c r="L522" s="10">
        <v>43984</v>
      </c>
      <c r="M522" s="10">
        <v>44441</v>
      </c>
      <c r="N522" s="14" t="s">
        <v>1403</v>
      </c>
      <c r="O522" s="14">
        <v>0.99</v>
      </c>
      <c r="P522" s="14"/>
      <c r="Q522" s="14"/>
      <c r="R522" s="14">
        <v>14850</v>
      </c>
      <c r="S522" s="14">
        <v>1671.5</v>
      </c>
      <c r="T522" s="14">
        <v>1671.5</v>
      </c>
      <c r="U522" s="14" t="s">
        <v>35</v>
      </c>
      <c r="V522" s="9" t="s">
        <v>1402</v>
      </c>
    </row>
    <row r="523" spans="1:22" s="87" customFormat="1" ht="45" customHeight="1">
      <c r="A523" s="169">
        <v>522</v>
      </c>
      <c r="B523" s="8" t="s">
        <v>2736</v>
      </c>
      <c r="C523" s="9" t="s">
        <v>955</v>
      </c>
      <c r="D523" s="9" t="s">
        <v>955</v>
      </c>
      <c r="E523" s="169" t="s">
        <v>2605</v>
      </c>
      <c r="F523" s="9" t="s">
        <v>2612</v>
      </c>
      <c r="G523" s="9" t="s">
        <v>1321</v>
      </c>
      <c r="H523" s="9" t="s">
        <v>1321</v>
      </c>
      <c r="I523" s="9" t="s">
        <v>373</v>
      </c>
      <c r="J523" s="9" t="s">
        <v>40</v>
      </c>
      <c r="K523" s="9"/>
      <c r="L523" s="10">
        <v>44044</v>
      </c>
      <c r="M523" s="10">
        <v>44775</v>
      </c>
      <c r="N523" s="14"/>
      <c r="O523" s="14">
        <v>4</v>
      </c>
      <c r="P523" s="14"/>
      <c r="Q523" s="14"/>
      <c r="R523" s="14">
        <v>8500</v>
      </c>
      <c r="S523" s="14">
        <v>1500</v>
      </c>
      <c r="T523" s="14">
        <v>1500</v>
      </c>
      <c r="U523" s="14" t="s">
        <v>2613</v>
      </c>
      <c r="V523" s="9" t="s">
        <v>2612</v>
      </c>
    </row>
    <row r="524" spans="1:22" s="87" customFormat="1" ht="45" customHeight="1">
      <c r="A524" s="169">
        <v>523</v>
      </c>
      <c r="B524" s="8" t="s">
        <v>1404</v>
      </c>
      <c r="C524" s="9" t="s">
        <v>642</v>
      </c>
      <c r="D524" s="9" t="s">
        <v>643</v>
      </c>
      <c r="E524" s="169" t="s">
        <v>440</v>
      </c>
      <c r="F524" s="9" t="s">
        <v>1405</v>
      </c>
      <c r="G524" s="9" t="s">
        <v>1321</v>
      </c>
      <c r="H524" s="9" t="s">
        <v>1321</v>
      </c>
      <c r="I524" s="9" t="s">
        <v>373</v>
      </c>
      <c r="J524" s="9" t="s">
        <v>40</v>
      </c>
      <c r="K524" s="9" t="s">
        <v>28</v>
      </c>
      <c r="L524" s="10">
        <v>43891</v>
      </c>
      <c r="M524" s="10">
        <v>44774</v>
      </c>
      <c r="N524" s="14" t="s">
        <v>1332</v>
      </c>
      <c r="O524" s="14">
        <v>3</v>
      </c>
      <c r="P524" s="14"/>
      <c r="Q524" s="14"/>
      <c r="R524" s="14">
        <v>25000</v>
      </c>
      <c r="S524" s="14">
        <v>8000</v>
      </c>
      <c r="T524" s="14">
        <v>8000</v>
      </c>
      <c r="U524" s="14" t="s">
        <v>30</v>
      </c>
      <c r="V524" s="9" t="s">
        <v>1405</v>
      </c>
    </row>
    <row r="525" spans="1:22" s="87" customFormat="1" ht="45" customHeight="1">
      <c r="A525" s="169">
        <v>524</v>
      </c>
      <c r="B525" s="8" t="s">
        <v>2737</v>
      </c>
      <c r="C525" s="9" t="s">
        <v>1879</v>
      </c>
      <c r="D525" s="9" t="s">
        <v>1879</v>
      </c>
      <c r="E525" s="9" t="s">
        <v>22</v>
      </c>
      <c r="F525" s="9" t="s">
        <v>2465</v>
      </c>
      <c r="G525" s="9" t="s">
        <v>2359</v>
      </c>
      <c r="H525" s="9" t="s">
        <v>2360</v>
      </c>
      <c r="I525" s="9" t="s">
        <v>385</v>
      </c>
      <c r="J525" s="9" t="s">
        <v>786</v>
      </c>
      <c r="K525" s="170" t="s">
        <v>151</v>
      </c>
      <c r="L525" s="10">
        <v>43891</v>
      </c>
      <c r="M525" s="10">
        <v>44348</v>
      </c>
      <c r="N525" s="14">
        <v>0.65</v>
      </c>
      <c r="O525" s="14">
        <v>0.65</v>
      </c>
      <c r="P525" s="14"/>
      <c r="Q525" s="14"/>
      <c r="R525" s="14">
        <v>4000</v>
      </c>
      <c r="S525" s="175">
        <v>2000</v>
      </c>
      <c r="T525" s="175">
        <v>1000</v>
      </c>
      <c r="U525" s="14" t="s">
        <v>164</v>
      </c>
      <c r="V525" s="9" t="s">
        <v>2358</v>
      </c>
    </row>
    <row r="526" spans="1:22" s="87" customFormat="1" ht="45" customHeight="1">
      <c r="A526" s="169">
        <v>525</v>
      </c>
      <c r="B526" s="8" t="s">
        <v>2738</v>
      </c>
      <c r="C526" s="9" t="s">
        <v>2603</v>
      </c>
      <c r="D526" s="9" t="s">
        <v>2604</v>
      </c>
      <c r="E526" s="169" t="s">
        <v>2605</v>
      </c>
      <c r="F526" s="9" t="s">
        <v>2601</v>
      </c>
      <c r="G526" s="9" t="s">
        <v>1321</v>
      </c>
      <c r="H526" s="9" t="s">
        <v>1321</v>
      </c>
      <c r="I526" s="9" t="s">
        <v>373</v>
      </c>
      <c r="J526" s="9" t="s">
        <v>40</v>
      </c>
      <c r="K526" s="9"/>
      <c r="L526" s="10">
        <v>44044</v>
      </c>
      <c r="M526" s="10">
        <v>44896</v>
      </c>
      <c r="N526" s="14" t="s">
        <v>2606</v>
      </c>
      <c r="O526" s="14">
        <v>1.5</v>
      </c>
      <c r="P526" s="14"/>
      <c r="Q526" s="14"/>
      <c r="R526" s="14">
        <v>6050</v>
      </c>
      <c r="S526" s="14">
        <v>500</v>
      </c>
      <c r="T526" s="14">
        <v>500</v>
      </c>
      <c r="U526" s="14" t="s">
        <v>2608</v>
      </c>
      <c r="V526" s="9" t="s">
        <v>2601</v>
      </c>
    </row>
    <row r="527" spans="1:22" s="87" customFormat="1" ht="45" customHeight="1">
      <c r="A527" s="169">
        <v>526</v>
      </c>
      <c r="B527" s="8" t="s">
        <v>2739</v>
      </c>
      <c r="C527" s="9" t="s">
        <v>2603</v>
      </c>
      <c r="D527" s="9" t="s">
        <v>2604</v>
      </c>
      <c r="E527" s="169" t="s">
        <v>2605</v>
      </c>
      <c r="F527" s="9" t="s">
        <v>2602</v>
      </c>
      <c r="G527" s="9" t="s">
        <v>1321</v>
      </c>
      <c r="H527" s="9" t="s">
        <v>1321</v>
      </c>
      <c r="I527" s="9" t="s">
        <v>373</v>
      </c>
      <c r="J527" s="9" t="s">
        <v>40</v>
      </c>
      <c r="K527" s="9"/>
      <c r="L527" s="10">
        <v>44044</v>
      </c>
      <c r="M527" s="10">
        <v>44896</v>
      </c>
      <c r="N527" s="14" t="s">
        <v>2607</v>
      </c>
      <c r="O527" s="14">
        <v>0.25</v>
      </c>
      <c r="P527" s="14"/>
      <c r="Q527" s="14"/>
      <c r="R527" s="14">
        <v>2500</v>
      </c>
      <c r="S527" s="14">
        <v>500</v>
      </c>
      <c r="T527" s="14">
        <v>500</v>
      </c>
      <c r="U527" s="14" t="s">
        <v>2608</v>
      </c>
      <c r="V527" s="9" t="s">
        <v>2602</v>
      </c>
    </row>
    <row r="528" spans="1:22" s="87" customFormat="1" ht="45" customHeight="1">
      <c r="A528" s="169">
        <v>527</v>
      </c>
      <c r="B528" s="8" t="s">
        <v>1410</v>
      </c>
      <c r="C528" s="9" t="s">
        <v>37</v>
      </c>
      <c r="D528" s="9" t="s">
        <v>750</v>
      </c>
      <c r="E528" s="9" t="s">
        <v>708</v>
      </c>
      <c r="F528" s="9" t="s">
        <v>1411</v>
      </c>
      <c r="G528" s="9" t="s">
        <v>1321</v>
      </c>
      <c r="H528" s="9" t="s">
        <v>344</v>
      </c>
      <c r="I528" s="9" t="s">
        <v>652</v>
      </c>
      <c r="J528" s="9" t="s">
        <v>40</v>
      </c>
      <c r="K528" s="9" t="s">
        <v>28</v>
      </c>
      <c r="L528" s="10">
        <v>43831</v>
      </c>
      <c r="M528" s="10">
        <v>44531</v>
      </c>
      <c r="N528" s="14" t="s">
        <v>1332</v>
      </c>
      <c r="O528" s="14">
        <v>2.5</v>
      </c>
      <c r="P528" s="14" t="s">
        <v>29</v>
      </c>
      <c r="Q528" s="14" t="s">
        <v>29</v>
      </c>
      <c r="R528" s="14">
        <v>16000</v>
      </c>
      <c r="S528" s="14">
        <v>50</v>
      </c>
      <c r="T528" s="14">
        <v>0</v>
      </c>
      <c r="U528" s="14" t="s">
        <v>30</v>
      </c>
      <c r="V528" s="50" t="s">
        <v>1411</v>
      </c>
    </row>
    <row r="529" spans="1:16344" s="87" customFormat="1" ht="45" customHeight="1">
      <c r="A529" s="169">
        <v>528</v>
      </c>
      <c r="B529" s="8" t="s">
        <v>1412</v>
      </c>
      <c r="C529" s="9" t="s">
        <v>37</v>
      </c>
      <c r="D529" s="9" t="s">
        <v>21</v>
      </c>
      <c r="E529" s="9" t="s">
        <v>147</v>
      </c>
      <c r="F529" s="9" t="s">
        <v>1413</v>
      </c>
      <c r="G529" s="9" t="s">
        <v>1321</v>
      </c>
      <c r="H529" s="9" t="s">
        <v>344</v>
      </c>
      <c r="I529" s="9" t="s">
        <v>652</v>
      </c>
      <c r="J529" s="9" t="s">
        <v>40</v>
      </c>
      <c r="K529" s="9" t="s">
        <v>28</v>
      </c>
      <c r="L529" s="10">
        <v>43831</v>
      </c>
      <c r="M529" s="10">
        <v>44531</v>
      </c>
      <c r="N529" s="14" t="s">
        <v>1332</v>
      </c>
      <c r="O529" s="14">
        <v>2.5</v>
      </c>
      <c r="P529" s="14" t="s">
        <v>29</v>
      </c>
      <c r="Q529" s="14" t="s">
        <v>29</v>
      </c>
      <c r="R529" s="14">
        <v>16000</v>
      </c>
      <c r="S529" s="14">
        <v>50</v>
      </c>
      <c r="T529" s="14">
        <v>0</v>
      </c>
      <c r="U529" s="14" t="s">
        <v>30</v>
      </c>
      <c r="V529" s="50" t="s">
        <v>1860</v>
      </c>
    </row>
    <row r="530" spans="1:16344" s="87" customFormat="1" ht="37.9" customHeight="1">
      <c r="A530" s="169">
        <v>529</v>
      </c>
      <c r="B530" s="8" t="s">
        <v>1417</v>
      </c>
      <c r="C530" s="9" t="s">
        <v>1418</v>
      </c>
      <c r="D530" s="9" t="s">
        <v>1328</v>
      </c>
      <c r="E530" s="9" t="s">
        <v>1344</v>
      </c>
      <c r="F530" s="9" t="s">
        <v>1419</v>
      </c>
      <c r="G530" s="9" t="s">
        <v>1321</v>
      </c>
      <c r="H530" s="9" t="s">
        <v>1331</v>
      </c>
      <c r="I530" s="9" t="s">
        <v>652</v>
      </c>
      <c r="J530" s="9" t="s">
        <v>27</v>
      </c>
      <c r="K530" s="9" t="s">
        <v>28</v>
      </c>
      <c r="L530" s="10">
        <v>43831</v>
      </c>
      <c r="M530" s="10">
        <v>45078</v>
      </c>
      <c r="N530" s="14"/>
      <c r="O530" s="14">
        <v>5.5</v>
      </c>
      <c r="P530" s="14"/>
      <c r="Q530" s="14"/>
      <c r="R530" s="14">
        <v>55000</v>
      </c>
      <c r="S530" s="14">
        <v>300</v>
      </c>
      <c r="T530" s="14">
        <v>0</v>
      </c>
      <c r="U530" s="14" t="s">
        <v>1084</v>
      </c>
      <c r="V530" s="50" t="s">
        <v>1861</v>
      </c>
    </row>
    <row r="531" spans="1:16344" s="87" customFormat="1" ht="45" customHeight="1">
      <c r="A531" s="169">
        <v>530</v>
      </c>
      <c r="B531" s="8" t="s">
        <v>1404</v>
      </c>
      <c r="C531" s="9" t="s">
        <v>1327</v>
      </c>
      <c r="D531" s="9" t="s">
        <v>1349</v>
      </c>
      <c r="E531" s="9" t="s">
        <v>1344</v>
      </c>
      <c r="F531" s="9" t="s">
        <v>1420</v>
      </c>
      <c r="G531" s="9" t="s">
        <v>1370</v>
      </c>
      <c r="H531" s="9" t="s">
        <v>1421</v>
      </c>
      <c r="I531" s="9" t="s">
        <v>1132</v>
      </c>
      <c r="J531" s="9" t="s">
        <v>27</v>
      </c>
      <c r="K531" s="9" t="s">
        <v>1076</v>
      </c>
      <c r="L531" s="10">
        <v>43831</v>
      </c>
      <c r="M531" s="10">
        <v>45078</v>
      </c>
      <c r="N531" s="14" t="s">
        <v>1422</v>
      </c>
      <c r="O531" s="14">
        <v>4</v>
      </c>
      <c r="P531" s="14"/>
      <c r="Q531" s="14"/>
      <c r="R531" s="14">
        <v>40000</v>
      </c>
      <c r="S531" s="14">
        <v>500</v>
      </c>
      <c r="T531" s="14">
        <v>0</v>
      </c>
      <c r="U531" s="14" t="s">
        <v>1423</v>
      </c>
      <c r="V531" s="50" t="s">
        <v>1862</v>
      </c>
    </row>
    <row r="532" spans="1:16344" s="87" customFormat="1" ht="45" customHeight="1">
      <c r="A532" s="169">
        <v>531</v>
      </c>
      <c r="B532" s="8" t="s">
        <v>1426</v>
      </c>
      <c r="C532" s="9" t="s">
        <v>1327</v>
      </c>
      <c r="D532" s="9" t="s">
        <v>1393</v>
      </c>
      <c r="E532" s="169" t="s">
        <v>440</v>
      </c>
      <c r="F532" s="9" t="s">
        <v>1427</v>
      </c>
      <c r="G532" s="9" t="s">
        <v>1396</v>
      </c>
      <c r="H532" s="9" t="s">
        <v>1371</v>
      </c>
      <c r="I532" s="9" t="s">
        <v>1132</v>
      </c>
      <c r="J532" s="9" t="s">
        <v>27</v>
      </c>
      <c r="K532" s="9" t="s">
        <v>151</v>
      </c>
      <c r="L532" s="10">
        <v>43831</v>
      </c>
      <c r="M532" s="10">
        <v>44531</v>
      </c>
      <c r="N532" s="14" t="s">
        <v>2812</v>
      </c>
      <c r="O532" s="14">
        <v>0.8</v>
      </c>
      <c r="P532" s="14"/>
      <c r="Q532" s="14"/>
      <c r="R532" s="14">
        <v>8000</v>
      </c>
      <c r="S532" s="14">
        <v>200</v>
      </c>
      <c r="T532" s="14">
        <v>0</v>
      </c>
      <c r="U532" s="14" t="s">
        <v>1084</v>
      </c>
      <c r="V532" s="50" t="s">
        <v>1864</v>
      </c>
    </row>
    <row r="533" spans="1:16344" s="87" customFormat="1" ht="45" customHeight="1">
      <c r="A533" s="169">
        <v>532</v>
      </c>
      <c r="B533" s="8" t="s">
        <v>2740</v>
      </c>
      <c r="C533" s="9" t="s">
        <v>1327</v>
      </c>
      <c r="D533" s="9" t="s">
        <v>1328</v>
      </c>
      <c r="E533" s="9" t="s">
        <v>1344</v>
      </c>
      <c r="F533" s="9" t="s">
        <v>1424</v>
      </c>
      <c r="G533" s="9" t="s">
        <v>1396</v>
      </c>
      <c r="H533" s="9" t="s">
        <v>1425</v>
      </c>
      <c r="I533" s="9" t="s">
        <v>1132</v>
      </c>
      <c r="J533" s="9" t="s">
        <v>27</v>
      </c>
      <c r="K533" s="9" t="s">
        <v>151</v>
      </c>
      <c r="L533" s="10">
        <v>43831</v>
      </c>
      <c r="M533" s="10">
        <v>45078</v>
      </c>
      <c r="N533" s="14">
        <v>0.6</v>
      </c>
      <c r="O533" s="14">
        <v>0.8</v>
      </c>
      <c r="P533" s="14"/>
      <c r="Q533" s="14"/>
      <c r="R533" s="14">
        <v>8000</v>
      </c>
      <c r="S533" s="14">
        <v>100</v>
      </c>
      <c r="T533" s="14">
        <v>0</v>
      </c>
      <c r="U533" s="14" t="s">
        <v>1084</v>
      </c>
      <c r="V533" s="9" t="s">
        <v>1863</v>
      </c>
    </row>
    <row r="534" spans="1:16344" s="87" customFormat="1" ht="45" customHeight="1">
      <c r="A534" s="169">
        <v>533</v>
      </c>
      <c r="B534" s="8" t="s">
        <v>1428</v>
      </c>
      <c r="C534" s="9" t="s">
        <v>1327</v>
      </c>
      <c r="D534" s="9" t="s">
        <v>1393</v>
      </c>
      <c r="E534" s="169" t="s">
        <v>1335</v>
      </c>
      <c r="F534" s="9" t="s">
        <v>1429</v>
      </c>
      <c r="G534" s="9" t="s">
        <v>1396</v>
      </c>
      <c r="H534" s="9" t="s">
        <v>1371</v>
      </c>
      <c r="I534" s="9" t="s">
        <v>386</v>
      </c>
      <c r="J534" s="9" t="s">
        <v>27</v>
      </c>
      <c r="K534" s="9" t="s">
        <v>151</v>
      </c>
      <c r="L534" s="10">
        <v>43831</v>
      </c>
      <c r="M534" s="10">
        <v>45078</v>
      </c>
      <c r="N534" s="14"/>
      <c r="O534" s="14">
        <v>1</v>
      </c>
      <c r="P534" s="14"/>
      <c r="Q534" s="14"/>
      <c r="R534" s="14">
        <v>12500</v>
      </c>
      <c r="S534" s="14">
        <v>500</v>
      </c>
      <c r="T534" s="14">
        <v>0</v>
      </c>
      <c r="U534" s="14" t="s">
        <v>30</v>
      </c>
      <c r="V534" s="9" t="s">
        <v>1865</v>
      </c>
    </row>
    <row r="535" spans="1:16344" s="87" customFormat="1" ht="45" customHeight="1">
      <c r="A535" s="169">
        <v>534</v>
      </c>
      <c r="B535" s="8" t="s">
        <v>2741</v>
      </c>
      <c r="C535" s="9" t="s">
        <v>1369</v>
      </c>
      <c r="D535" s="9" t="s">
        <v>1122</v>
      </c>
      <c r="E535" s="169" t="s">
        <v>1335</v>
      </c>
      <c r="F535" s="9" t="s">
        <v>2594</v>
      </c>
      <c r="G535" s="9" t="s">
        <v>1370</v>
      </c>
      <c r="H535" s="9" t="s">
        <v>1371</v>
      </c>
      <c r="I535" s="9" t="s">
        <v>434</v>
      </c>
      <c r="J535" s="9" t="s">
        <v>27</v>
      </c>
      <c r="K535" s="9" t="s">
        <v>151</v>
      </c>
      <c r="L535" s="10">
        <v>43952</v>
      </c>
      <c r="M535" s="10">
        <v>44682</v>
      </c>
      <c r="N535" s="188"/>
      <c r="O535" s="14">
        <v>0.52</v>
      </c>
      <c r="P535" s="14"/>
      <c r="Q535" s="14"/>
      <c r="R535" s="14">
        <v>2000</v>
      </c>
      <c r="S535" s="14">
        <v>500</v>
      </c>
      <c r="T535" s="14">
        <v>0</v>
      </c>
      <c r="U535" s="8" t="s">
        <v>1084</v>
      </c>
      <c r="V535" s="9" t="s">
        <v>1856</v>
      </c>
      <c r="W535" s="153"/>
      <c r="X535" s="167"/>
      <c r="Y535" s="167"/>
      <c r="Z535" s="167"/>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2"/>
      <c r="AY535" s="122"/>
      <c r="AZ535" s="122"/>
      <c r="BA535" s="122"/>
      <c r="BB535" s="122"/>
      <c r="BC535" s="122"/>
      <c r="BD535" s="122"/>
      <c r="BE535" s="122"/>
      <c r="BF535" s="122"/>
      <c r="BG535" s="122"/>
      <c r="BH535" s="122"/>
      <c r="BI535" s="122"/>
      <c r="BJ535" s="122"/>
      <c r="BK535" s="122"/>
      <c r="BL535" s="122"/>
      <c r="BM535" s="122"/>
      <c r="BN535" s="122"/>
      <c r="BO535" s="122"/>
      <c r="BP535" s="122"/>
      <c r="BQ535" s="122"/>
      <c r="BR535" s="122"/>
      <c r="BS535" s="122"/>
      <c r="BT535" s="122"/>
      <c r="BU535" s="122"/>
      <c r="BV535" s="122"/>
      <c r="BW535" s="122"/>
      <c r="BX535" s="122"/>
      <c r="BY535" s="122"/>
      <c r="BZ535" s="122"/>
      <c r="CA535" s="122"/>
      <c r="CB535" s="122"/>
      <c r="CC535" s="122"/>
      <c r="CD535" s="122"/>
      <c r="CE535" s="122"/>
      <c r="CF535" s="122"/>
      <c r="CG535" s="122"/>
      <c r="CH535" s="122"/>
      <c r="CI535" s="122"/>
      <c r="CJ535" s="122"/>
      <c r="CK535" s="122"/>
      <c r="CL535" s="122"/>
      <c r="CM535" s="122"/>
      <c r="CN535" s="122"/>
      <c r="CO535" s="122"/>
      <c r="CP535" s="122"/>
      <c r="CQ535" s="122"/>
      <c r="CR535" s="122"/>
      <c r="CS535" s="122"/>
      <c r="CT535" s="122"/>
      <c r="CU535" s="122"/>
      <c r="CV535" s="122"/>
      <c r="CW535" s="122"/>
      <c r="CX535" s="122"/>
      <c r="CY535" s="122"/>
      <c r="CZ535" s="122"/>
      <c r="DA535" s="122"/>
      <c r="DB535" s="122"/>
      <c r="DC535" s="122"/>
      <c r="DD535" s="122"/>
      <c r="DE535" s="122"/>
      <c r="DF535" s="122"/>
      <c r="DG535" s="122"/>
      <c r="DH535" s="122"/>
      <c r="DI535" s="122"/>
      <c r="DJ535" s="122"/>
      <c r="DK535" s="122"/>
      <c r="DL535" s="122"/>
      <c r="DM535" s="122"/>
      <c r="DN535" s="122"/>
      <c r="DO535" s="122"/>
      <c r="DP535" s="122"/>
      <c r="DQ535" s="122"/>
      <c r="DR535" s="122"/>
      <c r="DS535" s="122"/>
      <c r="DT535" s="122"/>
      <c r="DU535" s="122"/>
      <c r="DV535" s="122"/>
      <c r="DW535" s="122"/>
      <c r="DX535" s="122"/>
      <c r="DY535" s="122"/>
      <c r="DZ535" s="122"/>
      <c r="EA535" s="122"/>
      <c r="EB535" s="122"/>
      <c r="EC535" s="122"/>
      <c r="ED535" s="122"/>
      <c r="EE535" s="122"/>
      <c r="EF535" s="122"/>
      <c r="EG535" s="122"/>
      <c r="EH535" s="122"/>
      <c r="EI535" s="122"/>
      <c r="EJ535" s="122"/>
      <c r="EK535" s="122"/>
      <c r="EL535" s="122"/>
      <c r="EM535" s="122"/>
      <c r="EN535" s="122"/>
      <c r="EO535" s="122"/>
      <c r="EP535" s="122"/>
      <c r="EQ535" s="122"/>
      <c r="ER535" s="122"/>
      <c r="ES535" s="122"/>
      <c r="ET535" s="122"/>
      <c r="EU535" s="122"/>
      <c r="EV535" s="122"/>
      <c r="EW535" s="122"/>
      <c r="EX535" s="122"/>
      <c r="EY535" s="122"/>
      <c r="EZ535" s="122"/>
      <c r="FA535" s="122"/>
      <c r="FB535" s="122"/>
      <c r="FC535" s="122"/>
      <c r="FD535" s="122"/>
      <c r="FE535" s="122"/>
      <c r="FF535" s="122"/>
      <c r="FG535" s="122"/>
      <c r="FH535" s="122"/>
      <c r="FI535" s="122"/>
      <c r="FJ535" s="122"/>
      <c r="FK535" s="122"/>
      <c r="FL535" s="122"/>
      <c r="FM535" s="122"/>
      <c r="FN535" s="122"/>
      <c r="FO535" s="122"/>
      <c r="FP535" s="122"/>
      <c r="FQ535" s="122"/>
      <c r="FR535" s="122"/>
      <c r="FS535" s="122"/>
      <c r="FT535" s="122"/>
      <c r="FU535" s="122"/>
      <c r="FV535" s="122"/>
      <c r="FW535" s="122"/>
      <c r="FX535" s="122"/>
      <c r="FY535" s="122"/>
      <c r="FZ535" s="122"/>
      <c r="GA535" s="122"/>
      <c r="GB535" s="122"/>
      <c r="GC535" s="122"/>
      <c r="GD535" s="122"/>
      <c r="GE535" s="122"/>
      <c r="GF535" s="122"/>
      <c r="GG535" s="122"/>
      <c r="GH535" s="122"/>
      <c r="GI535" s="122"/>
      <c r="GJ535" s="122"/>
      <c r="GK535" s="122"/>
      <c r="GL535" s="122"/>
      <c r="GM535" s="122"/>
      <c r="GN535" s="122"/>
      <c r="GO535" s="122"/>
      <c r="GP535" s="122"/>
      <c r="GQ535" s="122"/>
      <c r="GR535" s="122"/>
      <c r="GS535" s="122"/>
      <c r="GT535" s="122"/>
      <c r="GU535" s="122"/>
      <c r="GV535" s="122"/>
      <c r="GW535" s="122"/>
      <c r="GX535" s="122"/>
      <c r="GY535" s="122"/>
      <c r="GZ535" s="122"/>
      <c r="HA535" s="122"/>
      <c r="HB535" s="122"/>
      <c r="HC535" s="122"/>
      <c r="HD535" s="122"/>
      <c r="HE535" s="122"/>
      <c r="HF535" s="122"/>
      <c r="HG535" s="122"/>
      <c r="HH535" s="122"/>
      <c r="HI535" s="122"/>
      <c r="HJ535" s="122"/>
      <c r="HK535" s="122"/>
      <c r="HL535" s="122"/>
      <c r="HM535" s="122"/>
      <c r="HN535" s="122"/>
      <c r="HO535" s="122"/>
      <c r="HP535" s="122"/>
      <c r="HQ535" s="122"/>
      <c r="HR535" s="122"/>
      <c r="HS535" s="122"/>
      <c r="HT535" s="122"/>
      <c r="HU535" s="122"/>
      <c r="HV535" s="122"/>
      <c r="HW535" s="122"/>
      <c r="HX535" s="122"/>
      <c r="HY535" s="122"/>
      <c r="HZ535" s="122"/>
      <c r="IA535" s="122"/>
      <c r="IB535" s="122"/>
      <c r="IC535" s="122"/>
      <c r="ID535" s="122"/>
      <c r="IE535" s="122"/>
      <c r="IF535" s="122"/>
      <c r="IG535" s="122"/>
      <c r="IH535" s="122"/>
      <c r="II535" s="122"/>
      <c r="IJ535" s="122"/>
      <c r="IK535" s="122"/>
      <c r="IL535" s="122"/>
      <c r="IM535" s="122"/>
      <c r="IN535" s="122"/>
      <c r="IO535" s="122"/>
      <c r="IP535" s="122"/>
      <c r="IQ535" s="122"/>
      <c r="IR535" s="122"/>
      <c r="IS535" s="122"/>
      <c r="IT535" s="122"/>
      <c r="IU535" s="122"/>
      <c r="IV535" s="122"/>
      <c r="IW535" s="122"/>
      <c r="IX535" s="122"/>
      <c r="IY535" s="122"/>
      <c r="IZ535" s="122"/>
      <c r="JA535" s="122"/>
      <c r="JB535" s="122"/>
      <c r="JC535" s="122"/>
      <c r="JD535" s="122"/>
      <c r="JE535" s="122"/>
      <c r="JF535" s="122"/>
      <c r="JG535" s="122"/>
      <c r="JH535" s="122"/>
      <c r="JI535" s="122"/>
      <c r="JJ535" s="122"/>
      <c r="JK535" s="122"/>
      <c r="JL535" s="122"/>
      <c r="JM535" s="122"/>
      <c r="JN535" s="122"/>
      <c r="JO535" s="122"/>
      <c r="JP535" s="122"/>
      <c r="JQ535" s="122"/>
      <c r="JR535" s="122"/>
      <c r="JS535" s="122"/>
      <c r="JT535" s="122"/>
      <c r="JU535" s="122"/>
      <c r="JV535" s="122"/>
      <c r="JW535" s="122"/>
      <c r="JX535" s="122"/>
      <c r="JY535" s="122"/>
      <c r="JZ535" s="122"/>
      <c r="KA535" s="122"/>
      <c r="KB535" s="122"/>
      <c r="KC535" s="122"/>
      <c r="KD535" s="122"/>
      <c r="KE535" s="122"/>
      <c r="KF535" s="122"/>
      <c r="KG535" s="122"/>
      <c r="KH535" s="122"/>
      <c r="KI535" s="122"/>
      <c r="KJ535" s="122"/>
      <c r="KK535" s="122"/>
      <c r="KL535" s="122"/>
      <c r="KM535" s="122"/>
      <c r="KN535" s="122"/>
      <c r="KO535" s="122"/>
      <c r="KP535" s="122"/>
      <c r="KQ535" s="122"/>
      <c r="KR535" s="122"/>
      <c r="KS535" s="122"/>
      <c r="KT535" s="122"/>
      <c r="KU535" s="122"/>
      <c r="KV535" s="122"/>
      <c r="KW535" s="122"/>
      <c r="KX535" s="122"/>
      <c r="KY535" s="122"/>
      <c r="KZ535" s="122"/>
      <c r="LA535" s="122"/>
      <c r="LB535" s="122"/>
      <c r="LC535" s="122"/>
      <c r="LD535" s="122"/>
      <c r="LE535" s="122"/>
      <c r="LF535" s="122"/>
      <c r="LG535" s="122"/>
      <c r="LH535" s="122"/>
      <c r="LI535" s="122"/>
      <c r="LJ535" s="122"/>
      <c r="LK535" s="122"/>
      <c r="LL535" s="122"/>
      <c r="LM535" s="122"/>
      <c r="LN535" s="122"/>
      <c r="LO535" s="122"/>
      <c r="LP535" s="122"/>
      <c r="LQ535" s="122"/>
      <c r="LR535" s="122"/>
      <c r="LS535" s="122"/>
      <c r="LT535" s="122"/>
      <c r="LU535" s="122"/>
      <c r="LV535" s="122"/>
      <c r="LW535" s="122"/>
      <c r="LX535" s="122"/>
      <c r="LY535" s="122"/>
      <c r="LZ535" s="122"/>
      <c r="MA535" s="122"/>
      <c r="MB535" s="122"/>
      <c r="MC535" s="122"/>
      <c r="MD535" s="122"/>
      <c r="ME535" s="122"/>
      <c r="MF535" s="122"/>
      <c r="MG535" s="122"/>
      <c r="MH535" s="122"/>
      <c r="MI535" s="122"/>
      <c r="MJ535" s="122"/>
      <c r="MK535" s="122"/>
      <c r="ML535" s="122"/>
      <c r="MM535" s="122"/>
      <c r="MN535" s="122"/>
      <c r="MO535" s="122"/>
      <c r="MP535" s="122"/>
      <c r="MQ535" s="122"/>
      <c r="MR535" s="122"/>
      <c r="MS535" s="122"/>
      <c r="MT535" s="122"/>
      <c r="MU535" s="122"/>
      <c r="MV535" s="122"/>
      <c r="MW535" s="122"/>
      <c r="MX535" s="122"/>
      <c r="MY535" s="122"/>
      <c r="MZ535" s="122"/>
      <c r="NA535" s="122"/>
      <c r="NB535" s="122"/>
      <c r="NC535" s="122"/>
      <c r="ND535" s="122"/>
      <c r="NE535" s="122"/>
      <c r="NF535" s="122"/>
      <c r="NG535" s="122"/>
      <c r="NH535" s="122"/>
      <c r="NI535" s="122"/>
      <c r="NJ535" s="122"/>
      <c r="NK535" s="122"/>
      <c r="NL535" s="122"/>
      <c r="NM535" s="122"/>
      <c r="NN535" s="122"/>
      <c r="NO535" s="122"/>
      <c r="NP535" s="122"/>
      <c r="NQ535" s="122"/>
      <c r="NR535" s="122"/>
      <c r="NS535" s="122"/>
      <c r="NT535" s="122"/>
      <c r="NU535" s="122"/>
      <c r="NV535" s="122"/>
      <c r="NW535" s="122"/>
      <c r="NX535" s="122"/>
      <c r="NY535" s="122"/>
      <c r="NZ535" s="122"/>
      <c r="OA535" s="122"/>
      <c r="OB535" s="122"/>
      <c r="OC535" s="122"/>
      <c r="OD535" s="122"/>
      <c r="OE535" s="122"/>
      <c r="OF535" s="122"/>
      <c r="OG535" s="122"/>
      <c r="OH535" s="122"/>
      <c r="OI535" s="122"/>
      <c r="OJ535" s="122"/>
      <c r="OK535" s="122"/>
      <c r="OL535" s="122"/>
      <c r="OM535" s="122"/>
      <c r="ON535" s="122"/>
      <c r="OO535" s="122"/>
      <c r="OP535" s="122"/>
      <c r="OQ535" s="122"/>
      <c r="OR535" s="122"/>
      <c r="OS535" s="122"/>
      <c r="OT535" s="122"/>
      <c r="OU535" s="122"/>
      <c r="OV535" s="122"/>
      <c r="OW535" s="122"/>
      <c r="OX535" s="122"/>
      <c r="OY535" s="122"/>
      <c r="OZ535" s="122"/>
      <c r="PA535" s="122"/>
      <c r="PB535" s="122"/>
      <c r="PC535" s="122"/>
      <c r="PD535" s="122"/>
      <c r="PE535" s="122"/>
      <c r="PF535" s="122"/>
      <c r="PG535" s="122"/>
      <c r="PH535" s="122"/>
      <c r="PI535" s="122"/>
      <c r="PJ535" s="122"/>
      <c r="PK535" s="122"/>
      <c r="PL535" s="122"/>
      <c r="PM535" s="122"/>
      <c r="PN535" s="122"/>
      <c r="PO535" s="122"/>
      <c r="PP535" s="122"/>
      <c r="PQ535" s="122"/>
      <c r="PR535" s="122"/>
      <c r="PS535" s="122"/>
      <c r="PT535" s="122"/>
      <c r="PU535" s="122"/>
      <c r="PV535" s="122"/>
      <c r="PW535" s="122"/>
      <c r="PX535" s="122"/>
      <c r="PY535" s="122"/>
      <c r="PZ535" s="122"/>
      <c r="QA535" s="122"/>
      <c r="QB535" s="122"/>
      <c r="QC535" s="122"/>
      <c r="QD535" s="122"/>
      <c r="QE535" s="122"/>
      <c r="QF535" s="122"/>
      <c r="QG535" s="122"/>
      <c r="QH535" s="122"/>
      <c r="QI535" s="122"/>
      <c r="QJ535" s="122"/>
      <c r="QK535" s="122"/>
      <c r="QL535" s="122"/>
      <c r="QM535" s="122"/>
      <c r="QN535" s="122"/>
      <c r="QO535" s="122"/>
      <c r="QP535" s="122"/>
      <c r="QQ535" s="122"/>
      <c r="QR535" s="122"/>
      <c r="QS535" s="122"/>
      <c r="QT535" s="122"/>
      <c r="QU535" s="122"/>
      <c r="QV535" s="122"/>
      <c r="QW535" s="122"/>
      <c r="QX535" s="122"/>
      <c r="QY535" s="122"/>
      <c r="QZ535" s="122"/>
      <c r="RA535" s="122"/>
      <c r="RB535" s="122"/>
      <c r="RC535" s="122"/>
      <c r="RD535" s="122"/>
      <c r="RE535" s="122"/>
      <c r="RF535" s="122"/>
      <c r="RG535" s="122"/>
      <c r="RH535" s="122"/>
      <c r="RI535" s="122"/>
      <c r="RJ535" s="122"/>
      <c r="RK535" s="122"/>
      <c r="RL535" s="122"/>
      <c r="RM535" s="122"/>
      <c r="RN535" s="122"/>
      <c r="RO535" s="122"/>
      <c r="RP535" s="122"/>
      <c r="RQ535" s="122"/>
      <c r="RR535" s="122"/>
      <c r="RS535" s="122"/>
      <c r="RT535" s="122"/>
      <c r="RU535" s="122"/>
      <c r="RV535" s="122"/>
      <c r="RW535" s="122"/>
      <c r="RX535" s="122"/>
      <c r="RY535" s="122"/>
      <c r="RZ535" s="122"/>
      <c r="SA535" s="122"/>
      <c r="SB535" s="122"/>
      <c r="SC535" s="122"/>
      <c r="SD535" s="122"/>
      <c r="SE535" s="122"/>
      <c r="SF535" s="122"/>
      <c r="SG535" s="122"/>
      <c r="SH535" s="122"/>
      <c r="SI535" s="122"/>
      <c r="SJ535" s="122"/>
      <c r="SK535" s="122"/>
      <c r="SL535" s="122"/>
      <c r="SM535" s="122"/>
      <c r="SN535" s="122"/>
      <c r="SO535" s="122"/>
      <c r="SP535" s="122"/>
      <c r="SQ535" s="122"/>
      <c r="SR535" s="122"/>
      <c r="SS535" s="122"/>
      <c r="ST535" s="122"/>
      <c r="SU535" s="122"/>
      <c r="SV535" s="122"/>
      <c r="SW535" s="122"/>
      <c r="SX535" s="122"/>
      <c r="SY535" s="122"/>
      <c r="SZ535" s="122"/>
      <c r="TA535" s="122"/>
      <c r="TB535" s="122"/>
      <c r="TC535" s="122"/>
      <c r="TD535" s="122"/>
      <c r="TE535" s="122"/>
      <c r="TF535" s="122"/>
      <c r="TG535" s="122"/>
      <c r="TH535" s="122"/>
      <c r="TI535" s="122"/>
      <c r="TJ535" s="122"/>
      <c r="TK535" s="122"/>
      <c r="TL535" s="122"/>
      <c r="TM535" s="122"/>
      <c r="TN535" s="122"/>
      <c r="TO535" s="122"/>
      <c r="TP535" s="122"/>
      <c r="TQ535" s="122"/>
      <c r="TR535" s="122"/>
      <c r="TS535" s="122"/>
      <c r="TT535" s="122"/>
      <c r="TU535" s="122"/>
      <c r="TV535" s="122"/>
      <c r="TW535" s="122"/>
      <c r="TX535" s="122"/>
      <c r="TY535" s="122"/>
      <c r="TZ535" s="122"/>
      <c r="UA535" s="122"/>
      <c r="UB535" s="122"/>
      <c r="UC535" s="122"/>
      <c r="UD535" s="122"/>
      <c r="UE535" s="122"/>
      <c r="UF535" s="122"/>
      <c r="UG535" s="122"/>
      <c r="UH535" s="122"/>
      <c r="UI535" s="122"/>
      <c r="UJ535" s="122"/>
      <c r="UK535" s="122"/>
      <c r="UL535" s="122"/>
      <c r="UM535" s="122"/>
      <c r="UN535" s="122"/>
      <c r="UO535" s="122"/>
      <c r="UP535" s="122"/>
      <c r="UQ535" s="122"/>
      <c r="UR535" s="122"/>
      <c r="US535" s="122"/>
      <c r="UT535" s="122"/>
      <c r="UU535" s="122"/>
      <c r="UV535" s="122"/>
      <c r="UW535" s="122"/>
      <c r="UX535" s="122"/>
      <c r="UY535" s="122"/>
      <c r="UZ535" s="122"/>
      <c r="VA535" s="122"/>
      <c r="VB535" s="122"/>
      <c r="VC535" s="122"/>
      <c r="VD535" s="122"/>
      <c r="VE535" s="122"/>
      <c r="VF535" s="122"/>
      <c r="VG535" s="122"/>
      <c r="VH535" s="122"/>
      <c r="VI535" s="122"/>
      <c r="VJ535" s="122"/>
      <c r="VK535" s="122"/>
      <c r="VL535" s="122"/>
      <c r="VM535" s="122"/>
      <c r="VN535" s="122"/>
      <c r="VO535" s="122"/>
      <c r="VP535" s="122"/>
      <c r="VQ535" s="122"/>
      <c r="VR535" s="122"/>
      <c r="VS535" s="122"/>
      <c r="VT535" s="122"/>
      <c r="VU535" s="122"/>
      <c r="VV535" s="122"/>
      <c r="VW535" s="122"/>
      <c r="VX535" s="122"/>
      <c r="VY535" s="122"/>
      <c r="VZ535" s="122"/>
      <c r="WA535" s="122"/>
      <c r="WB535" s="122"/>
      <c r="WC535" s="122"/>
      <c r="WD535" s="122"/>
      <c r="WE535" s="122"/>
      <c r="WF535" s="122"/>
      <c r="WG535" s="122"/>
      <c r="WH535" s="122"/>
      <c r="WI535" s="122"/>
      <c r="WJ535" s="122"/>
      <c r="WK535" s="122"/>
      <c r="WL535" s="122"/>
      <c r="WM535" s="122"/>
      <c r="WN535" s="122"/>
      <c r="WO535" s="122"/>
      <c r="WP535" s="122"/>
      <c r="WQ535" s="122"/>
      <c r="WR535" s="122"/>
      <c r="WS535" s="122"/>
      <c r="WT535" s="122"/>
      <c r="WU535" s="122"/>
      <c r="WV535" s="122"/>
      <c r="WW535" s="122"/>
      <c r="WX535" s="122"/>
      <c r="WY535" s="122"/>
      <c r="WZ535" s="122"/>
      <c r="XA535" s="122"/>
      <c r="XB535" s="122"/>
      <c r="XC535" s="122"/>
      <c r="XD535" s="122"/>
      <c r="XE535" s="122"/>
      <c r="XF535" s="122"/>
      <c r="XG535" s="122"/>
      <c r="XH535" s="122"/>
      <c r="XI535" s="122"/>
      <c r="XJ535" s="122"/>
      <c r="XK535" s="122"/>
      <c r="XL535" s="122"/>
      <c r="XM535" s="122"/>
      <c r="XN535" s="122"/>
      <c r="XO535" s="122"/>
      <c r="XP535" s="122"/>
      <c r="XQ535" s="122"/>
      <c r="XR535" s="122"/>
      <c r="XS535" s="122"/>
      <c r="XT535" s="122"/>
      <c r="XU535" s="122"/>
      <c r="XV535" s="122"/>
      <c r="XW535" s="122"/>
      <c r="XX535" s="122"/>
      <c r="XY535" s="122"/>
      <c r="XZ535" s="122"/>
      <c r="YA535" s="122"/>
      <c r="YB535" s="122"/>
      <c r="YC535" s="122"/>
      <c r="YD535" s="122"/>
      <c r="YE535" s="122"/>
      <c r="YF535" s="122"/>
      <c r="YG535" s="122"/>
      <c r="YH535" s="122"/>
      <c r="YI535" s="122"/>
      <c r="YJ535" s="122"/>
      <c r="YK535" s="122"/>
      <c r="YL535" s="122"/>
      <c r="YM535" s="122"/>
      <c r="YN535" s="122"/>
      <c r="YO535" s="122"/>
      <c r="YP535" s="122"/>
      <c r="YQ535" s="122"/>
      <c r="YR535" s="122"/>
      <c r="YS535" s="122"/>
      <c r="YT535" s="122"/>
      <c r="YU535" s="122"/>
      <c r="YV535" s="122"/>
      <c r="YW535" s="122"/>
      <c r="YX535" s="122"/>
      <c r="YY535" s="122"/>
      <c r="YZ535" s="122"/>
      <c r="ZA535" s="122"/>
      <c r="ZB535" s="122"/>
      <c r="ZC535" s="122"/>
      <c r="ZD535" s="122"/>
      <c r="ZE535" s="122"/>
      <c r="ZF535" s="122"/>
      <c r="ZG535" s="122"/>
      <c r="ZH535" s="122"/>
      <c r="ZI535" s="122"/>
      <c r="ZJ535" s="122"/>
      <c r="ZK535" s="122"/>
      <c r="ZL535" s="122"/>
      <c r="ZM535" s="122"/>
      <c r="ZN535" s="122"/>
      <c r="ZO535" s="122"/>
      <c r="ZP535" s="122"/>
      <c r="ZQ535" s="122"/>
      <c r="ZR535" s="122"/>
      <c r="ZS535" s="122"/>
      <c r="ZT535" s="122"/>
      <c r="ZU535" s="122"/>
      <c r="ZV535" s="122"/>
      <c r="ZW535" s="122"/>
      <c r="ZX535" s="122"/>
      <c r="ZY535" s="122"/>
      <c r="ZZ535" s="122"/>
      <c r="AAA535" s="122"/>
      <c r="AAB535" s="122"/>
      <c r="AAC535" s="122"/>
      <c r="AAD535" s="122"/>
      <c r="AAE535" s="122"/>
      <c r="AAF535" s="122"/>
      <c r="AAG535" s="122"/>
      <c r="AAH535" s="122"/>
      <c r="AAI535" s="122"/>
      <c r="AAJ535" s="122"/>
      <c r="AAK535" s="122"/>
      <c r="AAL535" s="122"/>
      <c r="AAM535" s="122"/>
      <c r="AAN535" s="122"/>
      <c r="AAO535" s="122"/>
      <c r="AAP535" s="122"/>
      <c r="AAQ535" s="122"/>
      <c r="AAR535" s="122"/>
      <c r="AAS535" s="122"/>
      <c r="AAT535" s="122"/>
      <c r="AAU535" s="122"/>
      <c r="AAV535" s="122"/>
      <c r="AAW535" s="122"/>
      <c r="AAX535" s="122"/>
      <c r="AAY535" s="122"/>
      <c r="AAZ535" s="122"/>
      <c r="ABA535" s="122"/>
      <c r="ABB535" s="122"/>
      <c r="ABC535" s="122"/>
      <c r="ABD535" s="122"/>
      <c r="ABE535" s="122"/>
      <c r="ABF535" s="122"/>
      <c r="ABG535" s="122"/>
      <c r="ABH535" s="122"/>
      <c r="ABI535" s="122"/>
      <c r="ABJ535" s="122"/>
      <c r="ABK535" s="122"/>
      <c r="ABL535" s="122"/>
      <c r="ABM535" s="122"/>
      <c r="ABN535" s="122"/>
      <c r="ABO535" s="122"/>
      <c r="ABP535" s="122"/>
      <c r="ABQ535" s="122"/>
      <c r="ABR535" s="122"/>
      <c r="ABS535" s="122"/>
      <c r="ABT535" s="122"/>
      <c r="ABU535" s="122"/>
      <c r="ABV535" s="122"/>
      <c r="ABW535" s="122"/>
      <c r="ABX535" s="122"/>
      <c r="ABY535" s="122"/>
      <c r="ABZ535" s="122"/>
      <c r="ACA535" s="122"/>
      <c r="ACB535" s="122"/>
      <c r="ACC535" s="122"/>
      <c r="ACD535" s="122"/>
      <c r="ACE535" s="122"/>
      <c r="ACF535" s="122"/>
      <c r="ACG535" s="122"/>
      <c r="ACH535" s="122"/>
      <c r="ACI535" s="122"/>
      <c r="ACJ535" s="122"/>
      <c r="ACK535" s="122"/>
      <c r="ACL535" s="122"/>
      <c r="ACM535" s="122"/>
      <c r="ACN535" s="122"/>
      <c r="ACO535" s="122"/>
      <c r="ACP535" s="122"/>
      <c r="ACQ535" s="122"/>
      <c r="ACR535" s="122"/>
      <c r="ACS535" s="122"/>
      <c r="ACT535" s="122"/>
      <c r="ACU535" s="122"/>
      <c r="ACV535" s="122"/>
      <c r="ACW535" s="122"/>
      <c r="ACX535" s="122"/>
      <c r="ACY535" s="122"/>
      <c r="ACZ535" s="122"/>
      <c r="ADA535" s="122"/>
      <c r="ADB535" s="122"/>
      <c r="ADC535" s="122"/>
      <c r="ADD535" s="122"/>
      <c r="ADE535" s="122"/>
      <c r="ADF535" s="122"/>
      <c r="ADG535" s="122"/>
      <c r="ADH535" s="122"/>
      <c r="ADI535" s="122"/>
      <c r="ADJ535" s="122"/>
      <c r="ADK535" s="122"/>
      <c r="ADL535" s="122"/>
      <c r="ADM535" s="122"/>
      <c r="ADN535" s="122"/>
      <c r="ADO535" s="122"/>
      <c r="ADP535" s="122"/>
      <c r="ADQ535" s="122"/>
      <c r="ADR535" s="122"/>
      <c r="ADS535" s="122"/>
      <c r="ADT535" s="122"/>
      <c r="ADU535" s="122"/>
      <c r="ADV535" s="122"/>
      <c r="ADW535" s="122"/>
      <c r="ADX535" s="122"/>
      <c r="ADY535" s="122"/>
      <c r="ADZ535" s="122"/>
      <c r="AEA535" s="122"/>
      <c r="AEB535" s="122"/>
      <c r="AEC535" s="122"/>
      <c r="AED535" s="122"/>
      <c r="AEE535" s="122"/>
      <c r="AEF535" s="122"/>
      <c r="AEG535" s="122"/>
      <c r="AEH535" s="122"/>
      <c r="AEI535" s="122"/>
      <c r="AEJ535" s="122"/>
      <c r="AEK535" s="122"/>
      <c r="AEL535" s="122"/>
      <c r="AEM535" s="122"/>
      <c r="AEN535" s="122"/>
      <c r="AEO535" s="122"/>
      <c r="AEP535" s="122"/>
      <c r="AEQ535" s="122"/>
      <c r="AER535" s="122"/>
      <c r="AES535" s="122"/>
      <c r="AET535" s="122"/>
      <c r="AEU535" s="122"/>
      <c r="AEV535" s="122"/>
      <c r="AEW535" s="122"/>
      <c r="AEX535" s="122"/>
      <c r="AEY535" s="122"/>
      <c r="AEZ535" s="122"/>
      <c r="AFA535" s="122"/>
      <c r="AFB535" s="122"/>
      <c r="AFC535" s="122"/>
      <c r="AFD535" s="122"/>
      <c r="AFE535" s="122"/>
      <c r="AFF535" s="122"/>
      <c r="AFG535" s="122"/>
      <c r="AFH535" s="122"/>
      <c r="AFI535" s="122"/>
      <c r="AFJ535" s="122"/>
      <c r="AFK535" s="122"/>
      <c r="AFL535" s="122"/>
      <c r="AFM535" s="122"/>
      <c r="AFN535" s="122"/>
      <c r="AFO535" s="122"/>
      <c r="AFP535" s="122"/>
      <c r="AFQ535" s="122"/>
      <c r="AFR535" s="122"/>
      <c r="AFS535" s="122"/>
      <c r="AFT535" s="122"/>
      <c r="AFU535" s="122"/>
      <c r="AFV535" s="122"/>
      <c r="AFW535" s="122"/>
      <c r="AFX535" s="122"/>
      <c r="AFY535" s="122"/>
      <c r="AFZ535" s="122"/>
      <c r="AGA535" s="122"/>
      <c r="AGB535" s="122"/>
      <c r="AGC535" s="122"/>
      <c r="AGD535" s="122"/>
      <c r="AGE535" s="122"/>
      <c r="AGF535" s="122"/>
      <c r="AGG535" s="122"/>
      <c r="AGH535" s="122"/>
      <c r="AGI535" s="122"/>
      <c r="AGJ535" s="122"/>
      <c r="AGK535" s="122"/>
      <c r="AGL535" s="122"/>
      <c r="AGM535" s="122"/>
      <c r="AGN535" s="122"/>
      <c r="AGO535" s="122"/>
      <c r="AGP535" s="122"/>
      <c r="AGQ535" s="122"/>
      <c r="AGR535" s="122"/>
      <c r="AGS535" s="122"/>
      <c r="AGT535" s="122"/>
      <c r="AGU535" s="122"/>
      <c r="AGV535" s="122"/>
      <c r="AGW535" s="122"/>
      <c r="AGX535" s="122"/>
      <c r="AGY535" s="122"/>
      <c r="AGZ535" s="122"/>
      <c r="AHA535" s="122"/>
      <c r="AHB535" s="122"/>
      <c r="AHC535" s="122"/>
      <c r="AHD535" s="122"/>
      <c r="AHE535" s="122"/>
      <c r="AHF535" s="122"/>
      <c r="AHG535" s="122"/>
      <c r="AHH535" s="122"/>
      <c r="AHI535" s="122"/>
      <c r="AHJ535" s="122"/>
      <c r="AHK535" s="122"/>
      <c r="AHL535" s="122"/>
      <c r="AHM535" s="122"/>
      <c r="AHN535" s="122"/>
      <c r="AHO535" s="122"/>
      <c r="AHP535" s="122"/>
      <c r="AHQ535" s="122"/>
      <c r="AHR535" s="122"/>
      <c r="AHS535" s="122"/>
      <c r="AHT535" s="122"/>
      <c r="AHU535" s="122"/>
      <c r="AHV535" s="122"/>
      <c r="AHW535" s="122"/>
      <c r="AHX535" s="122"/>
      <c r="AHY535" s="122"/>
      <c r="AHZ535" s="122"/>
      <c r="AIA535" s="122"/>
      <c r="AIB535" s="122"/>
      <c r="AIC535" s="122"/>
      <c r="AID535" s="122"/>
      <c r="AIE535" s="122"/>
      <c r="AIF535" s="122"/>
      <c r="AIG535" s="122"/>
      <c r="AIH535" s="122"/>
      <c r="AII535" s="122"/>
      <c r="AIJ535" s="122"/>
      <c r="AIK535" s="122"/>
      <c r="AIL535" s="122"/>
      <c r="AIM535" s="122"/>
      <c r="AIN535" s="122"/>
      <c r="AIO535" s="122"/>
      <c r="AIP535" s="122"/>
      <c r="AIQ535" s="122"/>
      <c r="AIR535" s="122"/>
      <c r="AIS535" s="122"/>
      <c r="AIT535" s="122"/>
      <c r="AIU535" s="122"/>
      <c r="AIV535" s="122"/>
      <c r="AIW535" s="122"/>
      <c r="AIX535" s="122"/>
      <c r="AIY535" s="122"/>
      <c r="AIZ535" s="122"/>
      <c r="AJA535" s="122"/>
      <c r="AJB535" s="122"/>
      <c r="AJC535" s="122"/>
      <c r="AJD535" s="122"/>
      <c r="AJE535" s="122"/>
      <c r="AJF535" s="122"/>
      <c r="AJG535" s="122"/>
      <c r="AJH535" s="122"/>
      <c r="AJI535" s="122"/>
      <c r="AJJ535" s="122"/>
      <c r="AJK535" s="122"/>
      <c r="AJL535" s="122"/>
      <c r="AJM535" s="122"/>
      <c r="AJN535" s="122"/>
      <c r="AJO535" s="122"/>
      <c r="AJP535" s="122"/>
      <c r="AJQ535" s="122"/>
      <c r="AJR535" s="122"/>
      <c r="AJS535" s="122"/>
      <c r="AJT535" s="122"/>
      <c r="AJU535" s="122"/>
      <c r="AJV535" s="122"/>
      <c r="AJW535" s="122"/>
      <c r="AJX535" s="122"/>
      <c r="AJY535" s="122"/>
      <c r="AJZ535" s="122"/>
      <c r="AKA535" s="122"/>
      <c r="AKB535" s="122"/>
      <c r="AKC535" s="122"/>
      <c r="AKD535" s="122"/>
      <c r="AKE535" s="122"/>
      <c r="AKF535" s="122"/>
      <c r="AKG535" s="122"/>
      <c r="AKH535" s="122"/>
      <c r="AKI535" s="122"/>
      <c r="AKJ535" s="122"/>
      <c r="AKK535" s="122"/>
      <c r="AKL535" s="122"/>
      <c r="AKM535" s="122"/>
      <c r="AKN535" s="122"/>
      <c r="AKO535" s="122"/>
      <c r="AKP535" s="122"/>
      <c r="AKQ535" s="122"/>
      <c r="AKR535" s="122"/>
      <c r="AKS535" s="122"/>
      <c r="AKT535" s="122"/>
      <c r="AKU535" s="122"/>
      <c r="AKV535" s="122"/>
      <c r="AKW535" s="122"/>
      <c r="AKX535" s="122"/>
      <c r="AKY535" s="122"/>
      <c r="AKZ535" s="122"/>
      <c r="ALA535" s="122"/>
      <c r="ALB535" s="122"/>
      <c r="ALC535" s="122"/>
      <c r="ALD535" s="122"/>
      <c r="ALE535" s="122"/>
      <c r="ALF535" s="122"/>
      <c r="ALG535" s="122"/>
      <c r="ALH535" s="122"/>
      <c r="ALI535" s="122"/>
      <c r="ALJ535" s="122"/>
      <c r="ALK535" s="122"/>
      <c r="ALL535" s="122"/>
      <c r="ALM535" s="122"/>
      <c r="ALN535" s="122"/>
      <c r="ALO535" s="122"/>
      <c r="ALP535" s="122"/>
      <c r="ALQ535" s="122"/>
      <c r="ALR535" s="122"/>
      <c r="ALS535" s="122"/>
      <c r="ALT535" s="122"/>
      <c r="ALU535" s="122"/>
      <c r="ALV535" s="122"/>
      <c r="ALW535" s="122"/>
      <c r="ALX535" s="122"/>
      <c r="ALY535" s="122"/>
      <c r="ALZ535" s="122"/>
      <c r="AMA535" s="122"/>
      <c r="AMB535" s="122"/>
      <c r="AMC535" s="122"/>
      <c r="AMD535" s="122"/>
      <c r="AME535" s="122"/>
      <c r="AMF535" s="122"/>
      <c r="AMG535" s="122"/>
      <c r="AMH535" s="122"/>
      <c r="AMI535" s="122"/>
      <c r="AMJ535" s="122"/>
      <c r="AMK535" s="122"/>
      <c r="AML535" s="122"/>
      <c r="AMM535" s="122"/>
      <c r="AMN535" s="122"/>
      <c r="AMO535" s="122"/>
      <c r="AMP535" s="122"/>
      <c r="AMQ535" s="122"/>
      <c r="AMR535" s="122"/>
      <c r="AMS535" s="122"/>
      <c r="AMT535" s="122"/>
      <c r="AMU535" s="122"/>
      <c r="AMV535" s="122"/>
      <c r="AMW535" s="122"/>
      <c r="AMX535" s="122"/>
      <c r="AMY535" s="122"/>
      <c r="AMZ535" s="122"/>
      <c r="ANA535" s="122"/>
      <c r="ANB535" s="122"/>
      <c r="ANC535" s="122"/>
      <c r="AND535" s="122"/>
      <c r="ANE535" s="122"/>
      <c r="ANF535" s="122"/>
      <c r="ANG535" s="122"/>
      <c r="ANH535" s="122"/>
      <c r="ANI535" s="122"/>
      <c r="ANJ535" s="122"/>
      <c r="ANK535" s="122"/>
      <c r="ANL535" s="122"/>
      <c r="ANM535" s="122"/>
      <c r="ANN535" s="122"/>
      <c r="ANO535" s="122"/>
      <c r="ANP535" s="122"/>
      <c r="ANQ535" s="122"/>
      <c r="ANR535" s="122"/>
      <c r="ANS535" s="122"/>
      <c r="ANT535" s="122"/>
      <c r="ANU535" s="122"/>
      <c r="ANV535" s="122"/>
      <c r="ANW535" s="122"/>
      <c r="ANX535" s="122"/>
      <c r="ANY535" s="122"/>
      <c r="ANZ535" s="122"/>
      <c r="AOA535" s="122"/>
      <c r="AOB535" s="122"/>
      <c r="AOC535" s="122"/>
      <c r="AOD535" s="122"/>
      <c r="AOE535" s="122"/>
      <c r="AOF535" s="122"/>
      <c r="AOG535" s="122"/>
      <c r="AOH535" s="122"/>
      <c r="AOI535" s="122"/>
      <c r="AOJ535" s="122"/>
      <c r="AOK535" s="122"/>
      <c r="AOL535" s="122"/>
      <c r="AOM535" s="122"/>
      <c r="AON535" s="122"/>
      <c r="AOO535" s="122"/>
      <c r="AOP535" s="122"/>
      <c r="AOQ535" s="122"/>
      <c r="AOR535" s="122"/>
      <c r="AOS535" s="122"/>
      <c r="AOT535" s="122"/>
      <c r="AOU535" s="122"/>
      <c r="AOV535" s="122"/>
      <c r="AOW535" s="122"/>
      <c r="AOX535" s="122"/>
      <c r="AOY535" s="122"/>
      <c r="AOZ535" s="122"/>
      <c r="APA535" s="122"/>
      <c r="APB535" s="122"/>
      <c r="APC535" s="122"/>
      <c r="APD535" s="122"/>
      <c r="APE535" s="122"/>
      <c r="APF535" s="122"/>
      <c r="APG535" s="122"/>
      <c r="APH535" s="122"/>
      <c r="API535" s="122"/>
      <c r="APJ535" s="122"/>
      <c r="APK535" s="122"/>
      <c r="APL535" s="122"/>
      <c r="APM535" s="122"/>
      <c r="APN535" s="122"/>
      <c r="APO535" s="122"/>
      <c r="APP535" s="122"/>
      <c r="APQ535" s="122"/>
      <c r="APR535" s="122"/>
      <c r="APS535" s="122"/>
      <c r="APT535" s="122"/>
      <c r="APU535" s="122"/>
      <c r="APV535" s="122"/>
      <c r="APW535" s="122"/>
      <c r="APX535" s="122"/>
      <c r="APY535" s="122"/>
      <c r="APZ535" s="122"/>
      <c r="AQA535" s="122"/>
      <c r="AQB535" s="122"/>
      <c r="AQC535" s="122"/>
      <c r="AQD535" s="122"/>
      <c r="AQE535" s="122"/>
      <c r="AQF535" s="122"/>
      <c r="AQG535" s="122"/>
      <c r="AQH535" s="122"/>
      <c r="AQI535" s="122"/>
      <c r="AQJ535" s="122"/>
      <c r="AQK535" s="122"/>
      <c r="AQL535" s="122"/>
      <c r="AQM535" s="122"/>
      <c r="AQN535" s="122"/>
      <c r="AQO535" s="122"/>
      <c r="AQP535" s="122"/>
      <c r="AQQ535" s="122"/>
      <c r="AQR535" s="122"/>
      <c r="AQS535" s="122"/>
      <c r="AQT535" s="122"/>
      <c r="AQU535" s="122"/>
      <c r="AQV535" s="122"/>
      <c r="AQW535" s="122"/>
      <c r="AQX535" s="122"/>
      <c r="AQY535" s="122"/>
      <c r="AQZ535" s="122"/>
      <c r="ARA535" s="122"/>
      <c r="ARB535" s="122"/>
      <c r="ARC535" s="122"/>
      <c r="ARD535" s="122"/>
      <c r="ARE535" s="122"/>
      <c r="ARF535" s="122"/>
      <c r="ARG535" s="122"/>
      <c r="ARH535" s="122"/>
      <c r="ARI535" s="122"/>
      <c r="ARJ535" s="122"/>
      <c r="ARK535" s="122"/>
      <c r="ARL535" s="122"/>
      <c r="ARM535" s="122"/>
      <c r="ARN535" s="122"/>
      <c r="ARO535" s="122"/>
      <c r="ARP535" s="122"/>
      <c r="ARQ535" s="122"/>
      <c r="ARR535" s="122"/>
      <c r="ARS535" s="122"/>
      <c r="ART535" s="122"/>
      <c r="ARU535" s="122"/>
      <c r="ARV535" s="122"/>
      <c r="ARW535" s="122"/>
      <c r="ARX535" s="122"/>
      <c r="ARY535" s="122"/>
      <c r="ARZ535" s="122"/>
      <c r="ASA535" s="122"/>
      <c r="ASB535" s="122"/>
      <c r="ASC535" s="122"/>
      <c r="ASD535" s="122"/>
      <c r="ASE535" s="122"/>
      <c r="ASF535" s="122"/>
      <c r="ASG535" s="122"/>
      <c r="ASH535" s="122"/>
      <c r="ASI535" s="122"/>
      <c r="ASJ535" s="122"/>
      <c r="ASK535" s="122"/>
      <c r="ASL535" s="122"/>
      <c r="ASM535" s="122"/>
      <c r="ASN535" s="122"/>
      <c r="ASO535" s="122"/>
      <c r="ASP535" s="122"/>
      <c r="ASQ535" s="122"/>
      <c r="ASR535" s="122"/>
      <c r="ASS535" s="122"/>
      <c r="AST535" s="122"/>
      <c r="ASU535" s="122"/>
      <c r="ASV535" s="122"/>
      <c r="ASW535" s="122"/>
      <c r="ASX535" s="122"/>
      <c r="ASY535" s="122"/>
      <c r="ASZ535" s="122"/>
      <c r="ATA535" s="122"/>
      <c r="ATB535" s="122"/>
      <c r="ATC535" s="122"/>
      <c r="ATD535" s="122"/>
      <c r="ATE535" s="122"/>
      <c r="ATF535" s="122"/>
      <c r="ATG535" s="122"/>
      <c r="ATH535" s="122"/>
      <c r="ATI535" s="122"/>
      <c r="ATJ535" s="122"/>
      <c r="ATK535" s="122"/>
      <c r="ATL535" s="122"/>
      <c r="ATM535" s="122"/>
      <c r="ATN535" s="122"/>
      <c r="ATO535" s="122"/>
      <c r="ATP535" s="122"/>
      <c r="ATQ535" s="122"/>
      <c r="ATR535" s="122"/>
      <c r="ATS535" s="122"/>
      <c r="ATT535" s="122"/>
      <c r="ATU535" s="122"/>
      <c r="ATV535" s="122"/>
      <c r="ATW535" s="122"/>
      <c r="ATX535" s="122"/>
      <c r="ATY535" s="122"/>
      <c r="ATZ535" s="122"/>
      <c r="AUA535" s="122"/>
      <c r="AUB535" s="122"/>
      <c r="AUC535" s="122"/>
      <c r="AUD535" s="122"/>
      <c r="AUE535" s="122"/>
      <c r="AUF535" s="122"/>
      <c r="AUG535" s="122"/>
      <c r="AUH535" s="122"/>
      <c r="AUI535" s="122"/>
      <c r="AUJ535" s="122"/>
      <c r="AUK535" s="122"/>
      <c r="AUL535" s="122"/>
      <c r="AUM535" s="122"/>
      <c r="AUN535" s="122"/>
      <c r="AUO535" s="122"/>
      <c r="AUP535" s="122"/>
      <c r="AUQ535" s="122"/>
      <c r="AUR535" s="122"/>
      <c r="AUS535" s="122"/>
      <c r="AUT535" s="122"/>
      <c r="AUU535" s="122"/>
      <c r="AUV535" s="122"/>
      <c r="AUW535" s="122"/>
      <c r="AUX535" s="122"/>
      <c r="AUY535" s="122"/>
      <c r="AUZ535" s="122"/>
      <c r="AVA535" s="122"/>
      <c r="AVB535" s="122"/>
      <c r="AVC535" s="122"/>
      <c r="AVD535" s="122"/>
      <c r="AVE535" s="122"/>
      <c r="AVF535" s="122"/>
      <c r="AVG535" s="122"/>
      <c r="AVH535" s="122"/>
      <c r="AVI535" s="122"/>
      <c r="AVJ535" s="122"/>
      <c r="AVK535" s="122"/>
      <c r="AVL535" s="122"/>
      <c r="AVM535" s="122"/>
      <c r="AVN535" s="122"/>
      <c r="AVO535" s="122"/>
      <c r="AVP535" s="122"/>
      <c r="AVQ535" s="122"/>
      <c r="AVR535" s="122"/>
      <c r="AVS535" s="122"/>
      <c r="AVT535" s="122"/>
      <c r="AVU535" s="122"/>
      <c r="AVV535" s="122"/>
      <c r="AVW535" s="122"/>
      <c r="AVX535" s="122"/>
      <c r="AVY535" s="122"/>
      <c r="AVZ535" s="122"/>
      <c r="AWA535" s="122"/>
      <c r="AWB535" s="122"/>
      <c r="AWC535" s="122"/>
      <c r="AWD535" s="122"/>
      <c r="AWE535" s="122"/>
      <c r="AWF535" s="122"/>
      <c r="AWG535" s="122"/>
      <c r="AWH535" s="122"/>
      <c r="AWI535" s="122"/>
      <c r="AWJ535" s="122"/>
      <c r="AWK535" s="122"/>
      <c r="AWL535" s="122"/>
      <c r="AWM535" s="122"/>
      <c r="AWN535" s="122"/>
      <c r="AWO535" s="122"/>
      <c r="AWP535" s="122"/>
      <c r="AWQ535" s="122"/>
      <c r="AWR535" s="122"/>
      <c r="AWS535" s="122"/>
      <c r="AWT535" s="122"/>
      <c r="AWU535" s="122"/>
      <c r="AWV535" s="122"/>
      <c r="AWW535" s="122"/>
      <c r="AWX535" s="122"/>
      <c r="AWY535" s="122"/>
      <c r="AWZ535" s="122"/>
      <c r="AXA535" s="122"/>
      <c r="AXB535" s="122"/>
      <c r="AXC535" s="122"/>
      <c r="AXD535" s="122"/>
      <c r="AXE535" s="122"/>
      <c r="AXF535" s="122"/>
      <c r="AXG535" s="122"/>
      <c r="AXH535" s="122"/>
      <c r="AXI535" s="122"/>
      <c r="AXJ535" s="122"/>
      <c r="AXK535" s="122"/>
      <c r="AXL535" s="122"/>
      <c r="AXM535" s="122"/>
      <c r="AXN535" s="122"/>
      <c r="AXO535" s="122"/>
      <c r="AXP535" s="122"/>
      <c r="AXQ535" s="122"/>
      <c r="AXR535" s="122"/>
      <c r="AXS535" s="122"/>
      <c r="AXT535" s="122"/>
      <c r="AXU535" s="122"/>
      <c r="AXV535" s="122"/>
      <c r="AXW535" s="122"/>
      <c r="AXX535" s="122"/>
      <c r="AXY535" s="122"/>
      <c r="AXZ535" s="122"/>
      <c r="AYA535" s="122"/>
      <c r="AYB535" s="122"/>
      <c r="AYC535" s="122"/>
      <c r="AYD535" s="122"/>
      <c r="AYE535" s="122"/>
      <c r="AYF535" s="122"/>
      <c r="AYG535" s="122"/>
      <c r="AYH535" s="122"/>
      <c r="AYI535" s="122"/>
      <c r="AYJ535" s="122"/>
      <c r="AYK535" s="122"/>
      <c r="AYL535" s="122"/>
      <c r="AYM535" s="122"/>
      <c r="AYN535" s="122"/>
      <c r="AYO535" s="122"/>
      <c r="AYP535" s="122"/>
      <c r="AYQ535" s="122"/>
      <c r="AYR535" s="122"/>
      <c r="AYS535" s="122"/>
      <c r="AYT535" s="122"/>
      <c r="AYU535" s="122"/>
      <c r="AYV535" s="122"/>
      <c r="AYW535" s="122"/>
      <c r="AYX535" s="122"/>
      <c r="AYY535" s="122"/>
      <c r="AYZ535" s="122"/>
      <c r="AZA535" s="122"/>
      <c r="AZB535" s="122"/>
      <c r="AZC535" s="122"/>
      <c r="AZD535" s="122"/>
      <c r="AZE535" s="122"/>
      <c r="AZF535" s="122"/>
      <c r="AZG535" s="122"/>
      <c r="AZH535" s="122"/>
      <c r="AZI535" s="122"/>
      <c r="AZJ535" s="122"/>
      <c r="AZK535" s="122"/>
      <c r="AZL535" s="122"/>
      <c r="AZM535" s="122"/>
      <c r="AZN535" s="122"/>
      <c r="AZO535" s="122"/>
      <c r="AZP535" s="122"/>
      <c r="AZQ535" s="122"/>
      <c r="AZR535" s="122"/>
      <c r="AZS535" s="122"/>
      <c r="AZT535" s="122"/>
      <c r="AZU535" s="122"/>
      <c r="AZV535" s="122"/>
      <c r="AZW535" s="122"/>
      <c r="AZX535" s="122"/>
      <c r="AZY535" s="122"/>
      <c r="AZZ535" s="122"/>
      <c r="BAA535" s="122"/>
      <c r="BAB535" s="122"/>
      <c r="BAC535" s="122"/>
      <c r="BAD535" s="122"/>
      <c r="BAE535" s="122"/>
      <c r="BAF535" s="122"/>
      <c r="BAG535" s="122"/>
      <c r="BAH535" s="122"/>
      <c r="BAI535" s="122"/>
      <c r="BAJ535" s="122"/>
      <c r="BAK535" s="122"/>
      <c r="BAL535" s="122"/>
      <c r="BAM535" s="122"/>
      <c r="BAN535" s="122"/>
      <c r="BAO535" s="122"/>
      <c r="BAP535" s="122"/>
      <c r="BAQ535" s="122"/>
      <c r="BAR535" s="122"/>
      <c r="BAS535" s="122"/>
      <c r="BAT535" s="122"/>
      <c r="BAU535" s="122"/>
      <c r="BAV535" s="122"/>
      <c r="BAW535" s="122"/>
      <c r="BAX535" s="122"/>
      <c r="BAY535" s="122"/>
      <c r="BAZ535" s="122"/>
      <c r="BBA535" s="122"/>
      <c r="BBB535" s="122"/>
      <c r="BBC535" s="122"/>
      <c r="BBD535" s="122"/>
      <c r="BBE535" s="122"/>
      <c r="BBF535" s="122"/>
      <c r="BBG535" s="122"/>
      <c r="BBH535" s="122"/>
      <c r="BBI535" s="122"/>
      <c r="BBJ535" s="122"/>
      <c r="BBK535" s="122"/>
      <c r="BBL535" s="122"/>
      <c r="BBM535" s="122"/>
      <c r="BBN535" s="122"/>
      <c r="BBO535" s="122"/>
      <c r="BBP535" s="122"/>
      <c r="BBQ535" s="122"/>
      <c r="BBR535" s="122"/>
      <c r="BBS535" s="122"/>
      <c r="BBT535" s="122"/>
      <c r="BBU535" s="122"/>
      <c r="BBV535" s="122"/>
      <c r="BBW535" s="122"/>
      <c r="BBX535" s="122"/>
      <c r="BBY535" s="122"/>
      <c r="BBZ535" s="122"/>
      <c r="BCA535" s="122"/>
      <c r="BCB535" s="122"/>
      <c r="BCC535" s="122"/>
      <c r="BCD535" s="122"/>
      <c r="BCE535" s="122"/>
      <c r="BCF535" s="122"/>
      <c r="BCG535" s="122"/>
      <c r="BCH535" s="122"/>
      <c r="BCI535" s="122"/>
      <c r="BCJ535" s="122"/>
      <c r="BCK535" s="122"/>
      <c r="BCL535" s="122"/>
      <c r="BCM535" s="122"/>
      <c r="BCN535" s="122"/>
      <c r="BCO535" s="122"/>
      <c r="BCP535" s="122"/>
      <c r="BCQ535" s="122"/>
      <c r="BCR535" s="122"/>
      <c r="BCS535" s="122"/>
      <c r="BCT535" s="122"/>
      <c r="BCU535" s="122"/>
      <c r="BCV535" s="122"/>
      <c r="BCW535" s="122"/>
      <c r="BCX535" s="122"/>
      <c r="BCY535" s="122"/>
      <c r="BCZ535" s="122"/>
      <c r="BDA535" s="122"/>
      <c r="BDB535" s="122"/>
      <c r="BDC535" s="122"/>
      <c r="BDD535" s="122"/>
      <c r="BDE535" s="122"/>
      <c r="BDF535" s="122"/>
      <c r="BDG535" s="122"/>
      <c r="BDH535" s="122"/>
      <c r="BDI535" s="122"/>
      <c r="BDJ535" s="122"/>
      <c r="BDK535" s="122"/>
      <c r="BDL535" s="122"/>
      <c r="BDM535" s="122"/>
      <c r="BDN535" s="122"/>
      <c r="BDO535" s="122"/>
      <c r="BDP535" s="122"/>
      <c r="BDQ535" s="122"/>
      <c r="BDR535" s="122"/>
      <c r="BDS535" s="122"/>
      <c r="BDT535" s="122"/>
      <c r="BDU535" s="122"/>
      <c r="BDV535" s="122"/>
      <c r="BDW535" s="122"/>
      <c r="BDX535" s="122"/>
      <c r="BDY535" s="122"/>
      <c r="BDZ535" s="122"/>
      <c r="BEA535" s="122"/>
      <c r="BEB535" s="122"/>
      <c r="BEC535" s="122"/>
      <c r="BED535" s="122"/>
      <c r="BEE535" s="122"/>
      <c r="BEF535" s="122"/>
      <c r="BEG535" s="122"/>
      <c r="BEH535" s="122"/>
      <c r="BEI535" s="122"/>
      <c r="BEJ535" s="122"/>
      <c r="BEK535" s="122"/>
      <c r="BEL535" s="122"/>
      <c r="BEM535" s="122"/>
      <c r="BEN535" s="122"/>
      <c r="BEO535" s="122"/>
      <c r="BEP535" s="122"/>
      <c r="BEQ535" s="122"/>
      <c r="BER535" s="122"/>
      <c r="BES535" s="122"/>
      <c r="BET535" s="122"/>
      <c r="BEU535" s="122"/>
      <c r="BEV535" s="122"/>
      <c r="BEW535" s="122"/>
      <c r="BEX535" s="122"/>
      <c r="BEY535" s="122"/>
      <c r="BEZ535" s="122"/>
      <c r="BFA535" s="122"/>
      <c r="BFB535" s="122"/>
      <c r="BFC535" s="122"/>
      <c r="BFD535" s="122"/>
      <c r="BFE535" s="122"/>
      <c r="BFF535" s="122"/>
      <c r="BFG535" s="122"/>
      <c r="BFH535" s="122"/>
      <c r="BFI535" s="122"/>
      <c r="BFJ535" s="122"/>
      <c r="BFK535" s="122"/>
      <c r="BFL535" s="122"/>
      <c r="BFM535" s="122"/>
      <c r="BFN535" s="122"/>
      <c r="BFO535" s="122"/>
      <c r="BFP535" s="122"/>
      <c r="BFQ535" s="122"/>
      <c r="BFR535" s="122"/>
      <c r="BFS535" s="122"/>
      <c r="BFT535" s="122"/>
      <c r="BFU535" s="122"/>
      <c r="BFV535" s="122"/>
      <c r="BFW535" s="122"/>
      <c r="BFX535" s="122"/>
      <c r="BFY535" s="122"/>
      <c r="BFZ535" s="122"/>
      <c r="BGA535" s="122"/>
      <c r="BGB535" s="122"/>
      <c r="BGC535" s="122"/>
      <c r="BGD535" s="122"/>
      <c r="BGE535" s="122"/>
      <c r="BGF535" s="122"/>
      <c r="BGG535" s="122"/>
      <c r="BGH535" s="122"/>
      <c r="BGI535" s="122"/>
      <c r="BGJ535" s="122"/>
      <c r="BGK535" s="122"/>
      <c r="BGL535" s="122"/>
      <c r="BGM535" s="122"/>
      <c r="BGN535" s="122"/>
      <c r="BGO535" s="122"/>
      <c r="BGP535" s="122"/>
      <c r="BGQ535" s="122"/>
      <c r="BGR535" s="122"/>
      <c r="BGS535" s="122"/>
      <c r="BGT535" s="122"/>
      <c r="BGU535" s="122"/>
      <c r="BGV535" s="122"/>
      <c r="BGW535" s="122"/>
      <c r="BGX535" s="122"/>
      <c r="BGY535" s="122"/>
      <c r="BGZ535" s="122"/>
      <c r="BHA535" s="122"/>
      <c r="BHB535" s="122"/>
      <c r="BHC535" s="122"/>
      <c r="BHD535" s="122"/>
      <c r="BHE535" s="122"/>
      <c r="BHF535" s="122"/>
      <c r="BHG535" s="122"/>
      <c r="BHH535" s="122"/>
      <c r="BHI535" s="122"/>
      <c r="BHJ535" s="122"/>
      <c r="BHK535" s="122"/>
      <c r="BHL535" s="122"/>
      <c r="BHM535" s="122"/>
      <c r="BHN535" s="122"/>
      <c r="BHO535" s="122"/>
      <c r="BHP535" s="122"/>
      <c r="BHQ535" s="122"/>
      <c r="BHR535" s="122"/>
      <c r="BHS535" s="122"/>
      <c r="BHT535" s="122"/>
      <c r="BHU535" s="122"/>
      <c r="BHV535" s="122"/>
      <c r="BHW535" s="122"/>
      <c r="BHX535" s="122"/>
      <c r="BHY535" s="122"/>
      <c r="BHZ535" s="122"/>
      <c r="BIA535" s="122"/>
      <c r="BIB535" s="122"/>
      <c r="BIC535" s="122"/>
      <c r="BID535" s="122"/>
      <c r="BIE535" s="122"/>
      <c r="BIF535" s="122"/>
      <c r="BIG535" s="122"/>
      <c r="BIH535" s="122"/>
      <c r="BII535" s="122"/>
      <c r="BIJ535" s="122"/>
      <c r="BIK535" s="122"/>
      <c r="BIL535" s="122"/>
      <c r="BIM535" s="122"/>
      <c r="BIN535" s="122"/>
      <c r="BIO535" s="122"/>
      <c r="BIP535" s="122"/>
      <c r="BIQ535" s="122"/>
      <c r="BIR535" s="122"/>
      <c r="BIS535" s="122"/>
      <c r="BIT535" s="122"/>
      <c r="BIU535" s="122"/>
      <c r="BIV535" s="122"/>
      <c r="BIW535" s="122"/>
      <c r="BIX535" s="122"/>
      <c r="BIY535" s="122"/>
      <c r="BIZ535" s="122"/>
      <c r="BJA535" s="122"/>
      <c r="BJB535" s="122"/>
      <c r="BJC535" s="122"/>
      <c r="BJD535" s="122"/>
      <c r="BJE535" s="122"/>
      <c r="BJF535" s="122"/>
      <c r="BJG535" s="122"/>
      <c r="BJH535" s="122"/>
      <c r="BJI535" s="122"/>
      <c r="BJJ535" s="122"/>
      <c r="BJK535" s="122"/>
      <c r="BJL535" s="122"/>
      <c r="BJM535" s="122"/>
      <c r="BJN535" s="122"/>
      <c r="BJO535" s="122"/>
      <c r="BJP535" s="122"/>
      <c r="BJQ535" s="122"/>
      <c r="BJR535" s="122"/>
      <c r="BJS535" s="122"/>
      <c r="BJT535" s="122"/>
      <c r="BJU535" s="122"/>
      <c r="BJV535" s="122"/>
      <c r="BJW535" s="122"/>
      <c r="BJX535" s="122"/>
      <c r="BJY535" s="122"/>
      <c r="BJZ535" s="122"/>
      <c r="BKA535" s="122"/>
      <c r="BKB535" s="122"/>
      <c r="BKC535" s="122"/>
      <c r="BKD535" s="122"/>
      <c r="BKE535" s="122"/>
      <c r="BKF535" s="122"/>
      <c r="BKG535" s="122"/>
      <c r="BKH535" s="122"/>
      <c r="BKI535" s="122"/>
      <c r="BKJ535" s="122"/>
      <c r="BKK535" s="122"/>
      <c r="BKL535" s="122"/>
      <c r="BKM535" s="122"/>
      <c r="BKN535" s="122"/>
      <c r="BKO535" s="122"/>
      <c r="BKP535" s="122"/>
      <c r="BKQ535" s="122"/>
      <c r="BKR535" s="122"/>
      <c r="BKS535" s="122"/>
      <c r="BKT535" s="122"/>
      <c r="BKU535" s="122"/>
      <c r="BKV535" s="122"/>
      <c r="BKW535" s="122"/>
      <c r="BKX535" s="122"/>
      <c r="BKY535" s="122"/>
      <c r="BKZ535" s="122"/>
      <c r="BLA535" s="122"/>
      <c r="BLB535" s="122"/>
      <c r="BLC535" s="122"/>
      <c r="BLD535" s="122"/>
      <c r="BLE535" s="122"/>
      <c r="BLF535" s="122"/>
      <c r="BLG535" s="122"/>
      <c r="BLH535" s="122"/>
      <c r="BLI535" s="122"/>
      <c r="BLJ535" s="122"/>
      <c r="BLK535" s="122"/>
      <c r="BLL535" s="122"/>
      <c r="BLM535" s="122"/>
      <c r="BLN535" s="122"/>
      <c r="BLO535" s="122"/>
      <c r="BLP535" s="122"/>
      <c r="BLQ535" s="122"/>
      <c r="BLR535" s="122"/>
      <c r="BLS535" s="122"/>
      <c r="BLT535" s="122"/>
      <c r="BLU535" s="122"/>
      <c r="BLV535" s="122"/>
      <c r="BLW535" s="122"/>
      <c r="BLX535" s="122"/>
      <c r="BLY535" s="122"/>
      <c r="BLZ535" s="122"/>
      <c r="BMA535" s="122"/>
      <c r="BMB535" s="122"/>
      <c r="BMC535" s="122"/>
      <c r="BMD535" s="122"/>
      <c r="BME535" s="122"/>
      <c r="BMF535" s="122"/>
      <c r="BMG535" s="122"/>
      <c r="BMH535" s="122"/>
      <c r="BMI535" s="122"/>
      <c r="BMJ535" s="122"/>
      <c r="BMK535" s="122"/>
      <c r="BML535" s="122"/>
      <c r="BMM535" s="122"/>
      <c r="BMN535" s="122"/>
      <c r="BMO535" s="122"/>
      <c r="BMP535" s="122"/>
      <c r="BMQ535" s="122"/>
      <c r="BMR535" s="122"/>
      <c r="BMS535" s="122"/>
      <c r="BMT535" s="122"/>
      <c r="BMU535" s="122"/>
      <c r="BMV535" s="122"/>
      <c r="BMW535" s="122"/>
      <c r="BMX535" s="122"/>
      <c r="BMY535" s="122"/>
      <c r="BMZ535" s="122"/>
      <c r="BNA535" s="122"/>
      <c r="BNB535" s="122"/>
      <c r="BNC535" s="122"/>
      <c r="BND535" s="122"/>
      <c r="BNE535" s="122"/>
      <c r="BNF535" s="122"/>
      <c r="BNG535" s="122"/>
      <c r="BNH535" s="122"/>
      <c r="BNI535" s="122"/>
      <c r="BNJ535" s="122"/>
      <c r="BNK535" s="122"/>
      <c r="BNL535" s="122"/>
      <c r="BNM535" s="122"/>
      <c r="BNN535" s="122"/>
      <c r="BNO535" s="122"/>
      <c r="BNP535" s="122"/>
      <c r="BNQ535" s="122"/>
      <c r="BNR535" s="122"/>
      <c r="BNS535" s="122"/>
      <c r="BNT535" s="122"/>
      <c r="BNU535" s="122"/>
      <c r="BNV535" s="122"/>
      <c r="BNW535" s="122"/>
      <c r="BNX535" s="122"/>
      <c r="BNY535" s="122"/>
      <c r="BNZ535" s="122"/>
      <c r="BOA535" s="122"/>
      <c r="BOB535" s="122"/>
      <c r="BOC535" s="122"/>
      <c r="BOD535" s="122"/>
      <c r="BOE535" s="122"/>
      <c r="BOF535" s="122"/>
      <c r="BOG535" s="122"/>
      <c r="BOH535" s="122"/>
      <c r="BOI535" s="122"/>
      <c r="BOJ535" s="122"/>
      <c r="BOK535" s="122"/>
      <c r="BOL535" s="122"/>
      <c r="BOM535" s="122"/>
      <c r="BON535" s="122"/>
      <c r="BOO535" s="122"/>
      <c r="BOP535" s="122"/>
      <c r="BOQ535" s="122"/>
      <c r="BOR535" s="122"/>
      <c r="BOS535" s="122"/>
      <c r="BOT535" s="122"/>
      <c r="BOU535" s="122"/>
      <c r="BOV535" s="122"/>
      <c r="BOW535" s="122"/>
      <c r="BOX535" s="122"/>
      <c r="BOY535" s="122"/>
      <c r="BOZ535" s="122"/>
      <c r="BPA535" s="122"/>
      <c r="BPB535" s="122"/>
      <c r="BPC535" s="122"/>
      <c r="BPD535" s="122"/>
      <c r="BPE535" s="122"/>
      <c r="BPF535" s="122"/>
      <c r="BPG535" s="122"/>
      <c r="BPH535" s="122"/>
      <c r="BPI535" s="122"/>
      <c r="BPJ535" s="122"/>
      <c r="BPK535" s="122"/>
      <c r="BPL535" s="122"/>
      <c r="BPM535" s="122"/>
      <c r="BPN535" s="122"/>
      <c r="BPO535" s="122"/>
      <c r="BPP535" s="122"/>
      <c r="BPQ535" s="122"/>
      <c r="BPR535" s="122"/>
      <c r="BPS535" s="122"/>
      <c r="BPT535" s="122"/>
      <c r="BPU535" s="122"/>
      <c r="BPV535" s="122"/>
      <c r="BPW535" s="122"/>
      <c r="BPX535" s="122"/>
      <c r="BPY535" s="122"/>
      <c r="BPZ535" s="122"/>
      <c r="BQA535" s="122"/>
      <c r="BQB535" s="122"/>
      <c r="BQC535" s="122"/>
      <c r="BQD535" s="122"/>
      <c r="BQE535" s="122"/>
      <c r="BQF535" s="122"/>
      <c r="BQG535" s="122"/>
      <c r="BQH535" s="122"/>
      <c r="BQI535" s="122"/>
      <c r="BQJ535" s="122"/>
      <c r="BQK535" s="122"/>
      <c r="BQL535" s="122"/>
      <c r="BQM535" s="122"/>
      <c r="BQN535" s="122"/>
      <c r="BQO535" s="122"/>
      <c r="BQP535" s="122"/>
      <c r="BQQ535" s="122"/>
      <c r="BQR535" s="122"/>
      <c r="BQS535" s="122"/>
      <c r="BQT535" s="122"/>
      <c r="BQU535" s="122"/>
      <c r="BQV535" s="122"/>
      <c r="BQW535" s="122"/>
      <c r="BQX535" s="122"/>
      <c r="BQY535" s="122"/>
      <c r="BQZ535" s="122"/>
      <c r="BRA535" s="122"/>
      <c r="BRB535" s="122"/>
      <c r="BRC535" s="122"/>
      <c r="BRD535" s="122"/>
      <c r="BRE535" s="122"/>
      <c r="BRF535" s="122"/>
      <c r="BRG535" s="122"/>
      <c r="BRH535" s="122"/>
      <c r="BRI535" s="122"/>
      <c r="BRJ535" s="122"/>
      <c r="BRK535" s="122"/>
      <c r="BRL535" s="122"/>
      <c r="BRM535" s="122"/>
      <c r="BRN535" s="122"/>
      <c r="BRO535" s="122"/>
      <c r="BRP535" s="122"/>
      <c r="BRQ535" s="122"/>
      <c r="BRR535" s="122"/>
      <c r="BRS535" s="122"/>
      <c r="BRT535" s="122"/>
      <c r="BRU535" s="122"/>
      <c r="BRV535" s="122"/>
      <c r="BRW535" s="122"/>
      <c r="BRX535" s="122"/>
      <c r="BRY535" s="122"/>
      <c r="BRZ535" s="122"/>
      <c r="BSA535" s="122"/>
      <c r="BSB535" s="122"/>
      <c r="BSC535" s="122"/>
      <c r="BSD535" s="122"/>
      <c r="BSE535" s="122"/>
      <c r="BSF535" s="122"/>
      <c r="BSG535" s="122"/>
      <c r="BSH535" s="122"/>
      <c r="BSI535" s="122"/>
      <c r="BSJ535" s="122"/>
      <c r="BSK535" s="122"/>
      <c r="BSL535" s="122"/>
      <c r="BSM535" s="122"/>
      <c r="BSN535" s="122"/>
      <c r="BSO535" s="122"/>
      <c r="BSP535" s="122"/>
      <c r="BSQ535" s="122"/>
      <c r="BSR535" s="122"/>
      <c r="BSS535" s="122"/>
      <c r="BST535" s="122"/>
      <c r="BSU535" s="122"/>
      <c r="BSV535" s="122"/>
      <c r="BSW535" s="122"/>
      <c r="BSX535" s="122"/>
      <c r="BSY535" s="122"/>
      <c r="BSZ535" s="122"/>
      <c r="BTA535" s="122"/>
      <c r="BTB535" s="122"/>
      <c r="BTC535" s="122"/>
      <c r="BTD535" s="122"/>
      <c r="BTE535" s="122"/>
      <c r="BTF535" s="122"/>
      <c r="BTG535" s="122"/>
      <c r="BTH535" s="122"/>
      <c r="BTI535" s="122"/>
      <c r="BTJ535" s="122"/>
      <c r="BTK535" s="122"/>
      <c r="BTL535" s="122"/>
      <c r="BTM535" s="122"/>
      <c r="BTN535" s="122"/>
      <c r="BTO535" s="122"/>
      <c r="BTP535" s="122"/>
      <c r="BTQ535" s="122"/>
      <c r="BTR535" s="122"/>
      <c r="BTS535" s="122"/>
      <c r="BTT535" s="122"/>
      <c r="BTU535" s="122"/>
      <c r="BTV535" s="122"/>
      <c r="BTW535" s="122"/>
      <c r="BTX535" s="122"/>
      <c r="BTY535" s="122"/>
      <c r="BTZ535" s="122"/>
      <c r="BUA535" s="122"/>
      <c r="BUB535" s="122"/>
      <c r="BUC535" s="122"/>
      <c r="BUD535" s="122"/>
      <c r="BUE535" s="122"/>
      <c r="BUF535" s="122"/>
      <c r="BUG535" s="122"/>
      <c r="BUH535" s="122"/>
      <c r="BUI535" s="122"/>
      <c r="BUJ535" s="122"/>
      <c r="BUK535" s="122"/>
      <c r="BUL535" s="122"/>
      <c r="BUM535" s="122"/>
      <c r="BUN535" s="122"/>
      <c r="BUO535" s="122"/>
      <c r="BUP535" s="122"/>
      <c r="BUQ535" s="122"/>
      <c r="BUR535" s="122"/>
      <c r="BUS535" s="122"/>
      <c r="BUT535" s="122"/>
      <c r="BUU535" s="122"/>
      <c r="BUV535" s="122"/>
      <c r="BUW535" s="122"/>
      <c r="BUX535" s="122"/>
      <c r="BUY535" s="122"/>
      <c r="BUZ535" s="122"/>
      <c r="BVA535" s="122"/>
      <c r="BVB535" s="122"/>
      <c r="BVC535" s="122"/>
      <c r="BVD535" s="122"/>
      <c r="BVE535" s="122"/>
      <c r="BVF535" s="122"/>
      <c r="BVG535" s="122"/>
      <c r="BVH535" s="122"/>
      <c r="BVI535" s="122"/>
      <c r="BVJ535" s="122"/>
      <c r="BVK535" s="122"/>
      <c r="BVL535" s="122"/>
      <c r="BVM535" s="122"/>
      <c r="BVN535" s="122"/>
      <c r="BVO535" s="122"/>
      <c r="BVP535" s="122"/>
      <c r="BVQ535" s="122"/>
      <c r="BVR535" s="122"/>
      <c r="BVS535" s="122"/>
      <c r="BVT535" s="122"/>
      <c r="BVU535" s="122"/>
      <c r="BVV535" s="122"/>
      <c r="BVW535" s="122"/>
      <c r="BVX535" s="122"/>
      <c r="BVY535" s="122"/>
      <c r="BVZ535" s="122"/>
      <c r="BWA535" s="122"/>
      <c r="BWB535" s="122"/>
      <c r="BWC535" s="122"/>
      <c r="BWD535" s="122"/>
      <c r="BWE535" s="122"/>
      <c r="BWF535" s="122"/>
      <c r="BWG535" s="122"/>
      <c r="BWH535" s="122"/>
      <c r="BWI535" s="122"/>
      <c r="BWJ535" s="122"/>
      <c r="BWK535" s="122"/>
      <c r="BWL535" s="122"/>
      <c r="BWM535" s="122"/>
      <c r="BWN535" s="122"/>
      <c r="BWO535" s="122"/>
      <c r="BWP535" s="122"/>
      <c r="BWQ535" s="122"/>
      <c r="BWR535" s="122"/>
      <c r="BWS535" s="122"/>
      <c r="BWT535" s="122"/>
      <c r="BWU535" s="122"/>
      <c r="BWV535" s="122"/>
      <c r="BWW535" s="122"/>
      <c r="BWX535" s="122"/>
      <c r="BWY535" s="122"/>
      <c r="BWZ535" s="122"/>
      <c r="BXA535" s="122"/>
      <c r="BXB535" s="122"/>
      <c r="BXC535" s="122"/>
      <c r="BXD535" s="122"/>
      <c r="BXE535" s="122"/>
      <c r="BXF535" s="122"/>
      <c r="BXG535" s="122"/>
      <c r="BXH535" s="122"/>
      <c r="BXI535" s="122"/>
      <c r="BXJ535" s="122"/>
      <c r="BXK535" s="122"/>
      <c r="BXL535" s="122"/>
      <c r="BXM535" s="122"/>
      <c r="BXN535" s="122"/>
      <c r="BXO535" s="122"/>
      <c r="BXP535" s="122"/>
      <c r="BXQ535" s="122"/>
      <c r="BXR535" s="122"/>
      <c r="BXS535" s="122"/>
      <c r="BXT535" s="122"/>
      <c r="BXU535" s="122"/>
      <c r="BXV535" s="122"/>
      <c r="BXW535" s="122"/>
      <c r="BXX535" s="122"/>
      <c r="BXY535" s="122"/>
      <c r="BXZ535" s="122"/>
      <c r="BYA535" s="122"/>
      <c r="BYB535" s="122"/>
      <c r="BYC535" s="122"/>
      <c r="BYD535" s="122"/>
      <c r="BYE535" s="122"/>
      <c r="BYF535" s="122"/>
      <c r="BYG535" s="122"/>
      <c r="BYH535" s="122"/>
      <c r="BYI535" s="122"/>
      <c r="BYJ535" s="122"/>
      <c r="BYK535" s="122"/>
      <c r="BYL535" s="122"/>
      <c r="BYM535" s="122"/>
      <c r="BYN535" s="122"/>
      <c r="BYO535" s="122"/>
      <c r="BYP535" s="122"/>
      <c r="BYQ535" s="122"/>
      <c r="BYR535" s="122"/>
      <c r="BYS535" s="122"/>
      <c r="BYT535" s="122"/>
      <c r="BYU535" s="122"/>
      <c r="BYV535" s="122"/>
      <c r="BYW535" s="122"/>
      <c r="BYX535" s="122"/>
      <c r="BYY535" s="122"/>
      <c r="BYZ535" s="122"/>
      <c r="BZA535" s="122"/>
      <c r="BZB535" s="122"/>
      <c r="BZC535" s="122"/>
      <c r="BZD535" s="122"/>
      <c r="BZE535" s="122"/>
      <c r="BZF535" s="122"/>
      <c r="BZG535" s="122"/>
      <c r="BZH535" s="122"/>
      <c r="BZI535" s="122"/>
      <c r="BZJ535" s="122"/>
      <c r="BZK535" s="122"/>
      <c r="BZL535" s="122"/>
      <c r="BZM535" s="122"/>
      <c r="BZN535" s="122"/>
      <c r="BZO535" s="122"/>
      <c r="BZP535" s="122"/>
      <c r="BZQ535" s="122"/>
      <c r="BZR535" s="122"/>
      <c r="BZS535" s="122"/>
      <c r="BZT535" s="122"/>
      <c r="BZU535" s="122"/>
      <c r="BZV535" s="122"/>
      <c r="BZW535" s="122"/>
      <c r="BZX535" s="122"/>
      <c r="BZY535" s="122"/>
      <c r="BZZ535" s="122"/>
      <c r="CAA535" s="122"/>
      <c r="CAB535" s="122"/>
      <c r="CAC535" s="122"/>
      <c r="CAD535" s="122"/>
      <c r="CAE535" s="122"/>
      <c r="CAF535" s="122"/>
      <c r="CAG535" s="122"/>
      <c r="CAH535" s="122"/>
      <c r="CAI535" s="122"/>
      <c r="CAJ535" s="122"/>
      <c r="CAK535" s="122"/>
      <c r="CAL535" s="122"/>
      <c r="CAM535" s="122"/>
      <c r="CAN535" s="122"/>
      <c r="CAO535" s="122"/>
      <c r="CAP535" s="122"/>
      <c r="CAQ535" s="122"/>
      <c r="CAR535" s="122"/>
      <c r="CAS535" s="122"/>
      <c r="CAT535" s="122"/>
      <c r="CAU535" s="122"/>
      <c r="CAV535" s="122"/>
      <c r="CAW535" s="122"/>
      <c r="CAX535" s="122"/>
      <c r="CAY535" s="122"/>
      <c r="CAZ535" s="122"/>
      <c r="CBA535" s="122"/>
      <c r="CBB535" s="122"/>
      <c r="CBC535" s="122"/>
      <c r="CBD535" s="122"/>
      <c r="CBE535" s="122"/>
      <c r="CBF535" s="122"/>
      <c r="CBG535" s="122"/>
      <c r="CBH535" s="122"/>
      <c r="CBI535" s="122"/>
      <c r="CBJ535" s="122"/>
      <c r="CBK535" s="122"/>
      <c r="CBL535" s="122"/>
      <c r="CBM535" s="122"/>
      <c r="CBN535" s="122"/>
      <c r="CBO535" s="122"/>
      <c r="CBP535" s="122"/>
      <c r="CBQ535" s="122"/>
      <c r="CBR535" s="122"/>
      <c r="CBS535" s="122"/>
      <c r="CBT535" s="122"/>
      <c r="CBU535" s="122"/>
      <c r="CBV535" s="122"/>
      <c r="CBW535" s="122"/>
      <c r="CBX535" s="122"/>
      <c r="CBY535" s="122"/>
      <c r="CBZ535" s="122"/>
      <c r="CCA535" s="122"/>
      <c r="CCB535" s="122"/>
      <c r="CCC535" s="122"/>
      <c r="CCD535" s="122"/>
      <c r="CCE535" s="122"/>
      <c r="CCF535" s="122"/>
      <c r="CCG535" s="122"/>
      <c r="CCH535" s="122"/>
      <c r="CCI535" s="122"/>
      <c r="CCJ535" s="122"/>
      <c r="CCK535" s="122"/>
      <c r="CCL535" s="122"/>
      <c r="CCM535" s="122"/>
      <c r="CCN535" s="122"/>
      <c r="CCO535" s="122"/>
      <c r="CCP535" s="122"/>
      <c r="CCQ535" s="122"/>
      <c r="CCR535" s="122"/>
      <c r="CCS535" s="122"/>
      <c r="CCT535" s="122"/>
      <c r="CCU535" s="122"/>
      <c r="CCV535" s="122"/>
      <c r="CCW535" s="122"/>
      <c r="CCX535" s="122"/>
      <c r="CCY535" s="122"/>
      <c r="CCZ535" s="122"/>
      <c r="CDA535" s="122"/>
      <c r="CDB535" s="122"/>
      <c r="CDC535" s="122"/>
      <c r="CDD535" s="122"/>
      <c r="CDE535" s="122"/>
      <c r="CDF535" s="122"/>
      <c r="CDG535" s="122"/>
      <c r="CDH535" s="122"/>
      <c r="CDI535" s="122"/>
      <c r="CDJ535" s="122"/>
      <c r="CDK535" s="122"/>
      <c r="CDL535" s="122"/>
      <c r="CDM535" s="122"/>
      <c r="CDN535" s="122"/>
      <c r="CDO535" s="122"/>
      <c r="CDP535" s="122"/>
      <c r="CDQ535" s="122"/>
      <c r="CDR535" s="122"/>
      <c r="CDS535" s="122"/>
      <c r="CDT535" s="122"/>
      <c r="CDU535" s="122"/>
      <c r="CDV535" s="122"/>
      <c r="CDW535" s="122"/>
      <c r="CDX535" s="122"/>
      <c r="CDY535" s="122"/>
      <c r="CDZ535" s="122"/>
      <c r="CEA535" s="122"/>
      <c r="CEB535" s="122"/>
      <c r="CEC535" s="122"/>
      <c r="CED535" s="122"/>
      <c r="CEE535" s="122"/>
      <c r="CEF535" s="122"/>
      <c r="CEG535" s="122"/>
      <c r="CEH535" s="122"/>
      <c r="CEI535" s="122"/>
      <c r="CEJ535" s="122"/>
      <c r="CEK535" s="122"/>
      <c r="CEL535" s="122"/>
      <c r="CEM535" s="122"/>
      <c r="CEN535" s="122"/>
      <c r="CEO535" s="122"/>
      <c r="CEP535" s="122"/>
      <c r="CEQ535" s="122"/>
      <c r="CER535" s="122"/>
      <c r="CES535" s="122"/>
      <c r="CET535" s="122"/>
      <c r="CEU535" s="122"/>
      <c r="CEV535" s="122"/>
      <c r="CEW535" s="122"/>
      <c r="CEX535" s="122"/>
      <c r="CEY535" s="122"/>
      <c r="CEZ535" s="122"/>
      <c r="CFA535" s="122"/>
      <c r="CFB535" s="122"/>
      <c r="CFC535" s="122"/>
      <c r="CFD535" s="122"/>
      <c r="CFE535" s="122"/>
      <c r="CFF535" s="122"/>
      <c r="CFG535" s="122"/>
      <c r="CFH535" s="122"/>
      <c r="CFI535" s="122"/>
      <c r="CFJ535" s="122"/>
      <c r="CFK535" s="122"/>
      <c r="CFL535" s="122"/>
      <c r="CFM535" s="122"/>
      <c r="CFN535" s="122"/>
      <c r="CFO535" s="122"/>
      <c r="CFP535" s="122"/>
      <c r="CFQ535" s="122"/>
      <c r="CFR535" s="122"/>
      <c r="CFS535" s="122"/>
      <c r="CFT535" s="122"/>
      <c r="CFU535" s="122"/>
      <c r="CFV535" s="122"/>
      <c r="CFW535" s="122"/>
      <c r="CFX535" s="122"/>
      <c r="CFY535" s="122"/>
      <c r="CFZ535" s="122"/>
      <c r="CGA535" s="122"/>
      <c r="CGB535" s="122"/>
      <c r="CGC535" s="122"/>
      <c r="CGD535" s="122"/>
      <c r="CGE535" s="122"/>
      <c r="CGF535" s="122"/>
      <c r="CGG535" s="122"/>
      <c r="CGH535" s="122"/>
      <c r="CGI535" s="122"/>
      <c r="CGJ535" s="122"/>
      <c r="CGK535" s="122"/>
      <c r="CGL535" s="122"/>
      <c r="CGM535" s="122"/>
      <c r="CGN535" s="122"/>
      <c r="CGO535" s="122"/>
      <c r="CGP535" s="122"/>
      <c r="CGQ535" s="122"/>
      <c r="CGR535" s="122"/>
      <c r="CGS535" s="122"/>
      <c r="CGT535" s="122"/>
      <c r="CGU535" s="122"/>
      <c r="CGV535" s="122"/>
      <c r="CGW535" s="122"/>
      <c r="CGX535" s="122"/>
      <c r="CGY535" s="122"/>
      <c r="CGZ535" s="122"/>
      <c r="CHA535" s="122"/>
      <c r="CHB535" s="122"/>
      <c r="CHC535" s="122"/>
      <c r="CHD535" s="122"/>
      <c r="CHE535" s="122"/>
      <c r="CHF535" s="122"/>
      <c r="CHG535" s="122"/>
      <c r="CHH535" s="122"/>
      <c r="CHI535" s="122"/>
      <c r="CHJ535" s="122"/>
      <c r="CHK535" s="122"/>
      <c r="CHL535" s="122"/>
      <c r="CHM535" s="122"/>
      <c r="CHN535" s="122"/>
      <c r="CHO535" s="122"/>
      <c r="CHP535" s="122"/>
      <c r="CHQ535" s="122"/>
      <c r="CHR535" s="122"/>
      <c r="CHS535" s="122"/>
      <c r="CHT535" s="122"/>
      <c r="CHU535" s="122"/>
      <c r="CHV535" s="122"/>
      <c r="CHW535" s="122"/>
      <c r="CHX535" s="122"/>
      <c r="CHY535" s="122"/>
      <c r="CHZ535" s="122"/>
      <c r="CIA535" s="122"/>
      <c r="CIB535" s="122"/>
      <c r="CIC535" s="122"/>
      <c r="CID535" s="122"/>
      <c r="CIE535" s="122"/>
      <c r="CIF535" s="122"/>
      <c r="CIG535" s="122"/>
      <c r="CIH535" s="122"/>
      <c r="CII535" s="122"/>
      <c r="CIJ535" s="122"/>
      <c r="CIK535" s="122"/>
      <c r="CIL535" s="122"/>
      <c r="CIM535" s="122"/>
      <c r="CIN535" s="122"/>
      <c r="CIO535" s="122"/>
      <c r="CIP535" s="122"/>
      <c r="CIQ535" s="122"/>
      <c r="CIR535" s="122"/>
      <c r="CIS535" s="122"/>
      <c r="CIT535" s="122"/>
      <c r="CIU535" s="122"/>
      <c r="CIV535" s="122"/>
      <c r="CIW535" s="122"/>
      <c r="CIX535" s="122"/>
      <c r="CIY535" s="122"/>
      <c r="CIZ535" s="122"/>
      <c r="CJA535" s="122"/>
      <c r="CJB535" s="122"/>
      <c r="CJC535" s="122"/>
      <c r="CJD535" s="122"/>
      <c r="CJE535" s="122"/>
      <c r="CJF535" s="122"/>
      <c r="CJG535" s="122"/>
      <c r="CJH535" s="122"/>
      <c r="CJI535" s="122"/>
      <c r="CJJ535" s="122"/>
      <c r="CJK535" s="122"/>
      <c r="CJL535" s="122"/>
      <c r="CJM535" s="122"/>
      <c r="CJN535" s="122"/>
      <c r="CJO535" s="122"/>
      <c r="CJP535" s="122"/>
      <c r="CJQ535" s="122"/>
      <c r="CJR535" s="122"/>
      <c r="CJS535" s="122"/>
      <c r="CJT535" s="122"/>
      <c r="CJU535" s="122"/>
      <c r="CJV535" s="122"/>
      <c r="CJW535" s="122"/>
      <c r="CJX535" s="122"/>
      <c r="CJY535" s="122"/>
      <c r="CJZ535" s="122"/>
      <c r="CKA535" s="122"/>
      <c r="CKB535" s="122"/>
      <c r="CKC535" s="122"/>
      <c r="CKD535" s="122"/>
      <c r="CKE535" s="122"/>
      <c r="CKF535" s="122"/>
      <c r="CKG535" s="122"/>
      <c r="CKH535" s="122"/>
      <c r="CKI535" s="122"/>
      <c r="CKJ535" s="122"/>
      <c r="CKK535" s="122"/>
      <c r="CKL535" s="122"/>
      <c r="CKM535" s="122"/>
      <c r="CKN535" s="122"/>
      <c r="CKO535" s="122"/>
      <c r="CKP535" s="122"/>
      <c r="CKQ535" s="122"/>
      <c r="CKR535" s="122"/>
      <c r="CKS535" s="122"/>
      <c r="CKT535" s="122"/>
      <c r="CKU535" s="122"/>
      <c r="CKV535" s="122"/>
      <c r="CKW535" s="122"/>
      <c r="CKX535" s="122"/>
      <c r="CKY535" s="122"/>
      <c r="CKZ535" s="122"/>
      <c r="CLA535" s="122"/>
      <c r="CLB535" s="122"/>
      <c r="CLC535" s="122"/>
      <c r="CLD535" s="122"/>
      <c r="CLE535" s="122"/>
      <c r="CLF535" s="122"/>
      <c r="CLG535" s="122"/>
      <c r="CLH535" s="122"/>
      <c r="CLI535" s="122"/>
      <c r="CLJ535" s="122"/>
      <c r="CLK535" s="122"/>
      <c r="CLL535" s="122"/>
      <c r="CLM535" s="122"/>
      <c r="CLN535" s="122"/>
      <c r="CLO535" s="122"/>
      <c r="CLP535" s="122"/>
      <c r="CLQ535" s="122"/>
      <c r="CLR535" s="122"/>
      <c r="CLS535" s="122"/>
      <c r="CLT535" s="122"/>
      <c r="CLU535" s="122"/>
      <c r="CLV535" s="122"/>
      <c r="CLW535" s="122"/>
      <c r="CLX535" s="122"/>
      <c r="CLY535" s="122"/>
      <c r="CLZ535" s="122"/>
      <c r="CMA535" s="122"/>
      <c r="CMB535" s="122"/>
      <c r="CMC535" s="122"/>
      <c r="CMD535" s="122"/>
      <c r="CME535" s="122"/>
      <c r="CMF535" s="122"/>
      <c r="CMG535" s="122"/>
      <c r="CMH535" s="122"/>
      <c r="CMI535" s="122"/>
      <c r="CMJ535" s="122"/>
      <c r="CMK535" s="122"/>
      <c r="CML535" s="122"/>
      <c r="CMM535" s="122"/>
      <c r="CMN535" s="122"/>
      <c r="CMO535" s="122"/>
      <c r="CMP535" s="122"/>
      <c r="CMQ535" s="122"/>
      <c r="CMR535" s="122"/>
      <c r="CMS535" s="122"/>
      <c r="CMT535" s="122"/>
      <c r="CMU535" s="122"/>
      <c r="CMV535" s="122"/>
      <c r="CMW535" s="122"/>
      <c r="CMX535" s="122"/>
      <c r="CMY535" s="122"/>
      <c r="CMZ535" s="122"/>
      <c r="CNA535" s="122"/>
      <c r="CNB535" s="122"/>
      <c r="CNC535" s="122"/>
      <c r="CND535" s="122"/>
      <c r="CNE535" s="122"/>
      <c r="CNF535" s="122"/>
      <c r="CNG535" s="122"/>
      <c r="CNH535" s="122"/>
      <c r="CNI535" s="122"/>
      <c r="CNJ535" s="122"/>
      <c r="CNK535" s="122"/>
      <c r="CNL535" s="122"/>
      <c r="CNM535" s="122"/>
      <c r="CNN535" s="122"/>
      <c r="CNO535" s="122"/>
      <c r="CNP535" s="122"/>
      <c r="CNQ535" s="122"/>
      <c r="CNR535" s="122"/>
      <c r="CNS535" s="122"/>
      <c r="CNT535" s="122"/>
      <c r="CNU535" s="122"/>
      <c r="CNV535" s="122"/>
      <c r="CNW535" s="122"/>
      <c r="CNX535" s="122"/>
      <c r="CNY535" s="122"/>
      <c r="CNZ535" s="122"/>
      <c r="COA535" s="122"/>
      <c r="COB535" s="122"/>
      <c r="COC535" s="122"/>
      <c r="COD535" s="122"/>
      <c r="COE535" s="122"/>
      <c r="COF535" s="122"/>
      <c r="COG535" s="122"/>
      <c r="COH535" s="122"/>
      <c r="COI535" s="122"/>
      <c r="COJ535" s="122"/>
      <c r="COK535" s="122"/>
      <c r="COL535" s="122"/>
      <c r="COM535" s="122"/>
      <c r="CON535" s="122"/>
      <c r="COO535" s="122"/>
      <c r="COP535" s="122"/>
      <c r="COQ535" s="122"/>
      <c r="COR535" s="122"/>
      <c r="COS535" s="122"/>
      <c r="COT535" s="122"/>
      <c r="COU535" s="122"/>
      <c r="COV535" s="122"/>
      <c r="COW535" s="122"/>
      <c r="COX535" s="122"/>
      <c r="COY535" s="122"/>
      <c r="COZ535" s="122"/>
      <c r="CPA535" s="122"/>
      <c r="CPB535" s="122"/>
      <c r="CPC535" s="122"/>
      <c r="CPD535" s="122"/>
      <c r="CPE535" s="122"/>
      <c r="CPF535" s="122"/>
      <c r="CPG535" s="122"/>
      <c r="CPH535" s="122"/>
      <c r="CPI535" s="122"/>
      <c r="CPJ535" s="122"/>
      <c r="CPK535" s="122"/>
      <c r="CPL535" s="122"/>
      <c r="CPM535" s="122"/>
      <c r="CPN535" s="122"/>
      <c r="CPO535" s="122"/>
      <c r="CPP535" s="122"/>
      <c r="CPQ535" s="122"/>
      <c r="CPR535" s="122"/>
      <c r="CPS535" s="122"/>
      <c r="CPT535" s="122"/>
      <c r="CPU535" s="122"/>
      <c r="CPV535" s="122"/>
      <c r="CPW535" s="122"/>
      <c r="CPX535" s="122"/>
      <c r="CPY535" s="122"/>
      <c r="CPZ535" s="122"/>
      <c r="CQA535" s="122"/>
      <c r="CQB535" s="122"/>
      <c r="CQC535" s="122"/>
      <c r="CQD535" s="122"/>
      <c r="CQE535" s="122"/>
      <c r="CQF535" s="122"/>
      <c r="CQG535" s="122"/>
      <c r="CQH535" s="122"/>
      <c r="CQI535" s="122"/>
      <c r="CQJ535" s="122"/>
      <c r="CQK535" s="122"/>
      <c r="CQL535" s="122"/>
      <c r="CQM535" s="122"/>
      <c r="CQN535" s="122"/>
      <c r="CQO535" s="122"/>
      <c r="CQP535" s="122"/>
      <c r="CQQ535" s="122"/>
      <c r="CQR535" s="122"/>
      <c r="CQS535" s="122"/>
      <c r="CQT535" s="122"/>
      <c r="CQU535" s="122"/>
      <c r="CQV535" s="122"/>
      <c r="CQW535" s="122"/>
      <c r="CQX535" s="122"/>
      <c r="CQY535" s="122"/>
      <c r="CQZ535" s="122"/>
      <c r="CRA535" s="122"/>
      <c r="CRB535" s="122"/>
      <c r="CRC535" s="122"/>
      <c r="CRD535" s="122"/>
      <c r="CRE535" s="122"/>
      <c r="CRF535" s="122"/>
      <c r="CRG535" s="122"/>
      <c r="CRH535" s="122"/>
      <c r="CRI535" s="122"/>
      <c r="CRJ535" s="122"/>
      <c r="CRK535" s="122"/>
      <c r="CRL535" s="122"/>
      <c r="CRM535" s="122"/>
      <c r="CRN535" s="122"/>
      <c r="CRO535" s="122"/>
      <c r="CRP535" s="122"/>
      <c r="CRQ535" s="122"/>
      <c r="CRR535" s="122"/>
      <c r="CRS535" s="122"/>
      <c r="CRT535" s="122"/>
      <c r="CRU535" s="122"/>
      <c r="CRV535" s="122"/>
      <c r="CRW535" s="122"/>
      <c r="CRX535" s="122"/>
      <c r="CRY535" s="122"/>
      <c r="CRZ535" s="122"/>
      <c r="CSA535" s="122"/>
      <c r="CSB535" s="122"/>
      <c r="CSC535" s="122"/>
      <c r="CSD535" s="122"/>
      <c r="CSE535" s="122"/>
      <c r="CSF535" s="122"/>
      <c r="CSG535" s="122"/>
      <c r="CSH535" s="122"/>
      <c r="CSI535" s="122"/>
      <c r="CSJ535" s="122"/>
      <c r="CSK535" s="122"/>
      <c r="CSL535" s="122"/>
      <c r="CSM535" s="122"/>
      <c r="CSN535" s="122"/>
      <c r="CSO535" s="122"/>
      <c r="CSP535" s="122"/>
      <c r="CSQ535" s="122"/>
      <c r="CSR535" s="122"/>
      <c r="CSS535" s="122"/>
      <c r="CST535" s="122"/>
      <c r="CSU535" s="122"/>
      <c r="CSV535" s="122"/>
      <c r="CSW535" s="122"/>
      <c r="CSX535" s="122"/>
      <c r="CSY535" s="122"/>
      <c r="CSZ535" s="122"/>
      <c r="CTA535" s="122"/>
      <c r="CTB535" s="122"/>
      <c r="CTC535" s="122"/>
      <c r="CTD535" s="122"/>
      <c r="CTE535" s="122"/>
      <c r="CTF535" s="122"/>
      <c r="CTG535" s="122"/>
      <c r="CTH535" s="122"/>
      <c r="CTI535" s="122"/>
      <c r="CTJ535" s="122"/>
      <c r="CTK535" s="122"/>
      <c r="CTL535" s="122"/>
      <c r="CTM535" s="122"/>
      <c r="CTN535" s="122"/>
      <c r="CTO535" s="122"/>
      <c r="CTP535" s="122"/>
      <c r="CTQ535" s="122"/>
      <c r="CTR535" s="122"/>
      <c r="CTS535" s="122"/>
      <c r="CTT535" s="122"/>
      <c r="CTU535" s="122"/>
      <c r="CTV535" s="122"/>
      <c r="CTW535" s="122"/>
      <c r="CTX535" s="122"/>
      <c r="CTY535" s="122"/>
      <c r="CTZ535" s="122"/>
      <c r="CUA535" s="122"/>
      <c r="CUB535" s="122"/>
      <c r="CUC535" s="122"/>
      <c r="CUD535" s="122"/>
      <c r="CUE535" s="122"/>
      <c r="CUF535" s="122"/>
      <c r="CUG535" s="122"/>
      <c r="CUH535" s="122"/>
      <c r="CUI535" s="122"/>
      <c r="CUJ535" s="122"/>
      <c r="CUK535" s="122"/>
      <c r="CUL535" s="122"/>
      <c r="CUM535" s="122"/>
      <c r="CUN535" s="122"/>
      <c r="CUO535" s="122"/>
      <c r="CUP535" s="122"/>
      <c r="CUQ535" s="122"/>
      <c r="CUR535" s="122"/>
      <c r="CUS535" s="122"/>
      <c r="CUT535" s="122"/>
      <c r="CUU535" s="122"/>
      <c r="CUV535" s="122"/>
      <c r="CUW535" s="122"/>
      <c r="CUX535" s="122"/>
      <c r="CUY535" s="122"/>
      <c r="CUZ535" s="122"/>
      <c r="CVA535" s="122"/>
      <c r="CVB535" s="122"/>
      <c r="CVC535" s="122"/>
      <c r="CVD535" s="122"/>
      <c r="CVE535" s="122"/>
      <c r="CVF535" s="122"/>
      <c r="CVG535" s="122"/>
      <c r="CVH535" s="122"/>
      <c r="CVI535" s="122"/>
      <c r="CVJ535" s="122"/>
      <c r="CVK535" s="122"/>
      <c r="CVL535" s="122"/>
      <c r="CVM535" s="122"/>
      <c r="CVN535" s="122"/>
      <c r="CVO535" s="122"/>
      <c r="CVP535" s="122"/>
      <c r="CVQ535" s="122"/>
      <c r="CVR535" s="122"/>
      <c r="CVS535" s="122"/>
      <c r="CVT535" s="122"/>
      <c r="CVU535" s="122"/>
      <c r="CVV535" s="122"/>
      <c r="CVW535" s="122"/>
      <c r="CVX535" s="122"/>
      <c r="CVY535" s="122"/>
      <c r="CVZ535" s="122"/>
      <c r="CWA535" s="122"/>
      <c r="CWB535" s="122"/>
      <c r="CWC535" s="122"/>
      <c r="CWD535" s="122"/>
      <c r="CWE535" s="122"/>
      <c r="CWF535" s="122"/>
      <c r="CWG535" s="122"/>
      <c r="CWH535" s="122"/>
      <c r="CWI535" s="122"/>
      <c r="CWJ535" s="122"/>
      <c r="CWK535" s="122"/>
      <c r="CWL535" s="122"/>
      <c r="CWM535" s="122"/>
      <c r="CWN535" s="122"/>
      <c r="CWO535" s="122"/>
      <c r="CWP535" s="122"/>
      <c r="CWQ535" s="122"/>
      <c r="CWR535" s="122"/>
      <c r="CWS535" s="122"/>
      <c r="CWT535" s="122"/>
      <c r="CWU535" s="122"/>
      <c r="CWV535" s="122"/>
      <c r="CWW535" s="122"/>
      <c r="CWX535" s="122"/>
      <c r="CWY535" s="122"/>
      <c r="CWZ535" s="122"/>
      <c r="CXA535" s="122"/>
      <c r="CXB535" s="122"/>
      <c r="CXC535" s="122"/>
      <c r="CXD535" s="122"/>
      <c r="CXE535" s="122"/>
      <c r="CXF535" s="122"/>
      <c r="CXG535" s="122"/>
      <c r="CXH535" s="122"/>
      <c r="CXI535" s="122"/>
      <c r="CXJ535" s="122"/>
      <c r="CXK535" s="122"/>
      <c r="CXL535" s="122"/>
      <c r="CXM535" s="122"/>
      <c r="CXN535" s="122"/>
      <c r="CXO535" s="122"/>
      <c r="CXP535" s="122"/>
      <c r="CXQ535" s="122"/>
      <c r="CXR535" s="122"/>
      <c r="CXS535" s="122"/>
      <c r="CXT535" s="122"/>
      <c r="CXU535" s="122"/>
      <c r="CXV535" s="122"/>
      <c r="CXW535" s="122"/>
      <c r="CXX535" s="122"/>
      <c r="CXY535" s="122"/>
      <c r="CXZ535" s="122"/>
      <c r="CYA535" s="122"/>
      <c r="CYB535" s="122"/>
      <c r="CYC535" s="122"/>
      <c r="CYD535" s="122"/>
      <c r="CYE535" s="122"/>
      <c r="CYF535" s="122"/>
      <c r="CYG535" s="122"/>
      <c r="CYH535" s="122"/>
      <c r="CYI535" s="122"/>
      <c r="CYJ535" s="122"/>
      <c r="CYK535" s="122"/>
      <c r="CYL535" s="122"/>
      <c r="CYM535" s="122"/>
      <c r="CYN535" s="122"/>
      <c r="CYO535" s="122"/>
      <c r="CYP535" s="122"/>
      <c r="CYQ535" s="122"/>
      <c r="CYR535" s="122"/>
      <c r="CYS535" s="122"/>
      <c r="CYT535" s="122"/>
      <c r="CYU535" s="122"/>
      <c r="CYV535" s="122"/>
      <c r="CYW535" s="122"/>
      <c r="CYX535" s="122"/>
      <c r="CYY535" s="122"/>
      <c r="CYZ535" s="122"/>
      <c r="CZA535" s="122"/>
      <c r="CZB535" s="122"/>
      <c r="CZC535" s="122"/>
      <c r="CZD535" s="122"/>
      <c r="CZE535" s="122"/>
      <c r="CZF535" s="122"/>
      <c r="CZG535" s="122"/>
      <c r="CZH535" s="122"/>
      <c r="CZI535" s="122"/>
      <c r="CZJ535" s="122"/>
      <c r="CZK535" s="122"/>
      <c r="CZL535" s="122"/>
      <c r="CZM535" s="122"/>
      <c r="CZN535" s="122"/>
      <c r="CZO535" s="122"/>
      <c r="CZP535" s="122"/>
      <c r="CZQ535" s="122"/>
      <c r="CZR535" s="122"/>
      <c r="CZS535" s="122"/>
      <c r="CZT535" s="122"/>
      <c r="CZU535" s="122"/>
      <c r="CZV535" s="122"/>
      <c r="CZW535" s="122"/>
      <c r="CZX535" s="122"/>
      <c r="CZY535" s="122"/>
      <c r="CZZ535" s="122"/>
      <c r="DAA535" s="122"/>
      <c r="DAB535" s="122"/>
      <c r="DAC535" s="122"/>
      <c r="DAD535" s="122"/>
      <c r="DAE535" s="122"/>
      <c r="DAF535" s="122"/>
      <c r="DAG535" s="122"/>
      <c r="DAH535" s="122"/>
      <c r="DAI535" s="122"/>
      <c r="DAJ535" s="122"/>
      <c r="DAK535" s="122"/>
      <c r="DAL535" s="122"/>
      <c r="DAM535" s="122"/>
      <c r="DAN535" s="122"/>
      <c r="DAO535" s="122"/>
      <c r="DAP535" s="122"/>
      <c r="DAQ535" s="122"/>
      <c r="DAR535" s="122"/>
      <c r="DAS535" s="122"/>
      <c r="DAT535" s="122"/>
      <c r="DAU535" s="122"/>
      <c r="DAV535" s="122"/>
      <c r="DAW535" s="122"/>
      <c r="DAX535" s="122"/>
      <c r="DAY535" s="122"/>
      <c r="DAZ535" s="122"/>
      <c r="DBA535" s="122"/>
      <c r="DBB535" s="122"/>
      <c r="DBC535" s="122"/>
      <c r="DBD535" s="122"/>
      <c r="DBE535" s="122"/>
      <c r="DBF535" s="122"/>
      <c r="DBG535" s="122"/>
      <c r="DBH535" s="122"/>
      <c r="DBI535" s="122"/>
      <c r="DBJ535" s="122"/>
      <c r="DBK535" s="122"/>
      <c r="DBL535" s="122"/>
      <c r="DBM535" s="122"/>
      <c r="DBN535" s="122"/>
      <c r="DBO535" s="122"/>
      <c r="DBP535" s="122"/>
      <c r="DBQ535" s="122"/>
      <c r="DBR535" s="122"/>
      <c r="DBS535" s="122"/>
      <c r="DBT535" s="122"/>
      <c r="DBU535" s="122"/>
      <c r="DBV535" s="122"/>
      <c r="DBW535" s="122"/>
      <c r="DBX535" s="122"/>
      <c r="DBY535" s="122"/>
      <c r="DBZ535" s="122"/>
      <c r="DCA535" s="122"/>
      <c r="DCB535" s="122"/>
      <c r="DCC535" s="122"/>
      <c r="DCD535" s="122"/>
      <c r="DCE535" s="122"/>
      <c r="DCF535" s="122"/>
      <c r="DCG535" s="122"/>
      <c r="DCH535" s="122"/>
      <c r="DCI535" s="122"/>
      <c r="DCJ535" s="122"/>
      <c r="DCK535" s="122"/>
      <c r="DCL535" s="122"/>
      <c r="DCM535" s="122"/>
      <c r="DCN535" s="122"/>
      <c r="DCO535" s="122"/>
      <c r="DCP535" s="122"/>
      <c r="DCQ535" s="122"/>
      <c r="DCR535" s="122"/>
      <c r="DCS535" s="122"/>
      <c r="DCT535" s="122"/>
      <c r="DCU535" s="122"/>
      <c r="DCV535" s="122"/>
      <c r="DCW535" s="122"/>
      <c r="DCX535" s="122"/>
      <c r="DCY535" s="122"/>
      <c r="DCZ535" s="122"/>
      <c r="DDA535" s="122"/>
      <c r="DDB535" s="122"/>
      <c r="DDC535" s="122"/>
      <c r="DDD535" s="122"/>
      <c r="DDE535" s="122"/>
      <c r="DDF535" s="122"/>
      <c r="DDG535" s="122"/>
      <c r="DDH535" s="122"/>
      <c r="DDI535" s="122"/>
      <c r="DDJ535" s="122"/>
      <c r="DDK535" s="122"/>
      <c r="DDL535" s="122"/>
      <c r="DDM535" s="122"/>
      <c r="DDN535" s="122"/>
      <c r="DDO535" s="122"/>
      <c r="DDP535" s="122"/>
      <c r="DDQ535" s="122"/>
      <c r="DDR535" s="122"/>
      <c r="DDS535" s="122"/>
      <c r="DDT535" s="122"/>
      <c r="DDU535" s="122"/>
      <c r="DDV535" s="122"/>
      <c r="DDW535" s="122"/>
      <c r="DDX535" s="122"/>
      <c r="DDY535" s="122"/>
      <c r="DDZ535" s="122"/>
      <c r="DEA535" s="122"/>
      <c r="DEB535" s="122"/>
      <c r="DEC535" s="122"/>
      <c r="DED535" s="122"/>
      <c r="DEE535" s="122"/>
      <c r="DEF535" s="122"/>
      <c r="DEG535" s="122"/>
      <c r="DEH535" s="122"/>
      <c r="DEI535" s="122"/>
      <c r="DEJ535" s="122"/>
      <c r="DEK535" s="122"/>
      <c r="DEL535" s="122"/>
      <c r="DEM535" s="122"/>
      <c r="DEN535" s="122"/>
      <c r="DEO535" s="122"/>
      <c r="DEP535" s="122"/>
      <c r="DEQ535" s="122"/>
      <c r="DER535" s="122"/>
      <c r="DES535" s="122"/>
      <c r="DET535" s="122"/>
      <c r="DEU535" s="122"/>
      <c r="DEV535" s="122"/>
      <c r="DEW535" s="122"/>
      <c r="DEX535" s="122"/>
      <c r="DEY535" s="122"/>
      <c r="DEZ535" s="122"/>
      <c r="DFA535" s="122"/>
      <c r="DFB535" s="122"/>
      <c r="DFC535" s="122"/>
      <c r="DFD535" s="122"/>
      <c r="DFE535" s="122"/>
      <c r="DFF535" s="122"/>
      <c r="DFG535" s="122"/>
      <c r="DFH535" s="122"/>
      <c r="DFI535" s="122"/>
      <c r="DFJ535" s="122"/>
      <c r="DFK535" s="122"/>
      <c r="DFL535" s="122"/>
      <c r="DFM535" s="122"/>
      <c r="DFN535" s="122"/>
      <c r="DFO535" s="122"/>
      <c r="DFP535" s="122"/>
      <c r="DFQ535" s="122"/>
      <c r="DFR535" s="122"/>
      <c r="DFS535" s="122"/>
      <c r="DFT535" s="122"/>
      <c r="DFU535" s="122"/>
      <c r="DFV535" s="122"/>
      <c r="DFW535" s="122"/>
      <c r="DFX535" s="122"/>
      <c r="DFY535" s="122"/>
      <c r="DFZ535" s="122"/>
      <c r="DGA535" s="122"/>
      <c r="DGB535" s="122"/>
      <c r="DGC535" s="122"/>
      <c r="DGD535" s="122"/>
      <c r="DGE535" s="122"/>
      <c r="DGF535" s="122"/>
      <c r="DGG535" s="122"/>
      <c r="DGH535" s="122"/>
      <c r="DGI535" s="122"/>
      <c r="DGJ535" s="122"/>
      <c r="DGK535" s="122"/>
      <c r="DGL535" s="122"/>
      <c r="DGM535" s="122"/>
      <c r="DGN535" s="122"/>
      <c r="DGO535" s="122"/>
      <c r="DGP535" s="122"/>
      <c r="DGQ535" s="122"/>
      <c r="DGR535" s="122"/>
      <c r="DGS535" s="122"/>
      <c r="DGT535" s="122"/>
      <c r="DGU535" s="122"/>
      <c r="DGV535" s="122"/>
      <c r="DGW535" s="122"/>
      <c r="DGX535" s="122"/>
      <c r="DGY535" s="122"/>
      <c r="DGZ535" s="122"/>
      <c r="DHA535" s="122"/>
      <c r="DHB535" s="122"/>
      <c r="DHC535" s="122"/>
      <c r="DHD535" s="122"/>
      <c r="DHE535" s="122"/>
      <c r="DHF535" s="122"/>
      <c r="DHG535" s="122"/>
      <c r="DHH535" s="122"/>
      <c r="DHI535" s="122"/>
      <c r="DHJ535" s="122"/>
      <c r="DHK535" s="122"/>
      <c r="DHL535" s="122"/>
      <c r="DHM535" s="122"/>
      <c r="DHN535" s="122"/>
      <c r="DHO535" s="122"/>
      <c r="DHP535" s="122"/>
      <c r="DHQ535" s="122"/>
      <c r="DHR535" s="122"/>
      <c r="DHS535" s="122"/>
      <c r="DHT535" s="122"/>
      <c r="DHU535" s="122"/>
      <c r="DHV535" s="122"/>
      <c r="DHW535" s="122"/>
      <c r="DHX535" s="122"/>
      <c r="DHY535" s="122"/>
      <c r="DHZ535" s="122"/>
      <c r="DIA535" s="122"/>
      <c r="DIB535" s="122"/>
      <c r="DIC535" s="122"/>
      <c r="DID535" s="122"/>
      <c r="DIE535" s="122"/>
      <c r="DIF535" s="122"/>
      <c r="DIG535" s="122"/>
      <c r="DIH535" s="122"/>
      <c r="DII535" s="122"/>
      <c r="DIJ535" s="122"/>
      <c r="DIK535" s="122"/>
      <c r="DIL535" s="122"/>
      <c r="DIM535" s="122"/>
      <c r="DIN535" s="122"/>
      <c r="DIO535" s="122"/>
      <c r="DIP535" s="122"/>
      <c r="DIQ535" s="122"/>
      <c r="DIR535" s="122"/>
      <c r="DIS535" s="122"/>
      <c r="DIT535" s="122"/>
      <c r="DIU535" s="122"/>
      <c r="DIV535" s="122"/>
      <c r="DIW535" s="122"/>
      <c r="DIX535" s="122"/>
      <c r="DIY535" s="122"/>
      <c r="DIZ535" s="122"/>
      <c r="DJA535" s="122"/>
      <c r="DJB535" s="122"/>
      <c r="DJC535" s="122"/>
      <c r="DJD535" s="122"/>
      <c r="DJE535" s="122"/>
      <c r="DJF535" s="122"/>
      <c r="DJG535" s="122"/>
      <c r="DJH535" s="122"/>
      <c r="DJI535" s="122"/>
      <c r="DJJ535" s="122"/>
      <c r="DJK535" s="122"/>
      <c r="DJL535" s="122"/>
      <c r="DJM535" s="122"/>
      <c r="DJN535" s="122"/>
      <c r="DJO535" s="122"/>
      <c r="DJP535" s="122"/>
      <c r="DJQ535" s="122"/>
      <c r="DJR535" s="122"/>
      <c r="DJS535" s="122"/>
      <c r="DJT535" s="122"/>
      <c r="DJU535" s="122"/>
      <c r="DJV535" s="122"/>
      <c r="DJW535" s="122"/>
      <c r="DJX535" s="122"/>
      <c r="DJY535" s="122"/>
      <c r="DJZ535" s="122"/>
      <c r="DKA535" s="122"/>
      <c r="DKB535" s="122"/>
      <c r="DKC535" s="122"/>
      <c r="DKD535" s="122"/>
      <c r="DKE535" s="122"/>
      <c r="DKF535" s="122"/>
      <c r="DKG535" s="122"/>
      <c r="DKH535" s="122"/>
      <c r="DKI535" s="122"/>
      <c r="DKJ535" s="122"/>
      <c r="DKK535" s="122"/>
      <c r="DKL535" s="122"/>
      <c r="DKM535" s="122"/>
      <c r="DKN535" s="122"/>
      <c r="DKO535" s="122"/>
      <c r="DKP535" s="122"/>
      <c r="DKQ535" s="122"/>
      <c r="DKR535" s="122"/>
      <c r="DKS535" s="122"/>
      <c r="DKT535" s="122"/>
      <c r="DKU535" s="122"/>
      <c r="DKV535" s="122"/>
      <c r="DKW535" s="122"/>
      <c r="DKX535" s="122"/>
      <c r="DKY535" s="122"/>
      <c r="DKZ535" s="122"/>
      <c r="DLA535" s="122"/>
      <c r="DLB535" s="122"/>
      <c r="DLC535" s="122"/>
      <c r="DLD535" s="122"/>
      <c r="DLE535" s="122"/>
      <c r="DLF535" s="122"/>
      <c r="DLG535" s="122"/>
      <c r="DLH535" s="122"/>
      <c r="DLI535" s="122"/>
      <c r="DLJ535" s="122"/>
      <c r="DLK535" s="122"/>
      <c r="DLL535" s="122"/>
      <c r="DLM535" s="122"/>
      <c r="DLN535" s="122"/>
      <c r="DLO535" s="122"/>
      <c r="DLP535" s="122"/>
      <c r="DLQ535" s="122"/>
      <c r="DLR535" s="122"/>
      <c r="DLS535" s="122"/>
      <c r="DLT535" s="122"/>
      <c r="DLU535" s="122"/>
      <c r="DLV535" s="122"/>
      <c r="DLW535" s="122"/>
      <c r="DLX535" s="122"/>
      <c r="DLY535" s="122"/>
      <c r="DLZ535" s="122"/>
      <c r="DMA535" s="122"/>
      <c r="DMB535" s="122"/>
      <c r="DMC535" s="122"/>
      <c r="DMD535" s="122"/>
      <c r="DME535" s="122"/>
      <c r="DMF535" s="122"/>
      <c r="DMG535" s="122"/>
      <c r="DMH535" s="122"/>
      <c r="DMI535" s="122"/>
      <c r="DMJ535" s="122"/>
      <c r="DMK535" s="122"/>
      <c r="DML535" s="122"/>
      <c r="DMM535" s="122"/>
      <c r="DMN535" s="122"/>
      <c r="DMO535" s="122"/>
      <c r="DMP535" s="122"/>
      <c r="DMQ535" s="122"/>
      <c r="DMR535" s="122"/>
      <c r="DMS535" s="122"/>
      <c r="DMT535" s="122"/>
      <c r="DMU535" s="122"/>
      <c r="DMV535" s="122"/>
      <c r="DMW535" s="122"/>
      <c r="DMX535" s="122"/>
      <c r="DMY535" s="122"/>
      <c r="DMZ535" s="122"/>
      <c r="DNA535" s="122"/>
      <c r="DNB535" s="122"/>
      <c r="DNC535" s="122"/>
      <c r="DND535" s="122"/>
      <c r="DNE535" s="122"/>
      <c r="DNF535" s="122"/>
      <c r="DNG535" s="122"/>
      <c r="DNH535" s="122"/>
      <c r="DNI535" s="122"/>
      <c r="DNJ535" s="122"/>
      <c r="DNK535" s="122"/>
      <c r="DNL535" s="122"/>
      <c r="DNM535" s="122"/>
      <c r="DNN535" s="122"/>
      <c r="DNO535" s="122"/>
      <c r="DNP535" s="122"/>
      <c r="DNQ535" s="122"/>
      <c r="DNR535" s="122"/>
      <c r="DNS535" s="122"/>
      <c r="DNT535" s="122"/>
      <c r="DNU535" s="122"/>
      <c r="DNV535" s="122"/>
      <c r="DNW535" s="122"/>
      <c r="DNX535" s="122"/>
      <c r="DNY535" s="122"/>
      <c r="DNZ535" s="122"/>
      <c r="DOA535" s="122"/>
      <c r="DOB535" s="122"/>
      <c r="DOC535" s="122"/>
      <c r="DOD535" s="122"/>
      <c r="DOE535" s="122"/>
      <c r="DOF535" s="122"/>
      <c r="DOG535" s="122"/>
      <c r="DOH535" s="122"/>
      <c r="DOI535" s="122"/>
      <c r="DOJ535" s="122"/>
      <c r="DOK535" s="122"/>
      <c r="DOL535" s="122"/>
      <c r="DOM535" s="122"/>
      <c r="DON535" s="122"/>
      <c r="DOO535" s="122"/>
      <c r="DOP535" s="122"/>
      <c r="DOQ535" s="122"/>
      <c r="DOR535" s="122"/>
      <c r="DOS535" s="122"/>
      <c r="DOT535" s="122"/>
      <c r="DOU535" s="122"/>
      <c r="DOV535" s="122"/>
      <c r="DOW535" s="122"/>
      <c r="DOX535" s="122"/>
      <c r="DOY535" s="122"/>
      <c r="DOZ535" s="122"/>
      <c r="DPA535" s="122"/>
      <c r="DPB535" s="122"/>
      <c r="DPC535" s="122"/>
      <c r="DPD535" s="122"/>
      <c r="DPE535" s="122"/>
      <c r="DPF535" s="122"/>
      <c r="DPG535" s="122"/>
      <c r="DPH535" s="122"/>
      <c r="DPI535" s="122"/>
      <c r="DPJ535" s="122"/>
      <c r="DPK535" s="122"/>
      <c r="DPL535" s="122"/>
      <c r="DPM535" s="122"/>
      <c r="DPN535" s="122"/>
      <c r="DPO535" s="122"/>
      <c r="DPP535" s="122"/>
      <c r="DPQ535" s="122"/>
      <c r="DPR535" s="122"/>
      <c r="DPS535" s="122"/>
      <c r="DPT535" s="122"/>
      <c r="DPU535" s="122"/>
      <c r="DPV535" s="122"/>
      <c r="DPW535" s="122"/>
      <c r="DPX535" s="122"/>
      <c r="DPY535" s="122"/>
      <c r="DPZ535" s="122"/>
      <c r="DQA535" s="122"/>
      <c r="DQB535" s="122"/>
      <c r="DQC535" s="122"/>
      <c r="DQD535" s="122"/>
      <c r="DQE535" s="122"/>
      <c r="DQF535" s="122"/>
      <c r="DQG535" s="122"/>
      <c r="DQH535" s="122"/>
      <c r="DQI535" s="122"/>
      <c r="DQJ535" s="122"/>
      <c r="DQK535" s="122"/>
      <c r="DQL535" s="122"/>
      <c r="DQM535" s="122"/>
      <c r="DQN535" s="122"/>
      <c r="DQO535" s="122"/>
      <c r="DQP535" s="122"/>
      <c r="DQQ535" s="122"/>
      <c r="DQR535" s="122"/>
      <c r="DQS535" s="122"/>
      <c r="DQT535" s="122"/>
      <c r="DQU535" s="122"/>
      <c r="DQV535" s="122"/>
      <c r="DQW535" s="122"/>
      <c r="DQX535" s="122"/>
      <c r="DQY535" s="122"/>
      <c r="DQZ535" s="122"/>
      <c r="DRA535" s="122"/>
      <c r="DRB535" s="122"/>
      <c r="DRC535" s="122"/>
      <c r="DRD535" s="122"/>
      <c r="DRE535" s="122"/>
      <c r="DRF535" s="122"/>
      <c r="DRG535" s="122"/>
      <c r="DRH535" s="122"/>
      <c r="DRI535" s="122"/>
      <c r="DRJ535" s="122"/>
      <c r="DRK535" s="122"/>
      <c r="DRL535" s="122"/>
      <c r="DRM535" s="122"/>
      <c r="DRN535" s="122"/>
      <c r="DRO535" s="122"/>
      <c r="DRP535" s="122"/>
      <c r="DRQ535" s="122"/>
      <c r="DRR535" s="122"/>
      <c r="DRS535" s="122"/>
      <c r="DRT535" s="122"/>
      <c r="DRU535" s="122"/>
      <c r="DRV535" s="122"/>
      <c r="DRW535" s="122"/>
      <c r="DRX535" s="122"/>
      <c r="DRY535" s="122"/>
      <c r="DRZ535" s="122"/>
      <c r="DSA535" s="122"/>
      <c r="DSB535" s="122"/>
      <c r="DSC535" s="122"/>
      <c r="DSD535" s="122"/>
      <c r="DSE535" s="122"/>
      <c r="DSF535" s="122"/>
      <c r="DSG535" s="122"/>
      <c r="DSH535" s="122"/>
      <c r="DSI535" s="122"/>
      <c r="DSJ535" s="122"/>
      <c r="DSK535" s="122"/>
      <c r="DSL535" s="122"/>
      <c r="DSM535" s="122"/>
      <c r="DSN535" s="122"/>
      <c r="DSO535" s="122"/>
      <c r="DSP535" s="122"/>
      <c r="DSQ535" s="122"/>
      <c r="DSR535" s="122"/>
      <c r="DSS535" s="122"/>
      <c r="DST535" s="122"/>
      <c r="DSU535" s="122"/>
      <c r="DSV535" s="122"/>
      <c r="DSW535" s="122"/>
      <c r="DSX535" s="122"/>
      <c r="DSY535" s="122"/>
      <c r="DSZ535" s="122"/>
      <c r="DTA535" s="122"/>
      <c r="DTB535" s="122"/>
      <c r="DTC535" s="122"/>
      <c r="DTD535" s="122"/>
      <c r="DTE535" s="122"/>
      <c r="DTF535" s="122"/>
      <c r="DTG535" s="122"/>
      <c r="DTH535" s="122"/>
      <c r="DTI535" s="122"/>
      <c r="DTJ535" s="122"/>
      <c r="DTK535" s="122"/>
      <c r="DTL535" s="122"/>
      <c r="DTM535" s="122"/>
      <c r="DTN535" s="122"/>
      <c r="DTO535" s="122"/>
      <c r="DTP535" s="122"/>
      <c r="DTQ535" s="122"/>
      <c r="DTR535" s="122"/>
      <c r="DTS535" s="122"/>
      <c r="DTT535" s="122"/>
      <c r="DTU535" s="122"/>
      <c r="DTV535" s="122"/>
      <c r="DTW535" s="122"/>
      <c r="DTX535" s="122"/>
      <c r="DTY535" s="122"/>
      <c r="DTZ535" s="122"/>
      <c r="DUA535" s="122"/>
      <c r="DUB535" s="122"/>
      <c r="DUC535" s="122"/>
      <c r="DUD535" s="122"/>
      <c r="DUE535" s="122"/>
      <c r="DUF535" s="122"/>
      <c r="DUG535" s="122"/>
      <c r="DUH535" s="122"/>
      <c r="DUI535" s="122"/>
      <c r="DUJ535" s="122"/>
      <c r="DUK535" s="122"/>
      <c r="DUL535" s="122"/>
      <c r="DUM535" s="122"/>
      <c r="DUN535" s="122"/>
      <c r="DUO535" s="122"/>
      <c r="DUP535" s="122"/>
      <c r="DUQ535" s="122"/>
      <c r="DUR535" s="122"/>
      <c r="DUS535" s="122"/>
      <c r="DUT535" s="122"/>
      <c r="DUU535" s="122"/>
      <c r="DUV535" s="122"/>
      <c r="DUW535" s="122"/>
      <c r="DUX535" s="122"/>
      <c r="DUY535" s="122"/>
      <c r="DUZ535" s="122"/>
      <c r="DVA535" s="122"/>
      <c r="DVB535" s="122"/>
      <c r="DVC535" s="122"/>
      <c r="DVD535" s="122"/>
      <c r="DVE535" s="122"/>
      <c r="DVF535" s="122"/>
      <c r="DVG535" s="122"/>
      <c r="DVH535" s="122"/>
      <c r="DVI535" s="122"/>
      <c r="DVJ535" s="122"/>
      <c r="DVK535" s="122"/>
      <c r="DVL535" s="122"/>
      <c r="DVM535" s="122"/>
      <c r="DVN535" s="122"/>
      <c r="DVO535" s="122"/>
      <c r="DVP535" s="122"/>
      <c r="DVQ535" s="122"/>
      <c r="DVR535" s="122"/>
      <c r="DVS535" s="122"/>
      <c r="DVT535" s="122"/>
      <c r="DVU535" s="122"/>
      <c r="DVV535" s="122"/>
      <c r="DVW535" s="122"/>
      <c r="DVX535" s="122"/>
      <c r="DVY535" s="122"/>
      <c r="DVZ535" s="122"/>
      <c r="DWA535" s="122"/>
      <c r="DWB535" s="122"/>
      <c r="DWC535" s="122"/>
      <c r="DWD535" s="122"/>
      <c r="DWE535" s="122"/>
      <c r="DWF535" s="122"/>
      <c r="DWG535" s="122"/>
      <c r="DWH535" s="122"/>
      <c r="DWI535" s="122"/>
      <c r="DWJ535" s="122"/>
      <c r="DWK535" s="122"/>
      <c r="DWL535" s="122"/>
      <c r="DWM535" s="122"/>
      <c r="DWN535" s="122"/>
      <c r="DWO535" s="122"/>
      <c r="DWP535" s="122"/>
      <c r="DWQ535" s="122"/>
      <c r="DWR535" s="122"/>
      <c r="DWS535" s="122"/>
      <c r="DWT535" s="122"/>
      <c r="DWU535" s="122"/>
      <c r="DWV535" s="122"/>
      <c r="DWW535" s="122"/>
      <c r="DWX535" s="122"/>
      <c r="DWY535" s="122"/>
      <c r="DWZ535" s="122"/>
      <c r="DXA535" s="122"/>
      <c r="DXB535" s="122"/>
      <c r="DXC535" s="122"/>
      <c r="DXD535" s="122"/>
      <c r="DXE535" s="122"/>
      <c r="DXF535" s="122"/>
      <c r="DXG535" s="122"/>
      <c r="DXH535" s="122"/>
      <c r="DXI535" s="122"/>
      <c r="DXJ535" s="122"/>
      <c r="DXK535" s="122"/>
      <c r="DXL535" s="122"/>
      <c r="DXM535" s="122"/>
      <c r="DXN535" s="122"/>
      <c r="DXO535" s="122"/>
      <c r="DXP535" s="122"/>
      <c r="DXQ535" s="122"/>
      <c r="DXR535" s="122"/>
      <c r="DXS535" s="122"/>
      <c r="DXT535" s="122"/>
      <c r="DXU535" s="122"/>
      <c r="DXV535" s="122"/>
      <c r="DXW535" s="122"/>
      <c r="DXX535" s="122"/>
      <c r="DXY535" s="122"/>
      <c r="DXZ535" s="122"/>
      <c r="DYA535" s="122"/>
      <c r="DYB535" s="122"/>
      <c r="DYC535" s="122"/>
      <c r="DYD535" s="122"/>
      <c r="DYE535" s="122"/>
      <c r="DYF535" s="122"/>
      <c r="DYG535" s="122"/>
      <c r="DYH535" s="122"/>
      <c r="DYI535" s="122"/>
      <c r="DYJ535" s="122"/>
      <c r="DYK535" s="122"/>
      <c r="DYL535" s="122"/>
      <c r="DYM535" s="122"/>
      <c r="DYN535" s="122"/>
      <c r="DYO535" s="122"/>
      <c r="DYP535" s="122"/>
      <c r="DYQ535" s="122"/>
      <c r="DYR535" s="122"/>
      <c r="DYS535" s="122"/>
      <c r="DYT535" s="122"/>
      <c r="DYU535" s="122"/>
      <c r="DYV535" s="122"/>
      <c r="DYW535" s="122"/>
      <c r="DYX535" s="122"/>
      <c r="DYY535" s="122"/>
      <c r="DYZ535" s="122"/>
      <c r="DZA535" s="122"/>
      <c r="DZB535" s="122"/>
      <c r="DZC535" s="122"/>
      <c r="DZD535" s="122"/>
      <c r="DZE535" s="122"/>
      <c r="DZF535" s="122"/>
      <c r="DZG535" s="122"/>
      <c r="DZH535" s="122"/>
      <c r="DZI535" s="122"/>
      <c r="DZJ535" s="122"/>
      <c r="DZK535" s="122"/>
      <c r="DZL535" s="122"/>
      <c r="DZM535" s="122"/>
      <c r="DZN535" s="122"/>
      <c r="DZO535" s="122"/>
      <c r="DZP535" s="122"/>
      <c r="DZQ535" s="122"/>
      <c r="DZR535" s="122"/>
      <c r="DZS535" s="122"/>
      <c r="DZT535" s="122"/>
      <c r="DZU535" s="122"/>
      <c r="DZV535" s="122"/>
      <c r="DZW535" s="122"/>
      <c r="DZX535" s="122"/>
      <c r="DZY535" s="122"/>
      <c r="DZZ535" s="122"/>
      <c r="EAA535" s="122"/>
      <c r="EAB535" s="122"/>
      <c r="EAC535" s="122"/>
      <c r="EAD535" s="122"/>
      <c r="EAE535" s="122"/>
      <c r="EAF535" s="122"/>
      <c r="EAG535" s="122"/>
      <c r="EAH535" s="122"/>
      <c r="EAI535" s="122"/>
      <c r="EAJ535" s="122"/>
      <c r="EAK535" s="122"/>
      <c r="EAL535" s="122"/>
      <c r="EAM535" s="122"/>
      <c r="EAN535" s="122"/>
      <c r="EAO535" s="122"/>
      <c r="EAP535" s="122"/>
      <c r="EAQ535" s="122"/>
      <c r="EAR535" s="122"/>
      <c r="EAS535" s="122"/>
      <c r="EAT535" s="122"/>
      <c r="EAU535" s="122"/>
      <c r="EAV535" s="122"/>
      <c r="EAW535" s="122"/>
      <c r="EAX535" s="122"/>
      <c r="EAY535" s="122"/>
      <c r="EAZ535" s="122"/>
      <c r="EBA535" s="122"/>
      <c r="EBB535" s="122"/>
      <c r="EBC535" s="122"/>
      <c r="EBD535" s="122"/>
      <c r="EBE535" s="122"/>
      <c r="EBF535" s="122"/>
      <c r="EBG535" s="122"/>
      <c r="EBH535" s="122"/>
      <c r="EBI535" s="122"/>
      <c r="EBJ535" s="122"/>
      <c r="EBK535" s="122"/>
      <c r="EBL535" s="122"/>
      <c r="EBM535" s="122"/>
      <c r="EBN535" s="122"/>
      <c r="EBO535" s="122"/>
      <c r="EBP535" s="122"/>
      <c r="EBQ535" s="122"/>
      <c r="EBR535" s="122"/>
      <c r="EBS535" s="122"/>
      <c r="EBT535" s="122"/>
      <c r="EBU535" s="122"/>
      <c r="EBV535" s="122"/>
      <c r="EBW535" s="122"/>
      <c r="EBX535" s="122"/>
      <c r="EBY535" s="122"/>
      <c r="EBZ535" s="122"/>
      <c r="ECA535" s="122"/>
      <c r="ECB535" s="122"/>
      <c r="ECC535" s="122"/>
      <c r="ECD535" s="122"/>
      <c r="ECE535" s="122"/>
      <c r="ECF535" s="122"/>
      <c r="ECG535" s="122"/>
      <c r="ECH535" s="122"/>
      <c r="ECI535" s="122"/>
      <c r="ECJ535" s="122"/>
      <c r="ECK535" s="122"/>
      <c r="ECL535" s="122"/>
      <c r="ECM535" s="122"/>
      <c r="ECN535" s="122"/>
      <c r="ECO535" s="122"/>
      <c r="ECP535" s="122"/>
      <c r="ECQ535" s="122"/>
      <c r="ECR535" s="122"/>
      <c r="ECS535" s="122"/>
      <c r="ECT535" s="122"/>
      <c r="ECU535" s="122"/>
      <c r="ECV535" s="122"/>
      <c r="ECW535" s="122"/>
      <c r="ECX535" s="122"/>
      <c r="ECY535" s="122"/>
      <c r="ECZ535" s="122"/>
      <c r="EDA535" s="122"/>
      <c r="EDB535" s="122"/>
      <c r="EDC535" s="122"/>
      <c r="EDD535" s="122"/>
      <c r="EDE535" s="122"/>
      <c r="EDF535" s="122"/>
      <c r="EDG535" s="122"/>
      <c r="EDH535" s="122"/>
      <c r="EDI535" s="122"/>
      <c r="EDJ535" s="122"/>
      <c r="EDK535" s="122"/>
      <c r="EDL535" s="122"/>
      <c r="EDM535" s="122"/>
      <c r="EDN535" s="122"/>
      <c r="EDO535" s="122"/>
      <c r="EDP535" s="122"/>
      <c r="EDQ535" s="122"/>
      <c r="EDR535" s="122"/>
      <c r="EDS535" s="122"/>
      <c r="EDT535" s="122"/>
      <c r="EDU535" s="122"/>
      <c r="EDV535" s="122"/>
      <c r="EDW535" s="122"/>
      <c r="EDX535" s="122"/>
      <c r="EDY535" s="122"/>
      <c r="EDZ535" s="122"/>
      <c r="EEA535" s="122"/>
      <c r="EEB535" s="122"/>
      <c r="EEC535" s="122"/>
      <c r="EED535" s="122"/>
      <c r="EEE535" s="122"/>
      <c r="EEF535" s="122"/>
      <c r="EEG535" s="122"/>
      <c r="EEH535" s="122"/>
      <c r="EEI535" s="122"/>
      <c r="EEJ535" s="122"/>
      <c r="EEK535" s="122"/>
      <c r="EEL535" s="122"/>
      <c r="EEM535" s="122"/>
      <c r="EEN535" s="122"/>
      <c r="EEO535" s="122"/>
      <c r="EEP535" s="122"/>
      <c r="EEQ535" s="122"/>
      <c r="EER535" s="122"/>
      <c r="EES535" s="122"/>
      <c r="EET535" s="122"/>
      <c r="EEU535" s="122"/>
      <c r="EEV535" s="122"/>
      <c r="EEW535" s="122"/>
      <c r="EEX535" s="122"/>
      <c r="EEY535" s="122"/>
      <c r="EEZ535" s="122"/>
      <c r="EFA535" s="122"/>
      <c r="EFB535" s="122"/>
      <c r="EFC535" s="122"/>
      <c r="EFD535" s="122"/>
      <c r="EFE535" s="122"/>
      <c r="EFF535" s="122"/>
      <c r="EFG535" s="122"/>
      <c r="EFH535" s="122"/>
      <c r="EFI535" s="122"/>
      <c r="EFJ535" s="122"/>
      <c r="EFK535" s="122"/>
      <c r="EFL535" s="122"/>
      <c r="EFM535" s="122"/>
      <c r="EFN535" s="122"/>
      <c r="EFO535" s="122"/>
      <c r="EFP535" s="122"/>
      <c r="EFQ535" s="122"/>
      <c r="EFR535" s="122"/>
      <c r="EFS535" s="122"/>
      <c r="EFT535" s="122"/>
      <c r="EFU535" s="122"/>
      <c r="EFV535" s="122"/>
      <c r="EFW535" s="122"/>
      <c r="EFX535" s="122"/>
      <c r="EFY535" s="122"/>
      <c r="EFZ535" s="122"/>
      <c r="EGA535" s="122"/>
      <c r="EGB535" s="122"/>
      <c r="EGC535" s="122"/>
      <c r="EGD535" s="122"/>
      <c r="EGE535" s="122"/>
      <c r="EGF535" s="122"/>
      <c r="EGG535" s="122"/>
      <c r="EGH535" s="122"/>
      <c r="EGI535" s="122"/>
      <c r="EGJ535" s="122"/>
      <c r="EGK535" s="122"/>
      <c r="EGL535" s="122"/>
      <c r="EGM535" s="122"/>
      <c r="EGN535" s="122"/>
      <c r="EGO535" s="122"/>
      <c r="EGP535" s="122"/>
      <c r="EGQ535" s="122"/>
      <c r="EGR535" s="122"/>
      <c r="EGS535" s="122"/>
      <c r="EGT535" s="122"/>
      <c r="EGU535" s="122"/>
      <c r="EGV535" s="122"/>
      <c r="EGW535" s="122"/>
      <c r="EGX535" s="122"/>
      <c r="EGY535" s="122"/>
      <c r="EGZ535" s="122"/>
      <c r="EHA535" s="122"/>
      <c r="EHB535" s="122"/>
      <c r="EHC535" s="122"/>
      <c r="EHD535" s="122"/>
      <c r="EHE535" s="122"/>
      <c r="EHF535" s="122"/>
      <c r="EHG535" s="122"/>
      <c r="EHH535" s="122"/>
      <c r="EHI535" s="122"/>
      <c r="EHJ535" s="122"/>
      <c r="EHK535" s="122"/>
      <c r="EHL535" s="122"/>
      <c r="EHM535" s="122"/>
      <c r="EHN535" s="122"/>
      <c r="EHO535" s="122"/>
      <c r="EHP535" s="122"/>
      <c r="EHQ535" s="122"/>
      <c r="EHR535" s="122"/>
      <c r="EHS535" s="122"/>
      <c r="EHT535" s="122"/>
      <c r="EHU535" s="122"/>
      <c r="EHV535" s="122"/>
      <c r="EHW535" s="122"/>
      <c r="EHX535" s="122"/>
      <c r="EHY535" s="122"/>
      <c r="EHZ535" s="122"/>
      <c r="EIA535" s="122"/>
      <c r="EIB535" s="122"/>
      <c r="EIC535" s="122"/>
      <c r="EID535" s="122"/>
      <c r="EIE535" s="122"/>
      <c r="EIF535" s="122"/>
      <c r="EIG535" s="122"/>
      <c r="EIH535" s="122"/>
      <c r="EII535" s="122"/>
      <c r="EIJ535" s="122"/>
      <c r="EIK535" s="122"/>
      <c r="EIL535" s="122"/>
      <c r="EIM535" s="122"/>
      <c r="EIN535" s="122"/>
      <c r="EIO535" s="122"/>
      <c r="EIP535" s="122"/>
      <c r="EIQ535" s="122"/>
      <c r="EIR535" s="122"/>
      <c r="EIS535" s="122"/>
      <c r="EIT535" s="122"/>
      <c r="EIU535" s="122"/>
      <c r="EIV535" s="122"/>
      <c r="EIW535" s="122"/>
      <c r="EIX535" s="122"/>
      <c r="EIY535" s="122"/>
      <c r="EIZ535" s="122"/>
      <c r="EJA535" s="122"/>
      <c r="EJB535" s="122"/>
      <c r="EJC535" s="122"/>
      <c r="EJD535" s="122"/>
      <c r="EJE535" s="122"/>
      <c r="EJF535" s="122"/>
      <c r="EJG535" s="122"/>
      <c r="EJH535" s="122"/>
      <c r="EJI535" s="122"/>
      <c r="EJJ535" s="122"/>
      <c r="EJK535" s="122"/>
      <c r="EJL535" s="122"/>
      <c r="EJM535" s="122"/>
      <c r="EJN535" s="122"/>
      <c r="EJO535" s="122"/>
      <c r="EJP535" s="122"/>
      <c r="EJQ535" s="122"/>
      <c r="EJR535" s="122"/>
      <c r="EJS535" s="122"/>
      <c r="EJT535" s="122"/>
      <c r="EJU535" s="122"/>
      <c r="EJV535" s="122"/>
      <c r="EJW535" s="122"/>
      <c r="EJX535" s="122"/>
      <c r="EJY535" s="122"/>
      <c r="EJZ535" s="122"/>
      <c r="EKA535" s="122"/>
      <c r="EKB535" s="122"/>
      <c r="EKC535" s="122"/>
      <c r="EKD535" s="122"/>
      <c r="EKE535" s="122"/>
      <c r="EKF535" s="122"/>
      <c r="EKG535" s="122"/>
      <c r="EKH535" s="122"/>
      <c r="EKI535" s="122"/>
      <c r="EKJ535" s="122"/>
      <c r="EKK535" s="122"/>
      <c r="EKL535" s="122"/>
      <c r="EKM535" s="122"/>
      <c r="EKN535" s="122"/>
      <c r="EKO535" s="122"/>
      <c r="EKP535" s="122"/>
      <c r="EKQ535" s="122"/>
      <c r="EKR535" s="122"/>
      <c r="EKS535" s="122"/>
      <c r="EKT535" s="122"/>
      <c r="EKU535" s="122"/>
      <c r="EKV535" s="122"/>
      <c r="EKW535" s="122"/>
      <c r="EKX535" s="122"/>
      <c r="EKY535" s="122"/>
      <c r="EKZ535" s="122"/>
      <c r="ELA535" s="122"/>
      <c r="ELB535" s="122"/>
      <c r="ELC535" s="122"/>
      <c r="ELD535" s="122"/>
      <c r="ELE535" s="122"/>
      <c r="ELF535" s="122"/>
      <c r="ELG535" s="122"/>
      <c r="ELH535" s="122"/>
      <c r="ELI535" s="122"/>
      <c r="ELJ535" s="122"/>
      <c r="ELK535" s="122"/>
      <c r="ELL535" s="122"/>
      <c r="ELM535" s="122"/>
      <c r="ELN535" s="122"/>
      <c r="ELO535" s="122"/>
      <c r="ELP535" s="122"/>
      <c r="ELQ535" s="122"/>
      <c r="ELR535" s="122"/>
      <c r="ELS535" s="122"/>
      <c r="ELT535" s="122"/>
      <c r="ELU535" s="122"/>
      <c r="ELV535" s="122"/>
      <c r="ELW535" s="122"/>
      <c r="ELX535" s="122"/>
      <c r="ELY535" s="122"/>
      <c r="ELZ535" s="122"/>
      <c r="EMA535" s="122"/>
      <c r="EMB535" s="122"/>
      <c r="EMC535" s="122"/>
      <c r="EMD535" s="122"/>
      <c r="EME535" s="122"/>
      <c r="EMF535" s="122"/>
      <c r="EMG535" s="122"/>
      <c r="EMH535" s="122"/>
      <c r="EMI535" s="122"/>
      <c r="EMJ535" s="122"/>
      <c r="EMK535" s="122"/>
      <c r="EML535" s="122"/>
      <c r="EMM535" s="122"/>
      <c r="EMN535" s="122"/>
      <c r="EMO535" s="122"/>
      <c r="EMP535" s="122"/>
      <c r="EMQ535" s="122"/>
      <c r="EMR535" s="122"/>
      <c r="EMS535" s="122"/>
      <c r="EMT535" s="122"/>
      <c r="EMU535" s="122"/>
      <c r="EMV535" s="122"/>
      <c r="EMW535" s="122"/>
      <c r="EMX535" s="122"/>
      <c r="EMY535" s="122"/>
      <c r="EMZ535" s="122"/>
      <c r="ENA535" s="122"/>
      <c r="ENB535" s="122"/>
      <c r="ENC535" s="122"/>
      <c r="END535" s="122"/>
      <c r="ENE535" s="122"/>
      <c r="ENF535" s="122"/>
      <c r="ENG535" s="122"/>
      <c r="ENH535" s="122"/>
      <c r="ENI535" s="122"/>
      <c r="ENJ535" s="122"/>
      <c r="ENK535" s="122"/>
      <c r="ENL535" s="122"/>
      <c r="ENM535" s="122"/>
      <c r="ENN535" s="122"/>
      <c r="ENO535" s="122"/>
      <c r="ENP535" s="122"/>
      <c r="ENQ535" s="122"/>
      <c r="ENR535" s="122"/>
      <c r="ENS535" s="122"/>
      <c r="ENT535" s="122"/>
      <c r="ENU535" s="122"/>
      <c r="ENV535" s="122"/>
      <c r="ENW535" s="122"/>
      <c r="ENX535" s="122"/>
      <c r="ENY535" s="122"/>
      <c r="ENZ535" s="122"/>
      <c r="EOA535" s="122"/>
      <c r="EOB535" s="122"/>
      <c r="EOC535" s="122"/>
      <c r="EOD535" s="122"/>
      <c r="EOE535" s="122"/>
      <c r="EOF535" s="122"/>
      <c r="EOG535" s="122"/>
      <c r="EOH535" s="122"/>
      <c r="EOI535" s="122"/>
      <c r="EOJ535" s="122"/>
      <c r="EOK535" s="122"/>
      <c r="EOL535" s="122"/>
      <c r="EOM535" s="122"/>
      <c r="EON535" s="122"/>
      <c r="EOO535" s="122"/>
      <c r="EOP535" s="122"/>
      <c r="EOQ535" s="122"/>
      <c r="EOR535" s="122"/>
      <c r="EOS535" s="122"/>
      <c r="EOT535" s="122"/>
      <c r="EOU535" s="122"/>
      <c r="EOV535" s="122"/>
      <c r="EOW535" s="122"/>
      <c r="EOX535" s="122"/>
      <c r="EOY535" s="122"/>
      <c r="EOZ535" s="122"/>
      <c r="EPA535" s="122"/>
      <c r="EPB535" s="122"/>
      <c r="EPC535" s="122"/>
      <c r="EPD535" s="122"/>
      <c r="EPE535" s="122"/>
      <c r="EPF535" s="122"/>
      <c r="EPG535" s="122"/>
      <c r="EPH535" s="122"/>
      <c r="EPI535" s="122"/>
      <c r="EPJ535" s="122"/>
      <c r="EPK535" s="122"/>
      <c r="EPL535" s="122"/>
      <c r="EPM535" s="122"/>
      <c r="EPN535" s="122"/>
      <c r="EPO535" s="122"/>
      <c r="EPP535" s="122"/>
      <c r="EPQ535" s="122"/>
      <c r="EPR535" s="122"/>
      <c r="EPS535" s="122"/>
      <c r="EPT535" s="122"/>
      <c r="EPU535" s="122"/>
      <c r="EPV535" s="122"/>
      <c r="EPW535" s="122"/>
      <c r="EPX535" s="122"/>
      <c r="EPY535" s="122"/>
      <c r="EPZ535" s="122"/>
      <c r="EQA535" s="122"/>
      <c r="EQB535" s="122"/>
      <c r="EQC535" s="122"/>
      <c r="EQD535" s="122"/>
      <c r="EQE535" s="122"/>
      <c r="EQF535" s="122"/>
      <c r="EQG535" s="122"/>
      <c r="EQH535" s="122"/>
      <c r="EQI535" s="122"/>
      <c r="EQJ535" s="122"/>
      <c r="EQK535" s="122"/>
      <c r="EQL535" s="122"/>
      <c r="EQM535" s="122"/>
      <c r="EQN535" s="122"/>
      <c r="EQO535" s="122"/>
      <c r="EQP535" s="122"/>
      <c r="EQQ535" s="122"/>
      <c r="EQR535" s="122"/>
      <c r="EQS535" s="122"/>
      <c r="EQT535" s="122"/>
      <c r="EQU535" s="122"/>
      <c r="EQV535" s="122"/>
      <c r="EQW535" s="122"/>
      <c r="EQX535" s="122"/>
      <c r="EQY535" s="122"/>
      <c r="EQZ535" s="122"/>
      <c r="ERA535" s="122"/>
      <c r="ERB535" s="122"/>
      <c r="ERC535" s="122"/>
      <c r="ERD535" s="122"/>
      <c r="ERE535" s="122"/>
      <c r="ERF535" s="122"/>
      <c r="ERG535" s="122"/>
      <c r="ERH535" s="122"/>
      <c r="ERI535" s="122"/>
      <c r="ERJ535" s="122"/>
      <c r="ERK535" s="122"/>
      <c r="ERL535" s="122"/>
      <c r="ERM535" s="122"/>
      <c r="ERN535" s="122"/>
      <c r="ERO535" s="122"/>
      <c r="ERP535" s="122"/>
      <c r="ERQ535" s="122"/>
      <c r="ERR535" s="122"/>
      <c r="ERS535" s="122"/>
      <c r="ERT535" s="122"/>
      <c r="ERU535" s="122"/>
      <c r="ERV535" s="122"/>
      <c r="ERW535" s="122"/>
      <c r="ERX535" s="122"/>
      <c r="ERY535" s="122"/>
      <c r="ERZ535" s="122"/>
      <c r="ESA535" s="122"/>
      <c r="ESB535" s="122"/>
      <c r="ESC535" s="122"/>
      <c r="ESD535" s="122"/>
      <c r="ESE535" s="122"/>
      <c r="ESF535" s="122"/>
      <c r="ESG535" s="122"/>
      <c r="ESH535" s="122"/>
      <c r="ESI535" s="122"/>
      <c r="ESJ535" s="122"/>
      <c r="ESK535" s="122"/>
      <c r="ESL535" s="122"/>
      <c r="ESM535" s="122"/>
      <c r="ESN535" s="122"/>
      <c r="ESO535" s="122"/>
      <c r="ESP535" s="122"/>
      <c r="ESQ535" s="122"/>
      <c r="ESR535" s="122"/>
      <c r="ESS535" s="122"/>
      <c r="EST535" s="122"/>
      <c r="ESU535" s="122"/>
      <c r="ESV535" s="122"/>
      <c r="ESW535" s="122"/>
      <c r="ESX535" s="122"/>
      <c r="ESY535" s="122"/>
      <c r="ESZ535" s="122"/>
      <c r="ETA535" s="122"/>
      <c r="ETB535" s="122"/>
      <c r="ETC535" s="122"/>
      <c r="ETD535" s="122"/>
      <c r="ETE535" s="122"/>
      <c r="ETF535" s="122"/>
      <c r="ETG535" s="122"/>
      <c r="ETH535" s="122"/>
      <c r="ETI535" s="122"/>
      <c r="ETJ535" s="122"/>
      <c r="ETK535" s="122"/>
      <c r="ETL535" s="122"/>
      <c r="ETM535" s="122"/>
      <c r="ETN535" s="122"/>
      <c r="ETO535" s="122"/>
      <c r="ETP535" s="122"/>
      <c r="ETQ535" s="122"/>
      <c r="ETR535" s="122"/>
      <c r="ETS535" s="122"/>
      <c r="ETT535" s="122"/>
      <c r="ETU535" s="122"/>
      <c r="ETV535" s="122"/>
      <c r="ETW535" s="122"/>
      <c r="ETX535" s="122"/>
      <c r="ETY535" s="122"/>
      <c r="ETZ535" s="122"/>
      <c r="EUA535" s="122"/>
      <c r="EUB535" s="122"/>
      <c r="EUC535" s="122"/>
      <c r="EUD535" s="122"/>
      <c r="EUE535" s="122"/>
      <c r="EUF535" s="122"/>
      <c r="EUG535" s="122"/>
      <c r="EUH535" s="122"/>
      <c r="EUI535" s="122"/>
      <c r="EUJ535" s="122"/>
      <c r="EUK535" s="122"/>
      <c r="EUL535" s="122"/>
      <c r="EUM535" s="122"/>
      <c r="EUN535" s="122"/>
      <c r="EUO535" s="122"/>
      <c r="EUP535" s="122"/>
      <c r="EUQ535" s="122"/>
      <c r="EUR535" s="122"/>
      <c r="EUS535" s="122"/>
      <c r="EUT535" s="122"/>
      <c r="EUU535" s="122"/>
      <c r="EUV535" s="122"/>
      <c r="EUW535" s="122"/>
      <c r="EUX535" s="122"/>
      <c r="EUY535" s="122"/>
      <c r="EUZ535" s="122"/>
      <c r="EVA535" s="122"/>
      <c r="EVB535" s="122"/>
      <c r="EVC535" s="122"/>
      <c r="EVD535" s="122"/>
      <c r="EVE535" s="122"/>
      <c r="EVF535" s="122"/>
      <c r="EVG535" s="122"/>
      <c r="EVH535" s="122"/>
      <c r="EVI535" s="122"/>
      <c r="EVJ535" s="122"/>
      <c r="EVK535" s="122"/>
      <c r="EVL535" s="122"/>
      <c r="EVM535" s="122"/>
      <c r="EVN535" s="122"/>
      <c r="EVO535" s="122"/>
      <c r="EVP535" s="122"/>
      <c r="EVQ535" s="122"/>
      <c r="EVR535" s="122"/>
      <c r="EVS535" s="122"/>
      <c r="EVT535" s="122"/>
      <c r="EVU535" s="122"/>
      <c r="EVV535" s="122"/>
      <c r="EVW535" s="122"/>
      <c r="EVX535" s="122"/>
      <c r="EVY535" s="122"/>
      <c r="EVZ535" s="122"/>
      <c r="EWA535" s="122"/>
      <c r="EWB535" s="122"/>
      <c r="EWC535" s="122"/>
      <c r="EWD535" s="122"/>
      <c r="EWE535" s="122"/>
      <c r="EWF535" s="122"/>
      <c r="EWG535" s="122"/>
      <c r="EWH535" s="122"/>
      <c r="EWI535" s="122"/>
      <c r="EWJ535" s="122"/>
      <c r="EWK535" s="122"/>
      <c r="EWL535" s="122"/>
      <c r="EWM535" s="122"/>
      <c r="EWN535" s="122"/>
      <c r="EWO535" s="122"/>
      <c r="EWP535" s="122"/>
      <c r="EWQ535" s="122"/>
      <c r="EWR535" s="122"/>
      <c r="EWS535" s="122"/>
      <c r="EWT535" s="122"/>
      <c r="EWU535" s="122"/>
      <c r="EWV535" s="122"/>
      <c r="EWW535" s="122"/>
      <c r="EWX535" s="122"/>
      <c r="EWY535" s="122"/>
      <c r="EWZ535" s="122"/>
      <c r="EXA535" s="122"/>
      <c r="EXB535" s="122"/>
      <c r="EXC535" s="122"/>
      <c r="EXD535" s="122"/>
      <c r="EXE535" s="122"/>
      <c r="EXF535" s="122"/>
      <c r="EXG535" s="122"/>
      <c r="EXH535" s="122"/>
      <c r="EXI535" s="122"/>
      <c r="EXJ535" s="122"/>
      <c r="EXK535" s="122"/>
      <c r="EXL535" s="122"/>
      <c r="EXM535" s="122"/>
      <c r="EXN535" s="122"/>
      <c r="EXO535" s="122"/>
      <c r="EXP535" s="122"/>
      <c r="EXQ535" s="122"/>
      <c r="EXR535" s="122"/>
      <c r="EXS535" s="122"/>
      <c r="EXT535" s="122"/>
      <c r="EXU535" s="122"/>
      <c r="EXV535" s="122"/>
      <c r="EXW535" s="122"/>
      <c r="EXX535" s="122"/>
      <c r="EXY535" s="122"/>
      <c r="EXZ535" s="122"/>
      <c r="EYA535" s="122"/>
      <c r="EYB535" s="122"/>
      <c r="EYC535" s="122"/>
      <c r="EYD535" s="122"/>
      <c r="EYE535" s="122"/>
      <c r="EYF535" s="122"/>
      <c r="EYG535" s="122"/>
      <c r="EYH535" s="122"/>
      <c r="EYI535" s="122"/>
      <c r="EYJ535" s="122"/>
      <c r="EYK535" s="122"/>
      <c r="EYL535" s="122"/>
      <c r="EYM535" s="122"/>
      <c r="EYN535" s="122"/>
      <c r="EYO535" s="122"/>
      <c r="EYP535" s="122"/>
      <c r="EYQ535" s="122"/>
      <c r="EYR535" s="122"/>
      <c r="EYS535" s="122"/>
      <c r="EYT535" s="122"/>
      <c r="EYU535" s="122"/>
      <c r="EYV535" s="122"/>
      <c r="EYW535" s="122"/>
      <c r="EYX535" s="122"/>
      <c r="EYY535" s="122"/>
      <c r="EYZ535" s="122"/>
      <c r="EZA535" s="122"/>
      <c r="EZB535" s="122"/>
      <c r="EZC535" s="122"/>
      <c r="EZD535" s="122"/>
      <c r="EZE535" s="122"/>
      <c r="EZF535" s="122"/>
      <c r="EZG535" s="122"/>
      <c r="EZH535" s="122"/>
      <c r="EZI535" s="122"/>
      <c r="EZJ535" s="122"/>
      <c r="EZK535" s="122"/>
      <c r="EZL535" s="122"/>
      <c r="EZM535" s="122"/>
      <c r="EZN535" s="122"/>
      <c r="EZO535" s="122"/>
      <c r="EZP535" s="122"/>
      <c r="EZQ535" s="122"/>
      <c r="EZR535" s="122"/>
      <c r="EZS535" s="122"/>
      <c r="EZT535" s="122"/>
      <c r="EZU535" s="122"/>
      <c r="EZV535" s="122"/>
      <c r="EZW535" s="122"/>
      <c r="EZX535" s="122"/>
      <c r="EZY535" s="122"/>
      <c r="EZZ535" s="122"/>
      <c r="FAA535" s="122"/>
      <c r="FAB535" s="122"/>
      <c r="FAC535" s="122"/>
      <c r="FAD535" s="122"/>
      <c r="FAE535" s="122"/>
      <c r="FAF535" s="122"/>
      <c r="FAG535" s="122"/>
      <c r="FAH535" s="122"/>
      <c r="FAI535" s="122"/>
      <c r="FAJ535" s="122"/>
      <c r="FAK535" s="122"/>
      <c r="FAL535" s="122"/>
      <c r="FAM535" s="122"/>
      <c r="FAN535" s="122"/>
      <c r="FAO535" s="122"/>
      <c r="FAP535" s="122"/>
      <c r="FAQ535" s="122"/>
      <c r="FAR535" s="122"/>
      <c r="FAS535" s="122"/>
      <c r="FAT535" s="122"/>
      <c r="FAU535" s="122"/>
      <c r="FAV535" s="122"/>
      <c r="FAW535" s="122"/>
      <c r="FAX535" s="122"/>
      <c r="FAY535" s="122"/>
      <c r="FAZ535" s="122"/>
      <c r="FBA535" s="122"/>
      <c r="FBB535" s="122"/>
      <c r="FBC535" s="122"/>
      <c r="FBD535" s="122"/>
      <c r="FBE535" s="122"/>
      <c r="FBF535" s="122"/>
      <c r="FBG535" s="122"/>
      <c r="FBH535" s="122"/>
      <c r="FBI535" s="122"/>
      <c r="FBJ535" s="122"/>
      <c r="FBK535" s="122"/>
      <c r="FBL535" s="122"/>
      <c r="FBM535" s="122"/>
      <c r="FBN535" s="122"/>
      <c r="FBO535" s="122"/>
      <c r="FBP535" s="122"/>
      <c r="FBQ535" s="122"/>
      <c r="FBR535" s="122"/>
      <c r="FBS535" s="122"/>
      <c r="FBT535" s="122"/>
      <c r="FBU535" s="122"/>
      <c r="FBV535" s="122"/>
      <c r="FBW535" s="122"/>
      <c r="FBX535" s="122"/>
      <c r="FBY535" s="122"/>
      <c r="FBZ535" s="122"/>
      <c r="FCA535" s="122"/>
      <c r="FCB535" s="122"/>
      <c r="FCC535" s="122"/>
      <c r="FCD535" s="122"/>
      <c r="FCE535" s="122"/>
      <c r="FCF535" s="122"/>
      <c r="FCG535" s="122"/>
      <c r="FCH535" s="122"/>
      <c r="FCI535" s="122"/>
      <c r="FCJ535" s="122"/>
      <c r="FCK535" s="122"/>
      <c r="FCL535" s="122"/>
      <c r="FCM535" s="122"/>
      <c r="FCN535" s="122"/>
      <c r="FCO535" s="122"/>
      <c r="FCP535" s="122"/>
      <c r="FCQ535" s="122"/>
      <c r="FCR535" s="122"/>
      <c r="FCS535" s="122"/>
      <c r="FCT535" s="122"/>
      <c r="FCU535" s="122"/>
      <c r="FCV535" s="122"/>
      <c r="FCW535" s="122"/>
      <c r="FCX535" s="122"/>
      <c r="FCY535" s="122"/>
      <c r="FCZ535" s="122"/>
      <c r="FDA535" s="122"/>
      <c r="FDB535" s="122"/>
      <c r="FDC535" s="122"/>
      <c r="FDD535" s="122"/>
      <c r="FDE535" s="122"/>
      <c r="FDF535" s="122"/>
      <c r="FDG535" s="122"/>
      <c r="FDH535" s="122"/>
      <c r="FDI535" s="122"/>
      <c r="FDJ535" s="122"/>
      <c r="FDK535" s="122"/>
      <c r="FDL535" s="122"/>
      <c r="FDM535" s="122"/>
      <c r="FDN535" s="122"/>
      <c r="FDO535" s="122"/>
      <c r="FDP535" s="122"/>
      <c r="FDQ535" s="122"/>
      <c r="FDR535" s="122"/>
      <c r="FDS535" s="122"/>
      <c r="FDT535" s="122"/>
      <c r="FDU535" s="122"/>
      <c r="FDV535" s="122"/>
      <c r="FDW535" s="122"/>
      <c r="FDX535" s="122"/>
      <c r="FDY535" s="122"/>
      <c r="FDZ535" s="122"/>
      <c r="FEA535" s="122"/>
      <c r="FEB535" s="122"/>
      <c r="FEC535" s="122"/>
      <c r="FED535" s="122"/>
      <c r="FEE535" s="122"/>
      <c r="FEF535" s="122"/>
      <c r="FEG535" s="122"/>
      <c r="FEH535" s="122"/>
      <c r="FEI535" s="122"/>
      <c r="FEJ535" s="122"/>
      <c r="FEK535" s="122"/>
      <c r="FEL535" s="122"/>
      <c r="FEM535" s="122"/>
      <c r="FEN535" s="122"/>
      <c r="FEO535" s="122"/>
      <c r="FEP535" s="122"/>
      <c r="FEQ535" s="122"/>
      <c r="FER535" s="122"/>
      <c r="FES535" s="122"/>
      <c r="FET535" s="122"/>
      <c r="FEU535" s="122"/>
      <c r="FEV535" s="122"/>
      <c r="FEW535" s="122"/>
      <c r="FEX535" s="122"/>
      <c r="FEY535" s="122"/>
      <c r="FEZ535" s="122"/>
      <c r="FFA535" s="122"/>
      <c r="FFB535" s="122"/>
      <c r="FFC535" s="122"/>
      <c r="FFD535" s="122"/>
      <c r="FFE535" s="122"/>
      <c r="FFF535" s="122"/>
      <c r="FFG535" s="122"/>
      <c r="FFH535" s="122"/>
      <c r="FFI535" s="122"/>
      <c r="FFJ535" s="122"/>
      <c r="FFK535" s="122"/>
      <c r="FFL535" s="122"/>
      <c r="FFM535" s="122"/>
      <c r="FFN535" s="122"/>
      <c r="FFO535" s="122"/>
      <c r="FFP535" s="122"/>
      <c r="FFQ535" s="122"/>
      <c r="FFR535" s="122"/>
      <c r="FFS535" s="122"/>
      <c r="FFT535" s="122"/>
      <c r="FFU535" s="122"/>
      <c r="FFV535" s="122"/>
      <c r="FFW535" s="122"/>
      <c r="FFX535" s="122"/>
      <c r="FFY535" s="122"/>
      <c r="FFZ535" s="122"/>
      <c r="FGA535" s="122"/>
      <c r="FGB535" s="122"/>
      <c r="FGC535" s="122"/>
      <c r="FGD535" s="122"/>
      <c r="FGE535" s="122"/>
      <c r="FGF535" s="122"/>
      <c r="FGG535" s="122"/>
      <c r="FGH535" s="122"/>
      <c r="FGI535" s="122"/>
      <c r="FGJ535" s="122"/>
      <c r="FGK535" s="122"/>
      <c r="FGL535" s="122"/>
      <c r="FGM535" s="122"/>
      <c r="FGN535" s="122"/>
      <c r="FGO535" s="122"/>
      <c r="FGP535" s="122"/>
      <c r="FGQ535" s="122"/>
      <c r="FGR535" s="122"/>
      <c r="FGS535" s="122"/>
      <c r="FGT535" s="122"/>
      <c r="FGU535" s="122"/>
      <c r="FGV535" s="122"/>
      <c r="FGW535" s="122"/>
      <c r="FGX535" s="122"/>
      <c r="FGY535" s="122"/>
      <c r="FGZ535" s="122"/>
      <c r="FHA535" s="122"/>
      <c r="FHB535" s="122"/>
      <c r="FHC535" s="122"/>
      <c r="FHD535" s="122"/>
      <c r="FHE535" s="122"/>
      <c r="FHF535" s="122"/>
      <c r="FHG535" s="122"/>
      <c r="FHH535" s="122"/>
      <c r="FHI535" s="122"/>
      <c r="FHJ535" s="122"/>
      <c r="FHK535" s="122"/>
      <c r="FHL535" s="122"/>
      <c r="FHM535" s="122"/>
      <c r="FHN535" s="122"/>
      <c r="FHO535" s="122"/>
      <c r="FHP535" s="122"/>
      <c r="FHQ535" s="122"/>
      <c r="FHR535" s="122"/>
      <c r="FHS535" s="122"/>
      <c r="FHT535" s="122"/>
      <c r="FHU535" s="122"/>
      <c r="FHV535" s="122"/>
      <c r="FHW535" s="122"/>
      <c r="FHX535" s="122"/>
      <c r="FHY535" s="122"/>
      <c r="FHZ535" s="122"/>
      <c r="FIA535" s="122"/>
      <c r="FIB535" s="122"/>
      <c r="FIC535" s="122"/>
      <c r="FID535" s="122"/>
      <c r="FIE535" s="122"/>
      <c r="FIF535" s="122"/>
      <c r="FIG535" s="122"/>
      <c r="FIH535" s="122"/>
      <c r="FII535" s="122"/>
      <c r="FIJ535" s="122"/>
      <c r="FIK535" s="122"/>
      <c r="FIL535" s="122"/>
      <c r="FIM535" s="122"/>
      <c r="FIN535" s="122"/>
      <c r="FIO535" s="122"/>
      <c r="FIP535" s="122"/>
      <c r="FIQ535" s="122"/>
      <c r="FIR535" s="122"/>
      <c r="FIS535" s="122"/>
      <c r="FIT535" s="122"/>
      <c r="FIU535" s="122"/>
      <c r="FIV535" s="122"/>
      <c r="FIW535" s="122"/>
      <c r="FIX535" s="122"/>
      <c r="FIY535" s="122"/>
      <c r="FIZ535" s="122"/>
      <c r="FJA535" s="122"/>
      <c r="FJB535" s="122"/>
      <c r="FJC535" s="122"/>
      <c r="FJD535" s="122"/>
      <c r="FJE535" s="122"/>
      <c r="FJF535" s="122"/>
      <c r="FJG535" s="122"/>
      <c r="FJH535" s="122"/>
      <c r="FJI535" s="122"/>
      <c r="FJJ535" s="122"/>
      <c r="FJK535" s="122"/>
      <c r="FJL535" s="122"/>
      <c r="FJM535" s="122"/>
      <c r="FJN535" s="122"/>
      <c r="FJO535" s="122"/>
      <c r="FJP535" s="122"/>
      <c r="FJQ535" s="122"/>
      <c r="FJR535" s="122"/>
      <c r="FJS535" s="122"/>
      <c r="FJT535" s="122"/>
      <c r="FJU535" s="122"/>
      <c r="FJV535" s="122"/>
      <c r="FJW535" s="122"/>
      <c r="FJX535" s="122"/>
      <c r="FJY535" s="122"/>
      <c r="FJZ535" s="122"/>
      <c r="FKA535" s="122"/>
      <c r="FKB535" s="122"/>
      <c r="FKC535" s="122"/>
      <c r="FKD535" s="122"/>
      <c r="FKE535" s="122"/>
      <c r="FKF535" s="122"/>
      <c r="FKG535" s="122"/>
      <c r="FKH535" s="122"/>
      <c r="FKI535" s="122"/>
      <c r="FKJ535" s="122"/>
      <c r="FKK535" s="122"/>
      <c r="FKL535" s="122"/>
      <c r="FKM535" s="122"/>
      <c r="FKN535" s="122"/>
      <c r="FKO535" s="122"/>
      <c r="FKP535" s="122"/>
      <c r="FKQ535" s="122"/>
      <c r="FKR535" s="122"/>
      <c r="FKS535" s="122"/>
      <c r="FKT535" s="122"/>
      <c r="FKU535" s="122"/>
      <c r="FKV535" s="122"/>
      <c r="FKW535" s="122"/>
      <c r="FKX535" s="122"/>
      <c r="FKY535" s="122"/>
      <c r="FKZ535" s="122"/>
      <c r="FLA535" s="122"/>
      <c r="FLB535" s="122"/>
      <c r="FLC535" s="122"/>
      <c r="FLD535" s="122"/>
      <c r="FLE535" s="122"/>
      <c r="FLF535" s="122"/>
      <c r="FLG535" s="122"/>
      <c r="FLH535" s="122"/>
      <c r="FLI535" s="122"/>
      <c r="FLJ535" s="122"/>
      <c r="FLK535" s="122"/>
      <c r="FLL535" s="122"/>
      <c r="FLM535" s="122"/>
      <c r="FLN535" s="122"/>
      <c r="FLO535" s="122"/>
      <c r="FLP535" s="122"/>
      <c r="FLQ535" s="122"/>
      <c r="FLR535" s="122"/>
      <c r="FLS535" s="122"/>
      <c r="FLT535" s="122"/>
      <c r="FLU535" s="122"/>
      <c r="FLV535" s="122"/>
      <c r="FLW535" s="122"/>
      <c r="FLX535" s="122"/>
      <c r="FLY535" s="122"/>
      <c r="FLZ535" s="122"/>
      <c r="FMA535" s="122"/>
      <c r="FMB535" s="122"/>
      <c r="FMC535" s="122"/>
      <c r="FMD535" s="122"/>
      <c r="FME535" s="122"/>
      <c r="FMF535" s="122"/>
      <c r="FMG535" s="122"/>
      <c r="FMH535" s="122"/>
      <c r="FMI535" s="122"/>
      <c r="FMJ535" s="122"/>
      <c r="FMK535" s="122"/>
      <c r="FML535" s="122"/>
      <c r="FMM535" s="122"/>
      <c r="FMN535" s="122"/>
      <c r="FMO535" s="122"/>
      <c r="FMP535" s="122"/>
      <c r="FMQ535" s="122"/>
      <c r="FMR535" s="122"/>
      <c r="FMS535" s="122"/>
      <c r="FMT535" s="122"/>
      <c r="FMU535" s="122"/>
      <c r="FMV535" s="122"/>
      <c r="FMW535" s="122"/>
      <c r="FMX535" s="122"/>
      <c r="FMY535" s="122"/>
      <c r="FMZ535" s="122"/>
      <c r="FNA535" s="122"/>
      <c r="FNB535" s="122"/>
      <c r="FNC535" s="122"/>
      <c r="FND535" s="122"/>
      <c r="FNE535" s="122"/>
      <c r="FNF535" s="122"/>
      <c r="FNG535" s="122"/>
      <c r="FNH535" s="122"/>
      <c r="FNI535" s="122"/>
      <c r="FNJ535" s="122"/>
      <c r="FNK535" s="122"/>
      <c r="FNL535" s="122"/>
      <c r="FNM535" s="122"/>
      <c r="FNN535" s="122"/>
      <c r="FNO535" s="122"/>
      <c r="FNP535" s="122"/>
      <c r="FNQ535" s="122"/>
      <c r="FNR535" s="122"/>
      <c r="FNS535" s="122"/>
      <c r="FNT535" s="122"/>
      <c r="FNU535" s="122"/>
      <c r="FNV535" s="122"/>
      <c r="FNW535" s="122"/>
      <c r="FNX535" s="122"/>
      <c r="FNY535" s="122"/>
      <c r="FNZ535" s="122"/>
      <c r="FOA535" s="122"/>
      <c r="FOB535" s="122"/>
      <c r="FOC535" s="122"/>
      <c r="FOD535" s="122"/>
      <c r="FOE535" s="122"/>
      <c r="FOF535" s="122"/>
      <c r="FOG535" s="122"/>
      <c r="FOH535" s="122"/>
      <c r="FOI535" s="122"/>
      <c r="FOJ535" s="122"/>
      <c r="FOK535" s="122"/>
      <c r="FOL535" s="122"/>
      <c r="FOM535" s="122"/>
      <c r="FON535" s="122"/>
      <c r="FOO535" s="122"/>
      <c r="FOP535" s="122"/>
      <c r="FOQ535" s="122"/>
      <c r="FOR535" s="122"/>
      <c r="FOS535" s="122"/>
      <c r="FOT535" s="122"/>
      <c r="FOU535" s="122"/>
      <c r="FOV535" s="122"/>
      <c r="FOW535" s="122"/>
      <c r="FOX535" s="122"/>
      <c r="FOY535" s="122"/>
      <c r="FOZ535" s="122"/>
      <c r="FPA535" s="122"/>
      <c r="FPB535" s="122"/>
      <c r="FPC535" s="122"/>
      <c r="FPD535" s="122"/>
      <c r="FPE535" s="122"/>
      <c r="FPF535" s="122"/>
      <c r="FPG535" s="122"/>
      <c r="FPH535" s="122"/>
      <c r="FPI535" s="122"/>
      <c r="FPJ535" s="122"/>
      <c r="FPK535" s="122"/>
      <c r="FPL535" s="122"/>
      <c r="FPM535" s="122"/>
      <c r="FPN535" s="122"/>
      <c r="FPO535" s="122"/>
      <c r="FPP535" s="122"/>
      <c r="FPQ535" s="122"/>
      <c r="FPR535" s="122"/>
      <c r="FPS535" s="122"/>
      <c r="FPT535" s="122"/>
      <c r="FPU535" s="122"/>
      <c r="FPV535" s="122"/>
      <c r="FPW535" s="122"/>
      <c r="FPX535" s="122"/>
      <c r="FPY535" s="122"/>
      <c r="FPZ535" s="122"/>
      <c r="FQA535" s="122"/>
      <c r="FQB535" s="122"/>
      <c r="FQC535" s="122"/>
      <c r="FQD535" s="122"/>
      <c r="FQE535" s="122"/>
      <c r="FQF535" s="122"/>
      <c r="FQG535" s="122"/>
      <c r="FQH535" s="122"/>
      <c r="FQI535" s="122"/>
      <c r="FQJ535" s="122"/>
      <c r="FQK535" s="122"/>
      <c r="FQL535" s="122"/>
      <c r="FQM535" s="122"/>
      <c r="FQN535" s="122"/>
      <c r="FQO535" s="122"/>
      <c r="FQP535" s="122"/>
      <c r="FQQ535" s="122"/>
      <c r="FQR535" s="122"/>
      <c r="FQS535" s="122"/>
      <c r="FQT535" s="122"/>
      <c r="FQU535" s="122"/>
      <c r="FQV535" s="122"/>
      <c r="FQW535" s="122"/>
      <c r="FQX535" s="122"/>
      <c r="FQY535" s="122"/>
      <c r="FQZ535" s="122"/>
      <c r="FRA535" s="122"/>
      <c r="FRB535" s="122"/>
      <c r="FRC535" s="122"/>
      <c r="FRD535" s="122"/>
      <c r="FRE535" s="122"/>
      <c r="FRF535" s="122"/>
      <c r="FRG535" s="122"/>
      <c r="FRH535" s="122"/>
      <c r="FRI535" s="122"/>
      <c r="FRJ535" s="122"/>
      <c r="FRK535" s="122"/>
      <c r="FRL535" s="122"/>
      <c r="FRM535" s="122"/>
      <c r="FRN535" s="122"/>
      <c r="FRO535" s="122"/>
      <c r="FRP535" s="122"/>
      <c r="FRQ535" s="122"/>
      <c r="FRR535" s="122"/>
      <c r="FRS535" s="122"/>
      <c r="FRT535" s="122"/>
      <c r="FRU535" s="122"/>
      <c r="FRV535" s="122"/>
      <c r="FRW535" s="122"/>
      <c r="FRX535" s="122"/>
      <c r="FRY535" s="122"/>
      <c r="FRZ535" s="122"/>
      <c r="FSA535" s="122"/>
      <c r="FSB535" s="122"/>
      <c r="FSC535" s="122"/>
      <c r="FSD535" s="122"/>
      <c r="FSE535" s="122"/>
      <c r="FSF535" s="122"/>
      <c r="FSG535" s="122"/>
      <c r="FSH535" s="122"/>
      <c r="FSI535" s="122"/>
      <c r="FSJ535" s="122"/>
      <c r="FSK535" s="122"/>
      <c r="FSL535" s="122"/>
      <c r="FSM535" s="122"/>
      <c r="FSN535" s="122"/>
      <c r="FSO535" s="122"/>
      <c r="FSP535" s="122"/>
      <c r="FSQ535" s="122"/>
      <c r="FSR535" s="122"/>
      <c r="FSS535" s="122"/>
      <c r="FST535" s="122"/>
      <c r="FSU535" s="122"/>
      <c r="FSV535" s="122"/>
      <c r="FSW535" s="122"/>
      <c r="FSX535" s="122"/>
      <c r="FSY535" s="122"/>
      <c r="FSZ535" s="122"/>
      <c r="FTA535" s="122"/>
      <c r="FTB535" s="122"/>
      <c r="FTC535" s="122"/>
      <c r="FTD535" s="122"/>
      <c r="FTE535" s="122"/>
      <c r="FTF535" s="122"/>
      <c r="FTG535" s="122"/>
      <c r="FTH535" s="122"/>
      <c r="FTI535" s="122"/>
      <c r="FTJ535" s="122"/>
      <c r="FTK535" s="122"/>
      <c r="FTL535" s="122"/>
      <c r="FTM535" s="122"/>
      <c r="FTN535" s="122"/>
      <c r="FTO535" s="122"/>
      <c r="FTP535" s="122"/>
      <c r="FTQ535" s="122"/>
      <c r="FTR535" s="122"/>
      <c r="FTS535" s="122"/>
      <c r="FTT535" s="122"/>
      <c r="FTU535" s="122"/>
      <c r="FTV535" s="122"/>
      <c r="FTW535" s="122"/>
      <c r="FTX535" s="122"/>
      <c r="FTY535" s="122"/>
      <c r="FTZ535" s="122"/>
      <c r="FUA535" s="122"/>
      <c r="FUB535" s="122"/>
      <c r="FUC535" s="122"/>
      <c r="FUD535" s="122"/>
      <c r="FUE535" s="122"/>
      <c r="FUF535" s="122"/>
      <c r="FUG535" s="122"/>
      <c r="FUH535" s="122"/>
      <c r="FUI535" s="122"/>
      <c r="FUJ535" s="122"/>
      <c r="FUK535" s="122"/>
      <c r="FUL535" s="122"/>
      <c r="FUM535" s="122"/>
      <c r="FUN535" s="122"/>
      <c r="FUO535" s="122"/>
      <c r="FUP535" s="122"/>
      <c r="FUQ535" s="122"/>
      <c r="FUR535" s="122"/>
      <c r="FUS535" s="122"/>
      <c r="FUT535" s="122"/>
      <c r="FUU535" s="122"/>
      <c r="FUV535" s="122"/>
      <c r="FUW535" s="122"/>
      <c r="FUX535" s="122"/>
      <c r="FUY535" s="122"/>
      <c r="FUZ535" s="122"/>
      <c r="FVA535" s="122"/>
      <c r="FVB535" s="122"/>
      <c r="FVC535" s="122"/>
      <c r="FVD535" s="122"/>
      <c r="FVE535" s="122"/>
      <c r="FVF535" s="122"/>
      <c r="FVG535" s="122"/>
      <c r="FVH535" s="122"/>
      <c r="FVI535" s="122"/>
      <c r="FVJ535" s="122"/>
      <c r="FVK535" s="122"/>
      <c r="FVL535" s="122"/>
      <c r="FVM535" s="122"/>
      <c r="FVN535" s="122"/>
      <c r="FVO535" s="122"/>
      <c r="FVP535" s="122"/>
      <c r="FVQ535" s="122"/>
      <c r="FVR535" s="122"/>
      <c r="FVS535" s="122"/>
      <c r="FVT535" s="122"/>
      <c r="FVU535" s="122"/>
      <c r="FVV535" s="122"/>
      <c r="FVW535" s="122"/>
      <c r="FVX535" s="122"/>
      <c r="FVY535" s="122"/>
      <c r="FVZ535" s="122"/>
      <c r="FWA535" s="122"/>
      <c r="FWB535" s="122"/>
      <c r="FWC535" s="122"/>
      <c r="FWD535" s="122"/>
      <c r="FWE535" s="122"/>
      <c r="FWF535" s="122"/>
      <c r="FWG535" s="122"/>
      <c r="FWH535" s="122"/>
      <c r="FWI535" s="122"/>
      <c r="FWJ535" s="122"/>
      <c r="FWK535" s="122"/>
      <c r="FWL535" s="122"/>
      <c r="FWM535" s="122"/>
      <c r="FWN535" s="122"/>
      <c r="FWO535" s="122"/>
      <c r="FWP535" s="122"/>
      <c r="FWQ535" s="122"/>
      <c r="FWR535" s="122"/>
      <c r="FWS535" s="122"/>
      <c r="FWT535" s="122"/>
      <c r="FWU535" s="122"/>
      <c r="FWV535" s="122"/>
      <c r="FWW535" s="122"/>
      <c r="FWX535" s="122"/>
      <c r="FWY535" s="122"/>
      <c r="FWZ535" s="122"/>
      <c r="FXA535" s="122"/>
      <c r="FXB535" s="122"/>
      <c r="FXC535" s="122"/>
      <c r="FXD535" s="122"/>
      <c r="FXE535" s="122"/>
      <c r="FXF535" s="122"/>
      <c r="FXG535" s="122"/>
      <c r="FXH535" s="122"/>
      <c r="FXI535" s="122"/>
      <c r="FXJ535" s="122"/>
      <c r="FXK535" s="122"/>
      <c r="FXL535" s="122"/>
      <c r="FXM535" s="122"/>
      <c r="FXN535" s="122"/>
      <c r="FXO535" s="122"/>
      <c r="FXP535" s="122"/>
      <c r="FXQ535" s="122"/>
      <c r="FXR535" s="122"/>
      <c r="FXS535" s="122"/>
      <c r="FXT535" s="122"/>
      <c r="FXU535" s="122"/>
      <c r="FXV535" s="122"/>
      <c r="FXW535" s="122"/>
      <c r="FXX535" s="122"/>
      <c r="FXY535" s="122"/>
      <c r="FXZ535" s="122"/>
      <c r="FYA535" s="122"/>
      <c r="FYB535" s="122"/>
      <c r="FYC535" s="122"/>
      <c r="FYD535" s="122"/>
      <c r="FYE535" s="122"/>
      <c r="FYF535" s="122"/>
      <c r="FYG535" s="122"/>
      <c r="FYH535" s="122"/>
      <c r="FYI535" s="122"/>
      <c r="FYJ535" s="122"/>
      <c r="FYK535" s="122"/>
      <c r="FYL535" s="122"/>
      <c r="FYM535" s="122"/>
      <c r="FYN535" s="122"/>
      <c r="FYO535" s="122"/>
      <c r="FYP535" s="122"/>
      <c r="FYQ535" s="122"/>
      <c r="FYR535" s="122"/>
      <c r="FYS535" s="122"/>
      <c r="FYT535" s="122"/>
      <c r="FYU535" s="122"/>
      <c r="FYV535" s="122"/>
      <c r="FYW535" s="122"/>
      <c r="FYX535" s="122"/>
      <c r="FYY535" s="122"/>
      <c r="FYZ535" s="122"/>
      <c r="FZA535" s="122"/>
      <c r="FZB535" s="122"/>
      <c r="FZC535" s="122"/>
      <c r="FZD535" s="122"/>
      <c r="FZE535" s="122"/>
      <c r="FZF535" s="122"/>
      <c r="FZG535" s="122"/>
      <c r="FZH535" s="122"/>
      <c r="FZI535" s="122"/>
      <c r="FZJ535" s="122"/>
      <c r="FZK535" s="122"/>
      <c r="FZL535" s="122"/>
      <c r="FZM535" s="122"/>
      <c r="FZN535" s="122"/>
      <c r="FZO535" s="122"/>
      <c r="FZP535" s="122"/>
      <c r="FZQ535" s="122"/>
      <c r="FZR535" s="122"/>
      <c r="FZS535" s="122"/>
      <c r="FZT535" s="122"/>
      <c r="FZU535" s="122"/>
      <c r="FZV535" s="122"/>
      <c r="FZW535" s="122"/>
      <c r="FZX535" s="122"/>
      <c r="FZY535" s="122"/>
      <c r="FZZ535" s="122"/>
      <c r="GAA535" s="122"/>
      <c r="GAB535" s="122"/>
      <c r="GAC535" s="122"/>
      <c r="GAD535" s="122"/>
      <c r="GAE535" s="122"/>
      <c r="GAF535" s="122"/>
      <c r="GAG535" s="122"/>
      <c r="GAH535" s="122"/>
      <c r="GAI535" s="122"/>
      <c r="GAJ535" s="122"/>
      <c r="GAK535" s="122"/>
      <c r="GAL535" s="122"/>
      <c r="GAM535" s="122"/>
      <c r="GAN535" s="122"/>
      <c r="GAO535" s="122"/>
      <c r="GAP535" s="122"/>
      <c r="GAQ535" s="122"/>
      <c r="GAR535" s="122"/>
      <c r="GAS535" s="122"/>
      <c r="GAT535" s="122"/>
      <c r="GAU535" s="122"/>
      <c r="GAV535" s="122"/>
      <c r="GAW535" s="122"/>
      <c r="GAX535" s="122"/>
      <c r="GAY535" s="122"/>
      <c r="GAZ535" s="122"/>
      <c r="GBA535" s="122"/>
      <c r="GBB535" s="122"/>
      <c r="GBC535" s="122"/>
      <c r="GBD535" s="122"/>
      <c r="GBE535" s="122"/>
      <c r="GBF535" s="122"/>
      <c r="GBG535" s="122"/>
      <c r="GBH535" s="122"/>
      <c r="GBI535" s="122"/>
      <c r="GBJ535" s="122"/>
      <c r="GBK535" s="122"/>
      <c r="GBL535" s="122"/>
      <c r="GBM535" s="122"/>
      <c r="GBN535" s="122"/>
      <c r="GBO535" s="122"/>
      <c r="GBP535" s="122"/>
      <c r="GBQ535" s="122"/>
      <c r="GBR535" s="122"/>
      <c r="GBS535" s="122"/>
      <c r="GBT535" s="122"/>
      <c r="GBU535" s="122"/>
      <c r="GBV535" s="122"/>
      <c r="GBW535" s="122"/>
      <c r="GBX535" s="122"/>
      <c r="GBY535" s="122"/>
      <c r="GBZ535" s="122"/>
      <c r="GCA535" s="122"/>
      <c r="GCB535" s="122"/>
      <c r="GCC535" s="122"/>
      <c r="GCD535" s="122"/>
      <c r="GCE535" s="122"/>
      <c r="GCF535" s="122"/>
      <c r="GCG535" s="122"/>
      <c r="GCH535" s="122"/>
      <c r="GCI535" s="122"/>
      <c r="GCJ535" s="122"/>
      <c r="GCK535" s="122"/>
      <c r="GCL535" s="122"/>
      <c r="GCM535" s="122"/>
      <c r="GCN535" s="122"/>
      <c r="GCO535" s="122"/>
      <c r="GCP535" s="122"/>
      <c r="GCQ535" s="122"/>
      <c r="GCR535" s="122"/>
      <c r="GCS535" s="122"/>
      <c r="GCT535" s="122"/>
      <c r="GCU535" s="122"/>
      <c r="GCV535" s="122"/>
      <c r="GCW535" s="122"/>
      <c r="GCX535" s="122"/>
      <c r="GCY535" s="122"/>
      <c r="GCZ535" s="122"/>
      <c r="GDA535" s="122"/>
      <c r="GDB535" s="122"/>
      <c r="GDC535" s="122"/>
      <c r="GDD535" s="122"/>
      <c r="GDE535" s="122"/>
      <c r="GDF535" s="122"/>
      <c r="GDG535" s="122"/>
      <c r="GDH535" s="122"/>
      <c r="GDI535" s="122"/>
      <c r="GDJ535" s="122"/>
      <c r="GDK535" s="122"/>
      <c r="GDL535" s="122"/>
      <c r="GDM535" s="122"/>
      <c r="GDN535" s="122"/>
      <c r="GDO535" s="122"/>
      <c r="GDP535" s="122"/>
      <c r="GDQ535" s="122"/>
      <c r="GDR535" s="122"/>
      <c r="GDS535" s="122"/>
      <c r="GDT535" s="122"/>
      <c r="GDU535" s="122"/>
      <c r="GDV535" s="122"/>
      <c r="GDW535" s="122"/>
      <c r="GDX535" s="122"/>
      <c r="GDY535" s="122"/>
      <c r="GDZ535" s="122"/>
      <c r="GEA535" s="122"/>
      <c r="GEB535" s="122"/>
      <c r="GEC535" s="122"/>
      <c r="GED535" s="122"/>
      <c r="GEE535" s="122"/>
      <c r="GEF535" s="122"/>
      <c r="GEG535" s="122"/>
      <c r="GEH535" s="122"/>
      <c r="GEI535" s="122"/>
      <c r="GEJ535" s="122"/>
      <c r="GEK535" s="122"/>
      <c r="GEL535" s="122"/>
      <c r="GEM535" s="122"/>
      <c r="GEN535" s="122"/>
      <c r="GEO535" s="122"/>
      <c r="GEP535" s="122"/>
      <c r="GEQ535" s="122"/>
      <c r="GER535" s="122"/>
      <c r="GES535" s="122"/>
      <c r="GET535" s="122"/>
      <c r="GEU535" s="122"/>
      <c r="GEV535" s="122"/>
      <c r="GEW535" s="122"/>
      <c r="GEX535" s="122"/>
      <c r="GEY535" s="122"/>
      <c r="GEZ535" s="122"/>
      <c r="GFA535" s="122"/>
      <c r="GFB535" s="122"/>
      <c r="GFC535" s="122"/>
      <c r="GFD535" s="122"/>
      <c r="GFE535" s="122"/>
      <c r="GFF535" s="122"/>
      <c r="GFG535" s="122"/>
      <c r="GFH535" s="122"/>
      <c r="GFI535" s="122"/>
      <c r="GFJ535" s="122"/>
      <c r="GFK535" s="122"/>
      <c r="GFL535" s="122"/>
      <c r="GFM535" s="122"/>
      <c r="GFN535" s="122"/>
      <c r="GFO535" s="122"/>
      <c r="GFP535" s="122"/>
      <c r="GFQ535" s="122"/>
      <c r="GFR535" s="122"/>
      <c r="GFS535" s="122"/>
      <c r="GFT535" s="122"/>
      <c r="GFU535" s="122"/>
      <c r="GFV535" s="122"/>
      <c r="GFW535" s="122"/>
      <c r="GFX535" s="122"/>
      <c r="GFY535" s="122"/>
      <c r="GFZ535" s="122"/>
      <c r="GGA535" s="122"/>
      <c r="GGB535" s="122"/>
      <c r="GGC535" s="122"/>
      <c r="GGD535" s="122"/>
      <c r="GGE535" s="122"/>
      <c r="GGF535" s="122"/>
      <c r="GGG535" s="122"/>
      <c r="GGH535" s="122"/>
      <c r="GGI535" s="122"/>
      <c r="GGJ535" s="122"/>
      <c r="GGK535" s="122"/>
      <c r="GGL535" s="122"/>
      <c r="GGM535" s="122"/>
      <c r="GGN535" s="122"/>
      <c r="GGO535" s="122"/>
      <c r="GGP535" s="122"/>
      <c r="GGQ535" s="122"/>
      <c r="GGR535" s="122"/>
      <c r="GGS535" s="122"/>
      <c r="GGT535" s="122"/>
      <c r="GGU535" s="122"/>
      <c r="GGV535" s="122"/>
      <c r="GGW535" s="122"/>
      <c r="GGX535" s="122"/>
      <c r="GGY535" s="122"/>
      <c r="GGZ535" s="122"/>
      <c r="GHA535" s="122"/>
      <c r="GHB535" s="122"/>
      <c r="GHC535" s="122"/>
      <c r="GHD535" s="122"/>
      <c r="GHE535" s="122"/>
      <c r="GHF535" s="122"/>
      <c r="GHG535" s="122"/>
      <c r="GHH535" s="122"/>
      <c r="GHI535" s="122"/>
      <c r="GHJ535" s="122"/>
      <c r="GHK535" s="122"/>
      <c r="GHL535" s="122"/>
      <c r="GHM535" s="122"/>
      <c r="GHN535" s="122"/>
      <c r="GHO535" s="122"/>
      <c r="GHP535" s="122"/>
      <c r="GHQ535" s="122"/>
      <c r="GHR535" s="122"/>
      <c r="GHS535" s="122"/>
      <c r="GHT535" s="122"/>
      <c r="GHU535" s="122"/>
      <c r="GHV535" s="122"/>
      <c r="GHW535" s="122"/>
      <c r="GHX535" s="122"/>
      <c r="GHY535" s="122"/>
      <c r="GHZ535" s="122"/>
      <c r="GIA535" s="122"/>
      <c r="GIB535" s="122"/>
      <c r="GIC535" s="122"/>
      <c r="GID535" s="122"/>
      <c r="GIE535" s="122"/>
      <c r="GIF535" s="122"/>
      <c r="GIG535" s="122"/>
      <c r="GIH535" s="122"/>
      <c r="GII535" s="122"/>
      <c r="GIJ535" s="122"/>
      <c r="GIK535" s="122"/>
      <c r="GIL535" s="122"/>
      <c r="GIM535" s="122"/>
      <c r="GIN535" s="122"/>
      <c r="GIO535" s="122"/>
      <c r="GIP535" s="122"/>
      <c r="GIQ535" s="122"/>
      <c r="GIR535" s="122"/>
      <c r="GIS535" s="122"/>
      <c r="GIT535" s="122"/>
      <c r="GIU535" s="122"/>
      <c r="GIV535" s="122"/>
      <c r="GIW535" s="122"/>
      <c r="GIX535" s="122"/>
      <c r="GIY535" s="122"/>
      <c r="GIZ535" s="122"/>
      <c r="GJA535" s="122"/>
      <c r="GJB535" s="122"/>
      <c r="GJC535" s="122"/>
      <c r="GJD535" s="122"/>
      <c r="GJE535" s="122"/>
      <c r="GJF535" s="122"/>
      <c r="GJG535" s="122"/>
      <c r="GJH535" s="122"/>
      <c r="GJI535" s="122"/>
      <c r="GJJ535" s="122"/>
      <c r="GJK535" s="122"/>
      <c r="GJL535" s="122"/>
      <c r="GJM535" s="122"/>
      <c r="GJN535" s="122"/>
      <c r="GJO535" s="122"/>
      <c r="GJP535" s="122"/>
      <c r="GJQ535" s="122"/>
      <c r="GJR535" s="122"/>
      <c r="GJS535" s="122"/>
      <c r="GJT535" s="122"/>
      <c r="GJU535" s="122"/>
      <c r="GJV535" s="122"/>
      <c r="GJW535" s="122"/>
      <c r="GJX535" s="122"/>
      <c r="GJY535" s="122"/>
      <c r="GJZ535" s="122"/>
      <c r="GKA535" s="122"/>
      <c r="GKB535" s="122"/>
      <c r="GKC535" s="122"/>
      <c r="GKD535" s="122"/>
      <c r="GKE535" s="122"/>
      <c r="GKF535" s="122"/>
      <c r="GKG535" s="122"/>
      <c r="GKH535" s="122"/>
      <c r="GKI535" s="122"/>
      <c r="GKJ535" s="122"/>
      <c r="GKK535" s="122"/>
      <c r="GKL535" s="122"/>
      <c r="GKM535" s="122"/>
      <c r="GKN535" s="122"/>
      <c r="GKO535" s="122"/>
      <c r="GKP535" s="122"/>
      <c r="GKQ535" s="122"/>
      <c r="GKR535" s="122"/>
      <c r="GKS535" s="122"/>
      <c r="GKT535" s="122"/>
      <c r="GKU535" s="122"/>
      <c r="GKV535" s="122"/>
      <c r="GKW535" s="122"/>
      <c r="GKX535" s="122"/>
      <c r="GKY535" s="122"/>
      <c r="GKZ535" s="122"/>
      <c r="GLA535" s="122"/>
      <c r="GLB535" s="122"/>
      <c r="GLC535" s="122"/>
      <c r="GLD535" s="122"/>
      <c r="GLE535" s="122"/>
      <c r="GLF535" s="122"/>
      <c r="GLG535" s="122"/>
      <c r="GLH535" s="122"/>
      <c r="GLI535" s="122"/>
      <c r="GLJ535" s="122"/>
      <c r="GLK535" s="122"/>
      <c r="GLL535" s="122"/>
      <c r="GLM535" s="122"/>
      <c r="GLN535" s="122"/>
      <c r="GLO535" s="122"/>
      <c r="GLP535" s="122"/>
      <c r="GLQ535" s="122"/>
      <c r="GLR535" s="122"/>
      <c r="GLS535" s="122"/>
      <c r="GLT535" s="122"/>
      <c r="GLU535" s="122"/>
      <c r="GLV535" s="122"/>
      <c r="GLW535" s="122"/>
      <c r="GLX535" s="122"/>
      <c r="GLY535" s="122"/>
      <c r="GLZ535" s="122"/>
      <c r="GMA535" s="122"/>
      <c r="GMB535" s="122"/>
      <c r="GMC535" s="122"/>
      <c r="GMD535" s="122"/>
      <c r="GME535" s="122"/>
      <c r="GMF535" s="122"/>
      <c r="GMG535" s="122"/>
      <c r="GMH535" s="122"/>
      <c r="GMI535" s="122"/>
      <c r="GMJ535" s="122"/>
      <c r="GMK535" s="122"/>
      <c r="GML535" s="122"/>
      <c r="GMM535" s="122"/>
      <c r="GMN535" s="122"/>
      <c r="GMO535" s="122"/>
      <c r="GMP535" s="122"/>
      <c r="GMQ535" s="122"/>
      <c r="GMR535" s="122"/>
      <c r="GMS535" s="122"/>
      <c r="GMT535" s="122"/>
      <c r="GMU535" s="122"/>
      <c r="GMV535" s="122"/>
      <c r="GMW535" s="122"/>
      <c r="GMX535" s="122"/>
      <c r="GMY535" s="122"/>
      <c r="GMZ535" s="122"/>
      <c r="GNA535" s="122"/>
      <c r="GNB535" s="122"/>
      <c r="GNC535" s="122"/>
      <c r="GND535" s="122"/>
      <c r="GNE535" s="122"/>
      <c r="GNF535" s="122"/>
      <c r="GNG535" s="122"/>
      <c r="GNH535" s="122"/>
      <c r="GNI535" s="122"/>
      <c r="GNJ535" s="122"/>
      <c r="GNK535" s="122"/>
      <c r="GNL535" s="122"/>
      <c r="GNM535" s="122"/>
      <c r="GNN535" s="122"/>
      <c r="GNO535" s="122"/>
      <c r="GNP535" s="122"/>
      <c r="GNQ535" s="122"/>
      <c r="GNR535" s="122"/>
      <c r="GNS535" s="122"/>
      <c r="GNT535" s="122"/>
      <c r="GNU535" s="122"/>
      <c r="GNV535" s="122"/>
      <c r="GNW535" s="122"/>
      <c r="GNX535" s="122"/>
      <c r="GNY535" s="122"/>
      <c r="GNZ535" s="122"/>
      <c r="GOA535" s="122"/>
      <c r="GOB535" s="122"/>
      <c r="GOC535" s="122"/>
      <c r="GOD535" s="122"/>
      <c r="GOE535" s="122"/>
      <c r="GOF535" s="122"/>
      <c r="GOG535" s="122"/>
      <c r="GOH535" s="122"/>
      <c r="GOI535" s="122"/>
      <c r="GOJ535" s="122"/>
      <c r="GOK535" s="122"/>
      <c r="GOL535" s="122"/>
      <c r="GOM535" s="122"/>
      <c r="GON535" s="122"/>
      <c r="GOO535" s="122"/>
      <c r="GOP535" s="122"/>
      <c r="GOQ535" s="122"/>
      <c r="GOR535" s="122"/>
      <c r="GOS535" s="122"/>
      <c r="GOT535" s="122"/>
      <c r="GOU535" s="122"/>
      <c r="GOV535" s="122"/>
      <c r="GOW535" s="122"/>
      <c r="GOX535" s="122"/>
      <c r="GOY535" s="122"/>
      <c r="GOZ535" s="122"/>
      <c r="GPA535" s="122"/>
      <c r="GPB535" s="122"/>
      <c r="GPC535" s="122"/>
      <c r="GPD535" s="122"/>
      <c r="GPE535" s="122"/>
      <c r="GPF535" s="122"/>
      <c r="GPG535" s="122"/>
      <c r="GPH535" s="122"/>
      <c r="GPI535" s="122"/>
      <c r="GPJ535" s="122"/>
      <c r="GPK535" s="122"/>
      <c r="GPL535" s="122"/>
      <c r="GPM535" s="122"/>
      <c r="GPN535" s="122"/>
      <c r="GPO535" s="122"/>
      <c r="GPP535" s="122"/>
      <c r="GPQ535" s="122"/>
      <c r="GPR535" s="122"/>
      <c r="GPS535" s="122"/>
      <c r="GPT535" s="122"/>
      <c r="GPU535" s="122"/>
      <c r="GPV535" s="122"/>
      <c r="GPW535" s="122"/>
      <c r="GPX535" s="122"/>
      <c r="GPY535" s="122"/>
      <c r="GPZ535" s="122"/>
      <c r="GQA535" s="122"/>
      <c r="GQB535" s="122"/>
      <c r="GQC535" s="122"/>
      <c r="GQD535" s="122"/>
      <c r="GQE535" s="122"/>
      <c r="GQF535" s="122"/>
      <c r="GQG535" s="122"/>
      <c r="GQH535" s="122"/>
      <c r="GQI535" s="122"/>
      <c r="GQJ535" s="122"/>
      <c r="GQK535" s="122"/>
      <c r="GQL535" s="122"/>
      <c r="GQM535" s="122"/>
      <c r="GQN535" s="122"/>
      <c r="GQO535" s="122"/>
      <c r="GQP535" s="122"/>
      <c r="GQQ535" s="122"/>
      <c r="GQR535" s="122"/>
      <c r="GQS535" s="122"/>
      <c r="GQT535" s="122"/>
      <c r="GQU535" s="122"/>
      <c r="GQV535" s="122"/>
      <c r="GQW535" s="122"/>
      <c r="GQX535" s="122"/>
      <c r="GQY535" s="122"/>
      <c r="GQZ535" s="122"/>
      <c r="GRA535" s="122"/>
      <c r="GRB535" s="122"/>
      <c r="GRC535" s="122"/>
      <c r="GRD535" s="122"/>
      <c r="GRE535" s="122"/>
      <c r="GRF535" s="122"/>
      <c r="GRG535" s="122"/>
      <c r="GRH535" s="122"/>
      <c r="GRI535" s="122"/>
      <c r="GRJ535" s="122"/>
      <c r="GRK535" s="122"/>
      <c r="GRL535" s="122"/>
      <c r="GRM535" s="122"/>
      <c r="GRN535" s="122"/>
      <c r="GRO535" s="122"/>
      <c r="GRP535" s="122"/>
      <c r="GRQ535" s="122"/>
      <c r="GRR535" s="122"/>
      <c r="GRS535" s="122"/>
      <c r="GRT535" s="122"/>
      <c r="GRU535" s="122"/>
      <c r="GRV535" s="122"/>
      <c r="GRW535" s="122"/>
      <c r="GRX535" s="122"/>
      <c r="GRY535" s="122"/>
      <c r="GRZ535" s="122"/>
      <c r="GSA535" s="122"/>
      <c r="GSB535" s="122"/>
      <c r="GSC535" s="122"/>
      <c r="GSD535" s="122"/>
      <c r="GSE535" s="122"/>
      <c r="GSF535" s="122"/>
      <c r="GSG535" s="122"/>
      <c r="GSH535" s="122"/>
      <c r="GSI535" s="122"/>
      <c r="GSJ535" s="122"/>
      <c r="GSK535" s="122"/>
      <c r="GSL535" s="122"/>
      <c r="GSM535" s="122"/>
      <c r="GSN535" s="122"/>
      <c r="GSO535" s="122"/>
      <c r="GSP535" s="122"/>
      <c r="GSQ535" s="122"/>
      <c r="GSR535" s="122"/>
      <c r="GSS535" s="122"/>
      <c r="GST535" s="122"/>
      <c r="GSU535" s="122"/>
      <c r="GSV535" s="122"/>
      <c r="GSW535" s="122"/>
      <c r="GSX535" s="122"/>
      <c r="GSY535" s="122"/>
      <c r="GSZ535" s="122"/>
      <c r="GTA535" s="122"/>
      <c r="GTB535" s="122"/>
      <c r="GTC535" s="122"/>
      <c r="GTD535" s="122"/>
      <c r="GTE535" s="122"/>
      <c r="GTF535" s="122"/>
      <c r="GTG535" s="122"/>
      <c r="GTH535" s="122"/>
      <c r="GTI535" s="122"/>
      <c r="GTJ535" s="122"/>
      <c r="GTK535" s="122"/>
      <c r="GTL535" s="122"/>
      <c r="GTM535" s="122"/>
      <c r="GTN535" s="122"/>
      <c r="GTO535" s="122"/>
      <c r="GTP535" s="122"/>
      <c r="GTQ535" s="122"/>
      <c r="GTR535" s="122"/>
      <c r="GTS535" s="122"/>
      <c r="GTT535" s="122"/>
      <c r="GTU535" s="122"/>
      <c r="GTV535" s="122"/>
      <c r="GTW535" s="122"/>
      <c r="GTX535" s="122"/>
      <c r="GTY535" s="122"/>
      <c r="GTZ535" s="122"/>
      <c r="GUA535" s="122"/>
      <c r="GUB535" s="122"/>
      <c r="GUC535" s="122"/>
      <c r="GUD535" s="122"/>
      <c r="GUE535" s="122"/>
      <c r="GUF535" s="122"/>
      <c r="GUG535" s="122"/>
      <c r="GUH535" s="122"/>
      <c r="GUI535" s="122"/>
      <c r="GUJ535" s="122"/>
      <c r="GUK535" s="122"/>
      <c r="GUL535" s="122"/>
      <c r="GUM535" s="122"/>
      <c r="GUN535" s="122"/>
      <c r="GUO535" s="122"/>
      <c r="GUP535" s="122"/>
      <c r="GUQ535" s="122"/>
      <c r="GUR535" s="122"/>
      <c r="GUS535" s="122"/>
      <c r="GUT535" s="122"/>
      <c r="GUU535" s="122"/>
      <c r="GUV535" s="122"/>
      <c r="GUW535" s="122"/>
      <c r="GUX535" s="122"/>
      <c r="GUY535" s="122"/>
      <c r="GUZ535" s="122"/>
      <c r="GVA535" s="122"/>
      <c r="GVB535" s="122"/>
      <c r="GVC535" s="122"/>
      <c r="GVD535" s="122"/>
      <c r="GVE535" s="122"/>
      <c r="GVF535" s="122"/>
      <c r="GVG535" s="122"/>
      <c r="GVH535" s="122"/>
      <c r="GVI535" s="122"/>
      <c r="GVJ535" s="122"/>
      <c r="GVK535" s="122"/>
      <c r="GVL535" s="122"/>
      <c r="GVM535" s="122"/>
      <c r="GVN535" s="122"/>
      <c r="GVO535" s="122"/>
      <c r="GVP535" s="122"/>
      <c r="GVQ535" s="122"/>
      <c r="GVR535" s="122"/>
      <c r="GVS535" s="122"/>
      <c r="GVT535" s="122"/>
      <c r="GVU535" s="122"/>
      <c r="GVV535" s="122"/>
      <c r="GVW535" s="122"/>
      <c r="GVX535" s="122"/>
      <c r="GVY535" s="122"/>
      <c r="GVZ535" s="122"/>
      <c r="GWA535" s="122"/>
      <c r="GWB535" s="122"/>
      <c r="GWC535" s="122"/>
      <c r="GWD535" s="122"/>
      <c r="GWE535" s="122"/>
      <c r="GWF535" s="122"/>
      <c r="GWG535" s="122"/>
      <c r="GWH535" s="122"/>
      <c r="GWI535" s="122"/>
      <c r="GWJ535" s="122"/>
      <c r="GWK535" s="122"/>
      <c r="GWL535" s="122"/>
      <c r="GWM535" s="122"/>
      <c r="GWN535" s="122"/>
      <c r="GWO535" s="122"/>
      <c r="GWP535" s="122"/>
      <c r="GWQ535" s="122"/>
      <c r="GWR535" s="122"/>
      <c r="GWS535" s="122"/>
      <c r="GWT535" s="122"/>
      <c r="GWU535" s="122"/>
      <c r="GWV535" s="122"/>
      <c r="GWW535" s="122"/>
      <c r="GWX535" s="122"/>
      <c r="GWY535" s="122"/>
      <c r="GWZ535" s="122"/>
      <c r="GXA535" s="122"/>
      <c r="GXB535" s="122"/>
      <c r="GXC535" s="122"/>
      <c r="GXD535" s="122"/>
      <c r="GXE535" s="122"/>
      <c r="GXF535" s="122"/>
      <c r="GXG535" s="122"/>
      <c r="GXH535" s="122"/>
      <c r="GXI535" s="122"/>
      <c r="GXJ535" s="122"/>
      <c r="GXK535" s="122"/>
      <c r="GXL535" s="122"/>
      <c r="GXM535" s="122"/>
      <c r="GXN535" s="122"/>
      <c r="GXO535" s="122"/>
      <c r="GXP535" s="122"/>
      <c r="GXQ535" s="122"/>
      <c r="GXR535" s="122"/>
      <c r="GXS535" s="122"/>
      <c r="GXT535" s="122"/>
      <c r="GXU535" s="122"/>
      <c r="GXV535" s="122"/>
      <c r="GXW535" s="122"/>
      <c r="GXX535" s="122"/>
      <c r="GXY535" s="122"/>
      <c r="GXZ535" s="122"/>
      <c r="GYA535" s="122"/>
      <c r="GYB535" s="122"/>
      <c r="GYC535" s="122"/>
      <c r="GYD535" s="122"/>
      <c r="GYE535" s="122"/>
      <c r="GYF535" s="122"/>
      <c r="GYG535" s="122"/>
      <c r="GYH535" s="122"/>
      <c r="GYI535" s="122"/>
      <c r="GYJ535" s="122"/>
      <c r="GYK535" s="122"/>
      <c r="GYL535" s="122"/>
      <c r="GYM535" s="122"/>
      <c r="GYN535" s="122"/>
      <c r="GYO535" s="122"/>
      <c r="GYP535" s="122"/>
      <c r="GYQ535" s="122"/>
      <c r="GYR535" s="122"/>
      <c r="GYS535" s="122"/>
      <c r="GYT535" s="122"/>
      <c r="GYU535" s="122"/>
      <c r="GYV535" s="122"/>
      <c r="GYW535" s="122"/>
      <c r="GYX535" s="122"/>
      <c r="GYY535" s="122"/>
      <c r="GYZ535" s="122"/>
      <c r="GZA535" s="122"/>
      <c r="GZB535" s="122"/>
      <c r="GZC535" s="122"/>
      <c r="GZD535" s="122"/>
      <c r="GZE535" s="122"/>
      <c r="GZF535" s="122"/>
      <c r="GZG535" s="122"/>
      <c r="GZH535" s="122"/>
      <c r="GZI535" s="122"/>
      <c r="GZJ535" s="122"/>
      <c r="GZK535" s="122"/>
      <c r="GZL535" s="122"/>
      <c r="GZM535" s="122"/>
      <c r="GZN535" s="122"/>
      <c r="GZO535" s="122"/>
      <c r="GZP535" s="122"/>
      <c r="GZQ535" s="122"/>
      <c r="GZR535" s="122"/>
      <c r="GZS535" s="122"/>
      <c r="GZT535" s="122"/>
      <c r="GZU535" s="122"/>
      <c r="GZV535" s="122"/>
      <c r="GZW535" s="122"/>
      <c r="GZX535" s="122"/>
      <c r="GZY535" s="122"/>
      <c r="GZZ535" s="122"/>
      <c r="HAA535" s="122"/>
      <c r="HAB535" s="122"/>
      <c r="HAC535" s="122"/>
      <c r="HAD535" s="122"/>
      <c r="HAE535" s="122"/>
      <c r="HAF535" s="122"/>
      <c r="HAG535" s="122"/>
      <c r="HAH535" s="122"/>
      <c r="HAI535" s="122"/>
      <c r="HAJ535" s="122"/>
      <c r="HAK535" s="122"/>
      <c r="HAL535" s="122"/>
      <c r="HAM535" s="122"/>
      <c r="HAN535" s="122"/>
      <c r="HAO535" s="122"/>
      <c r="HAP535" s="122"/>
      <c r="HAQ535" s="122"/>
      <c r="HAR535" s="122"/>
      <c r="HAS535" s="122"/>
      <c r="HAT535" s="122"/>
      <c r="HAU535" s="122"/>
      <c r="HAV535" s="122"/>
      <c r="HAW535" s="122"/>
      <c r="HAX535" s="122"/>
      <c r="HAY535" s="122"/>
      <c r="HAZ535" s="122"/>
      <c r="HBA535" s="122"/>
      <c r="HBB535" s="122"/>
      <c r="HBC535" s="122"/>
      <c r="HBD535" s="122"/>
      <c r="HBE535" s="122"/>
      <c r="HBF535" s="122"/>
      <c r="HBG535" s="122"/>
      <c r="HBH535" s="122"/>
      <c r="HBI535" s="122"/>
      <c r="HBJ535" s="122"/>
      <c r="HBK535" s="122"/>
      <c r="HBL535" s="122"/>
      <c r="HBM535" s="122"/>
      <c r="HBN535" s="122"/>
      <c r="HBO535" s="122"/>
      <c r="HBP535" s="122"/>
      <c r="HBQ535" s="122"/>
      <c r="HBR535" s="122"/>
      <c r="HBS535" s="122"/>
      <c r="HBT535" s="122"/>
      <c r="HBU535" s="122"/>
      <c r="HBV535" s="122"/>
      <c r="HBW535" s="122"/>
      <c r="HBX535" s="122"/>
      <c r="HBY535" s="122"/>
      <c r="HBZ535" s="122"/>
      <c r="HCA535" s="122"/>
      <c r="HCB535" s="122"/>
      <c r="HCC535" s="122"/>
      <c r="HCD535" s="122"/>
      <c r="HCE535" s="122"/>
      <c r="HCF535" s="122"/>
      <c r="HCG535" s="122"/>
      <c r="HCH535" s="122"/>
      <c r="HCI535" s="122"/>
      <c r="HCJ535" s="122"/>
      <c r="HCK535" s="122"/>
      <c r="HCL535" s="122"/>
      <c r="HCM535" s="122"/>
      <c r="HCN535" s="122"/>
      <c r="HCO535" s="122"/>
      <c r="HCP535" s="122"/>
      <c r="HCQ535" s="122"/>
      <c r="HCR535" s="122"/>
      <c r="HCS535" s="122"/>
      <c r="HCT535" s="122"/>
      <c r="HCU535" s="122"/>
      <c r="HCV535" s="122"/>
      <c r="HCW535" s="122"/>
      <c r="HCX535" s="122"/>
      <c r="HCY535" s="122"/>
      <c r="HCZ535" s="122"/>
      <c r="HDA535" s="122"/>
      <c r="HDB535" s="122"/>
      <c r="HDC535" s="122"/>
      <c r="HDD535" s="122"/>
      <c r="HDE535" s="122"/>
      <c r="HDF535" s="122"/>
      <c r="HDG535" s="122"/>
      <c r="HDH535" s="122"/>
      <c r="HDI535" s="122"/>
      <c r="HDJ535" s="122"/>
      <c r="HDK535" s="122"/>
      <c r="HDL535" s="122"/>
      <c r="HDM535" s="122"/>
      <c r="HDN535" s="122"/>
      <c r="HDO535" s="122"/>
      <c r="HDP535" s="122"/>
      <c r="HDQ535" s="122"/>
      <c r="HDR535" s="122"/>
      <c r="HDS535" s="122"/>
      <c r="HDT535" s="122"/>
      <c r="HDU535" s="122"/>
      <c r="HDV535" s="122"/>
      <c r="HDW535" s="122"/>
      <c r="HDX535" s="122"/>
      <c r="HDY535" s="122"/>
      <c r="HDZ535" s="122"/>
      <c r="HEA535" s="122"/>
      <c r="HEB535" s="122"/>
      <c r="HEC535" s="122"/>
      <c r="HED535" s="122"/>
      <c r="HEE535" s="122"/>
      <c r="HEF535" s="122"/>
      <c r="HEG535" s="122"/>
      <c r="HEH535" s="122"/>
      <c r="HEI535" s="122"/>
      <c r="HEJ535" s="122"/>
      <c r="HEK535" s="122"/>
      <c r="HEL535" s="122"/>
      <c r="HEM535" s="122"/>
      <c r="HEN535" s="122"/>
      <c r="HEO535" s="122"/>
      <c r="HEP535" s="122"/>
      <c r="HEQ535" s="122"/>
      <c r="HER535" s="122"/>
      <c r="HES535" s="122"/>
      <c r="HET535" s="122"/>
      <c r="HEU535" s="122"/>
      <c r="HEV535" s="122"/>
      <c r="HEW535" s="122"/>
      <c r="HEX535" s="122"/>
      <c r="HEY535" s="122"/>
      <c r="HEZ535" s="122"/>
      <c r="HFA535" s="122"/>
      <c r="HFB535" s="122"/>
      <c r="HFC535" s="122"/>
      <c r="HFD535" s="122"/>
      <c r="HFE535" s="122"/>
      <c r="HFF535" s="122"/>
      <c r="HFG535" s="122"/>
      <c r="HFH535" s="122"/>
      <c r="HFI535" s="122"/>
      <c r="HFJ535" s="122"/>
      <c r="HFK535" s="122"/>
      <c r="HFL535" s="122"/>
      <c r="HFM535" s="122"/>
      <c r="HFN535" s="122"/>
      <c r="HFO535" s="122"/>
      <c r="HFP535" s="122"/>
      <c r="HFQ535" s="122"/>
      <c r="HFR535" s="122"/>
      <c r="HFS535" s="122"/>
      <c r="HFT535" s="122"/>
      <c r="HFU535" s="122"/>
      <c r="HFV535" s="122"/>
      <c r="HFW535" s="122"/>
      <c r="HFX535" s="122"/>
      <c r="HFY535" s="122"/>
      <c r="HFZ535" s="122"/>
      <c r="HGA535" s="122"/>
      <c r="HGB535" s="122"/>
      <c r="HGC535" s="122"/>
      <c r="HGD535" s="122"/>
      <c r="HGE535" s="122"/>
      <c r="HGF535" s="122"/>
      <c r="HGG535" s="122"/>
      <c r="HGH535" s="122"/>
      <c r="HGI535" s="122"/>
      <c r="HGJ535" s="122"/>
      <c r="HGK535" s="122"/>
      <c r="HGL535" s="122"/>
      <c r="HGM535" s="122"/>
      <c r="HGN535" s="122"/>
      <c r="HGO535" s="122"/>
      <c r="HGP535" s="122"/>
      <c r="HGQ535" s="122"/>
      <c r="HGR535" s="122"/>
      <c r="HGS535" s="122"/>
      <c r="HGT535" s="122"/>
      <c r="HGU535" s="122"/>
      <c r="HGV535" s="122"/>
      <c r="HGW535" s="122"/>
      <c r="HGX535" s="122"/>
      <c r="HGY535" s="122"/>
      <c r="HGZ535" s="122"/>
      <c r="HHA535" s="122"/>
      <c r="HHB535" s="122"/>
      <c r="HHC535" s="122"/>
      <c r="HHD535" s="122"/>
      <c r="HHE535" s="122"/>
      <c r="HHF535" s="122"/>
      <c r="HHG535" s="122"/>
      <c r="HHH535" s="122"/>
      <c r="HHI535" s="122"/>
      <c r="HHJ535" s="122"/>
      <c r="HHK535" s="122"/>
      <c r="HHL535" s="122"/>
      <c r="HHM535" s="122"/>
      <c r="HHN535" s="122"/>
      <c r="HHO535" s="122"/>
      <c r="HHP535" s="122"/>
      <c r="HHQ535" s="122"/>
      <c r="HHR535" s="122"/>
      <c r="HHS535" s="122"/>
      <c r="HHT535" s="122"/>
      <c r="HHU535" s="122"/>
      <c r="HHV535" s="122"/>
      <c r="HHW535" s="122"/>
      <c r="HHX535" s="122"/>
      <c r="HHY535" s="122"/>
      <c r="HHZ535" s="122"/>
      <c r="HIA535" s="122"/>
      <c r="HIB535" s="122"/>
      <c r="HIC535" s="122"/>
      <c r="HID535" s="122"/>
      <c r="HIE535" s="122"/>
      <c r="HIF535" s="122"/>
      <c r="HIG535" s="122"/>
      <c r="HIH535" s="122"/>
      <c r="HII535" s="122"/>
      <c r="HIJ535" s="122"/>
      <c r="HIK535" s="122"/>
      <c r="HIL535" s="122"/>
      <c r="HIM535" s="122"/>
      <c r="HIN535" s="122"/>
      <c r="HIO535" s="122"/>
      <c r="HIP535" s="122"/>
      <c r="HIQ535" s="122"/>
      <c r="HIR535" s="122"/>
      <c r="HIS535" s="122"/>
      <c r="HIT535" s="122"/>
      <c r="HIU535" s="122"/>
      <c r="HIV535" s="122"/>
      <c r="HIW535" s="122"/>
      <c r="HIX535" s="122"/>
      <c r="HIY535" s="122"/>
      <c r="HIZ535" s="122"/>
      <c r="HJA535" s="122"/>
      <c r="HJB535" s="122"/>
      <c r="HJC535" s="122"/>
      <c r="HJD535" s="122"/>
      <c r="HJE535" s="122"/>
      <c r="HJF535" s="122"/>
      <c r="HJG535" s="122"/>
      <c r="HJH535" s="122"/>
      <c r="HJI535" s="122"/>
      <c r="HJJ535" s="122"/>
      <c r="HJK535" s="122"/>
      <c r="HJL535" s="122"/>
      <c r="HJM535" s="122"/>
      <c r="HJN535" s="122"/>
      <c r="HJO535" s="122"/>
      <c r="HJP535" s="122"/>
      <c r="HJQ535" s="122"/>
      <c r="HJR535" s="122"/>
      <c r="HJS535" s="122"/>
      <c r="HJT535" s="122"/>
      <c r="HJU535" s="122"/>
      <c r="HJV535" s="122"/>
      <c r="HJW535" s="122"/>
      <c r="HJX535" s="122"/>
      <c r="HJY535" s="122"/>
      <c r="HJZ535" s="122"/>
      <c r="HKA535" s="122"/>
      <c r="HKB535" s="122"/>
      <c r="HKC535" s="122"/>
      <c r="HKD535" s="122"/>
      <c r="HKE535" s="122"/>
      <c r="HKF535" s="122"/>
      <c r="HKG535" s="122"/>
      <c r="HKH535" s="122"/>
      <c r="HKI535" s="122"/>
      <c r="HKJ535" s="122"/>
      <c r="HKK535" s="122"/>
      <c r="HKL535" s="122"/>
      <c r="HKM535" s="122"/>
      <c r="HKN535" s="122"/>
      <c r="HKO535" s="122"/>
      <c r="HKP535" s="122"/>
      <c r="HKQ535" s="122"/>
      <c r="HKR535" s="122"/>
      <c r="HKS535" s="122"/>
      <c r="HKT535" s="122"/>
      <c r="HKU535" s="122"/>
      <c r="HKV535" s="122"/>
      <c r="HKW535" s="122"/>
      <c r="HKX535" s="122"/>
      <c r="HKY535" s="122"/>
      <c r="HKZ535" s="122"/>
      <c r="HLA535" s="122"/>
      <c r="HLB535" s="122"/>
      <c r="HLC535" s="122"/>
      <c r="HLD535" s="122"/>
      <c r="HLE535" s="122"/>
      <c r="HLF535" s="122"/>
      <c r="HLG535" s="122"/>
      <c r="HLH535" s="122"/>
      <c r="HLI535" s="122"/>
      <c r="HLJ535" s="122"/>
      <c r="HLK535" s="122"/>
      <c r="HLL535" s="122"/>
      <c r="HLM535" s="122"/>
      <c r="HLN535" s="122"/>
      <c r="HLO535" s="122"/>
      <c r="HLP535" s="122"/>
      <c r="HLQ535" s="122"/>
      <c r="HLR535" s="122"/>
      <c r="HLS535" s="122"/>
      <c r="HLT535" s="122"/>
      <c r="HLU535" s="122"/>
      <c r="HLV535" s="122"/>
      <c r="HLW535" s="122"/>
      <c r="HLX535" s="122"/>
      <c r="HLY535" s="122"/>
      <c r="HLZ535" s="122"/>
      <c r="HMA535" s="122"/>
      <c r="HMB535" s="122"/>
      <c r="HMC535" s="122"/>
      <c r="HMD535" s="122"/>
      <c r="HME535" s="122"/>
      <c r="HMF535" s="122"/>
      <c r="HMG535" s="122"/>
      <c r="HMH535" s="122"/>
      <c r="HMI535" s="122"/>
      <c r="HMJ535" s="122"/>
      <c r="HMK535" s="122"/>
      <c r="HML535" s="122"/>
      <c r="HMM535" s="122"/>
      <c r="HMN535" s="122"/>
      <c r="HMO535" s="122"/>
      <c r="HMP535" s="122"/>
      <c r="HMQ535" s="122"/>
      <c r="HMR535" s="122"/>
      <c r="HMS535" s="122"/>
      <c r="HMT535" s="122"/>
      <c r="HMU535" s="122"/>
      <c r="HMV535" s="122"/>
      <c r="HMW535" s="122"/>
      <c r="HMX535" s="122"/>
      <c r="HMY535" s="122"/>
      <c r="HMZ535" s="122"/>
      <c r="HNA535" s="122"/>
      <c r="HNB535" s="122"/>
      <c r="HNC535" s="122"/>
      <c r="HND535" s="122"/>
      <c r="HNE535" s="122"/>
      <c r="HNF535" s="122"/>
      <c r="HNG535" s="122"/>
      <c r="HNH535" s="122"/>
      <c r="HNI535" s="122"/>
      <c r="HNJ535" s="122"/>
      <c r="HNK535" s="122"/>
      <c r="HNL535" s="122"/>
      <c r="HNM535" s="122"/>
      <c r="HNN535" s="122"/>
      <c r="HNO535" s="122"/>
      <c r="HNP535" s="122"/>
      <c r="HNQ535" s="122"/>
      <c r="HNR535" s="122"/>
      <c r="HNS535" s="122"/>
      <c r="HNT535" s="122"/>
      <c r="HNU535" s="122"/>
      <c r="HNV535" s="122"/>
      <c r="HNW535" s="122"/>
      <c r="HNX535" s="122"/>
      <c r="HNY535" s="122"/>
      <c r="HNZ535" s="122"/>
      <c r="HOA535" s="122"/>
      <c r="HOB535" s="122"/>
      <c r="HOC535" s="122"/>
      <c r="HOD535" s="122"/>
      <c r="HOE535" s="122"/>
      <c r="HOF535" s="122"/>
      <c r="HOG535" s="122"/>
      <c r="HOH535" s="122"/>
      <c r="HOI535" s="122"/>
      <c r="HOJ535" s="122"/>
      <c r="HOK535" s="122"/>
      <c r="HOL535" s="122"/>
      <c r="HOM535" s="122"/>
      <c r="HON535" s="122"/>
      <c r="HOO535" s="122"/>
      <c r="HOP535" s="122"/>
      <c r="HOQ535" s="122"/>
      <c r="HOR535" s="122"/>
      <c r="HOS535" s="122"/>
      <c r="HOT535" s="122"/>
      <c r="HOU535" s="122"/>
      <c r="HOV535" s="122"/>
      <c r="HOW535" s="122"/>
      <c r="HOX535" s="122"/>
      <c r="HOY535" s="122"/>
      <c r="HOZ535" s="122"/>
      <c r="HPA535" s="122"/>
      <c r="HPB535" s="122"/>
      <c r="HPC535" s="122"/>
      <c r="HPD535" s="122"/>
      <c r="HPE535" s="122"/>
      <c r="HPF535" s="122"/>
      <c r="HPG535" s="122"/>
      <c r="HPH535" s="122"/>
      <c r="HPI535" s="122"/>
      <c r="HPJ535" s="122"/>
      <c r="HPK535" s="122"/>
      <c r="HPL535" s="122"/>
      <c r="HPM535" s="122"/>
      <c r="HPN535" s="122"/>
      <c r="HPO535" s="122"/>
      <c r="HPP535" s="122"/>
      <c r="HPQ535" s="122"/>
      <c r="HPR535" s="122"/>
      <c r="HPS535" s="122"/>
      <c r="HPT535" s="122"/>
      <c r="HPU535" s="122"/>
      <c r="HPV535" s="122"/>
      <c r="HPW535" s="122"/>
      <c r="HPX535" s="122"/>
      <c r="HPY535" s="122"/>
      <c r="HPZ535" s="122"/>
      <c r="HQA535" s="122"/>
      <c r="HQB535" s="122"/>
      <c r="HQC535" s="122"/>
      <c r="HQD535" s="122"/>
      <c r="HQE535" s="122"/>
      <c r="HQF535" s="122"/>
      <c r="HQG535" s="122"/>
      <c r="HQH535" s="122"/>
      <c r="HQI535" s="122"/>
      <c r="HQJ535" s="122"/>
      <c r="HQK535" s="122"/>
      <c r="HQL535" s="122"/>
      <c r="HQM535" s="122"/>
      <c r="HQN535" s="122"/>
      <c r="HQO535" s="122"/>
      <c r="HQP535" s="122"/>
      <c r="HQQ535" s="122"/>
      <c r="HQR535" s="122"/>
      <c r="HQS535" s="122"/>
      <c r="HQT535" s="122"/>
      <c r="HQU535" s="122"/>
      <c r="HQV535" s="122"/>
      <c r="HQW535" s="122"/>
      <c r="HQX535" s="122"/>
      <c r="HQY535" s="122"/>
      <c r="HQZ535" s="122"/>
      <c r="HRA535" s="122"/>
      <c r="HRB535" s="122"/>
      <c r="HRC535" s="122"/>
      <c r="HRD535" s="122"/>
      <c r="HRE535" s="122"/>
      <c r="HRF535" s="122"/>
      <c r="HRG535" s="122"/>
      <c r="HRH535" s="122"/>
      <c r="HRI535" s="122"/>
      <c r="HRJ535" s="122"/>
      <c r="HRK535" s="122"/>
      <c r="HRL535" s="122"/>
      <c r="HRM535" s="122"/>
      <c r="HRN535" s="122"/>
      <c r="HRO535" s="122"/>
      <c r="HRP535" s="122"/>
      <c r="HRQ535" s="122"/>
      <c r="HRR535" s="122"/>
      <c r="HRS535" s="122"/>
      <c r="HRT535" s="122"/>
      <c r="HRU535" s="122"/>
      <c r="HRV535" s="122"/>
      <c r="HRW535" s="122"/>
      <c r="HRX535" s="122"/>
      <c r="HRY535" s="122"/>
      <c r="HRZ535" s="122"/>
      <c r="HSA535" s="122"/>
      <c r="HSB535" s="122"/>
      <c r="HSC535" s="122"/>
      <c r="HSD535" s="122"/>
      <c r="HSE535" s="122"/>
      <c r="HSF535" s="122"/>
      <c r="HSG535" s="122"/>
      <c r="HSH535" s="122"/>
      <c r="HSI535" s="122"/>
      <c r="HSJ535" s="122"/>
      <c r="HSK535" s="122"/>
      <c r="HSL535" s="122"/>
      <c r="HSM535" s="122"/>
      <c r="HSN535" s="122"/>
      <c r="HSO535" s="122"/>
      <c r="HSP535" s="122"/>
      <c r="HSQ535" s="122"/>
      <c r="HSR535" s="122"/>
      <c r="HSS535" s="122"/>
      <c r="HST535" s="122"/>
      <c r="HSU535" s="122"/>
      <c r="HSV535" s="122"/>
      <c r="HSW535" s="122"/>
      <c r="HSX535" s="122"/>
      <c r="HSY535" s="122"/>
      <c r="HSZ535" s="122"/>
      <c r="HTA535" s="122"/>
      <c r="HTB535" s="122"/>
      <c r="HTC535" s="122"/>
      <c r="HTD535" s="122"/>
      <c r="HTE535" s="122"/>
      <c r="HTF535" s="122"/>
      <c r="HTG535" s="122"/>
      <c r="HTH535" s="122"/>
      <c r="HTI535" s="122"/>
      <c r="HTJ535" s="122"/>
      <c r="HTK535" s="122"/>
      <c r="HTL535" s="122"/>
      <c r="HTM535" s="122"/>
      <c r="HTN535" s="122"/>
      <c r="HTO535" s="122"/>
      <c r="HTP535" s="122"/>
      <c r="HTQ535" s="122"/>
      <c r="HTR535" s="122"/>
      <c r="HTS535" s="122"/>
      <c r="HTT535" s="122"/>
      <c r="HTU535" s="122"/>
      <c r="HTV535" s="122"/>
      <c r="HTW535" s="122"/>
      <c r="HTX535" s="122"/>
      <c r="HTY535" s="122"/>
      <c r="HTZ535" s="122"/>
      <c r="HUA535" s="122"/>
      <c r="HUB535" s="122"/>
      <c r="HUC535" s="122"/>
      <c r="HUD535" s="122"/>
      <c r="HUE535" s="122"/>
      <c r="HUF535" s="122"/>
      <c r="HUG535" s="122"/>
      <c r="HUH535" s="122"/>
      <c r="HUI535" s="122"/>
      <c r="HUJ535" s="122"/>
      <c r="HUK535" s="122"/>
      <c r="HUL535" s="122"/>
      <c r="HUM535" s="122"/>
      <c r="HUN535" s="122"/>
      <c r="HUO535" s="122"/>
      <c r="HUP535" s="122"/>
      <c r="HUQ535" s="122"/>
      <c r="HUR535" s="122"/>
      <c r="HUS535" s="122"/>
      <c r="HUT535" s="122"/>
      <c r="HUU535" s="122"/>
      <c r="HUV535" s="122"/>
      <c r="HUW535" s="122"/>
      <c r="HUX535" s="122"/>
      <c r="HUY535" s="122"/>
      <c r="HUZ535" s="122"/>
      <c r="HVA535" s="122"/>
      <c r="HVB535" s="122"/>
      <c r="HVC535" s="122"/>
      <c r="HVD535" s="122"/>
      <c r="HVE535" s="122"/>
      <c r="HVF535" s="122"/>
      <c r="HVG535" s="122"/>
      <c r="HVH535" s="122"/>
      <c r="HVI535" s="122"/>
      <c r="HVJ535" s="122"/>
      <c r="HVK535" s="122"/>
      <c r="HVL535" s="122"/>
      <c r="HVM535" s="122"/>
      <c r="HVN535" s="122"/>
      <c r="HVO535" s="122"/>
      <c r="HVP535" s="122"/>
      <c r="HVQ535" s="122"/>
      <c r="HVR535" s="122"/>
      <c r="HVS535" s="122"/>
      <c r="HVT535" s="122"/>
      <c r="HVU535" s="122"/>
      <c r="HVV535" s="122"/>
      <c r="HVW535" s="122"/>
      <c r="HVX535" s="122"/>
      <c r="HVY535" s="122"/>
      <c r="HVZ535" s="122"/>
      <c r="HWA535" s="122"/>
      <c r="HWB535" s="122"/>
      <c r="HWC535" s="122"/>
      <c r="HWD535" s="122"/>
      <c r="HWE535" s="122"/>
      <c r="HWF535" s="122"/>
      <c r="HWG535" s="122"/>
      <c r="HWH535" s="122"/>
      <c r="HWI535" s="122"/>
      <c r="HWJ535" s="122"/>
      <c r="HWK535" s="122"/>
      <c r="HWL535" s="122"/>
      <c r="HWM535" s="122"/>
      <c r="HWN535" s="122"/>
      <c r="HWO535" s="122"/>
      <c r="HWP535" s="122"/>
      <c r="HWQ535" s="122"/>
      <c r="HWR535" s="122"/>
      <c r="HWS535" s="122"/>
      <c r="HWT535" s="122"/>
      <c r="HWU535" s="122"/>
      <c r="HWV535" s="122"/>
      <c r="HWW535" s="122"/>
      <c r="HWX535" s="122"/>
      <c r="HWY535" s="122"/>
      <c r="HWZ535" s="122"/>
      <c r="HXA535" s="122"/>
      <c r="HXB535" s="122"/>
      <c r="HXC535" s="122"/>
      <c r="HXD535" s="122"/>
      <c r="HXE535" s="122"/>
      <c r="HXF535" s="122"/>
      <c r="HXG535" s="122"/>
      <c r="HXH535" s="122"/>
      <c r="HXI535" s="122"/>
      <c r="HXJ535" s="122"/>
      <c r="HXK535" s="122"/>
      <c r="HXL535" s="122"/>
      <c r="HXM535" s="122"/>
      <c r="HXN535" s="122"/>
      <c r="HXO535" s="122"/>
      <c r="HXP535" s="122"/>
      <c r="HXQ535" s="122"/>
      <c r="HXR535" s="122"/>
      <c r="HXS535" s="122"/>
      <c r="HXT535" s="122"/>
      <c r="HXU535" s="122"/>
      <c r="HXV535" s="122"/>
      <c r="HXW535" s="122"/>
      <c r="HXX535" s="122"/>
      <c r="HXY535" s="122"/>
      <c r="HXZ535" s="122"/>
      <c r="HYA535" s="122"/>
      <c r="HYB535" s="122"/>
      <c r="HYC535" s="122"/>
      <c r="HYD535" s="122"/>
      <c r="HYE535" s="122"/>
      <c r="HYF535" s="122"/>
      <c r="HYG535" s="122"/>
      <c r="HYH535" s="122"/>
      <c r="HYI535" s="122"/>
      <c r="HYJ535" s="122"/>
      <c r="HYK535" s="122"/>
      <c r="HYL535" s="122"/>
      <c r="HYM535" s="122"/>
      <c r="HYN535" s="122"/>
      <c r="HYO535" s="122"/>
      <c r="HYP535" s="122"/>
      <c r="HYQ535" s="122"/>
      <c r="HYR535" s="122"/>
      <c r="HYS535" s="122"/>
      <c r="HYT535" s="122"/>
      <c r="HYU535" s="122"/>
      <c r="HYV535" s="122"/>
      <c r="HYW535" s="122"/>
      <c r="HYX535" s="122"/>
      <c r="HYY535" s="122"/>
      <c r="HYZ535" s="122"/>
      <c r="HZA535" s="122"/>
      <c r="HZB535" s="122"/>
      <c r="HZC535" s="122"/>
      <c r="HZD535" s="122"/>
      <c r="HZE535" s="122"/>
      <c r="HZF535" s="122"/>
      <c r="HZG535" s="122"/>
      <c r="HZH535" s="122"/>
      <c r="HZI535" s="122"/>
      <c r="HZJ535" s="122"/>
      <c r="HZK535" s="122"/>
      <c r="HZL535" s="122"/>
      <c r="HZM535" s="122"/>
      <c r="HZN535" s="122"/>
      <c r="HZO535" s="122"/>
      <c r="HZP535" s="122"/>
      <c r="HZQ535" s="122"/>
      <c r="HZR535" s="122"/>
      <c r="HZS535" s="122"/>
      <c r="HZT535" s="122"/>
      <c r="HZU535" s="122"/>
      <c r="HZV535" s="122"/>
      <c r="HZW535" s="122"/>
      <c r="HZX535" s="122"/>
      <c r="HZY535" s="122"/>
      <c r="HZZ535" s="122"/>
      <c r="IAA535" s="122"/>
      <c r="IAB535" s="122"/>
      <c r="IAC535" s="122"/>
      <c r="IAD535" s="122"/>
      <c r="IAE535" s="122"/>
      <c r="IAF535" s="122"/>
      <c r="IAG535" s="122"/>
      <c r="IAH535" s="122"/>
      <c r="IAI535" s="122"/>
      <c r="IAJ535" s="122"/>
      <c r="IAK535" s="122"/>
      <c r="IAL535" s="122"/>
      <c r="IAM535" s="122"/>
      <c r="IAN535" s="122"/>
      <c r="IAO535" s="122"/>
      <c r="IAP535" s="122"/>
      <c r="IAQ535" s="122"/>
      <c r="IAR535" s="122"/>
      <c r="IAS535" s="122"/>
      <c r="IAT535" s="122"/>
      <c r="IAU535" s="122"/>
      <c r="IAV535" s="122"/>
      <c r="IAW535" s="122"/>
      <c r="IAX535" s="122"/>
      <c r="IAY535" s="122"/>
      <c r="IAZ535" s="122"/>
      <c r="IBA535" s="122"/>
      <c r="IBB535" s="122"/>
      <c r="IBC535" s="122"/>
      <c r="IBD535" s="122"/>
      <c r="IBE535" s="122"/>
      <c r="IBF535" s="122"/>
      <c r="IBG535" s="122"/>
      <c r="IBH535" s="122"/>
      <c r="IBI535" s="122"/>
      <c r="IBJ535" s="122"/>
      <c r="IBK535" s="122"/>
      <c r="IBL535" s="122"/>
      <c r="IBM535" s="122"/>
      <c r="IBN535" s="122"/>
      <c r="IBO535" s="122"/>
      <c r="IBP535" s="122"/>
      <c r="IBQ535" s="122"/>
      <c r="IBR535" s="122"/>
      <c r="IBS535" s="122"/>
      <c r="IBT535" s="122"/>
      <c r="IBU535" s="122"/>
      <c r="IBV535" s="122"/>
      <c r="IBW535" s="122"/>
      <c r="IBX535" s="122"/>
      <c r="IBY535" s="122"/>
      <c r="IBZ535" s="122"/>
      <c r="ICA535" s="122"/>
      <c r="ICB535" s="122"/>
      <c r="ICC535" s="122"/>
      <c r="ICD535" s="122"/>
      <c r="ICE535" s="122"/>
      <c r="ICF535" s="122"/>
      <c r="ICG535" s="122"/>
      <c r="ICH535" s="122"/>
      <c r="ICI535" s="122"/>
      <c r="ICJ535" s="122"/>
      <c r="ICK535" s="122"/>
      <c r="ICL535" s="122"/>
      <c r="ICM535" s="122"/>
      <c r="ICN535" s="122"/>
      <c r="ICO535" s="122"/>
      <c r="ICP535" s="122"/>
      <c r="ICQ535" s="122"/>
      <c r="ICR535" s="122"/>
      <c r="ICS535" s="122"/>
      <c r="ICT535" s="122"/>
      <c r="ICU535" s="122"/>
      <c r="ICV535" s="122"/>
      <c r="ICW535" s="122"/>
      <c r="ICX535" s="122"/>
      <c r="ICY535" s="122"/>
      <c r="ICZ535" s="122"/>
      <c r="IDA535" s="122"/>
      <c r="IDB535" s="122"/>
      <c r="IDC535" s="122"/>
      <c r="IDD535" s="122"/>
      <c r="IDE535" s="122"/>
      <c r="IDF535" s="122"/>
      <c r="IDG535" s="122"/>
      <c r="IDH535" s="122"/>
      <c r="IDI535" s="122"/>
      <c r="IDJ535" s="122"/>
      <c r="IDK535" s="122"/>
      <c r="IDL535" s="122"/>
      <c r="IDM535" s="122"/>
      <c r="IDN535" s="122"/>
      <c r="IDO535" s="122"/>
      <c r="IDP535" s="122"/>
      <c r="IDQ535" s="122"/>
      <c r="IDR535" s="122"/>
      <c r="IDS535" s="122"/>
      <c r="IDT535" s="122"/>
      <c r="IDU535" s="122"/>
      <c r="IDV535" s="122"/>
      <c r="IDW535" s="122"/>
      <c r="IDX535" s="122"/>
      <c r="IDY535" s="122"/>
      <c r="IDZ535" s="122"/>
      <c r="IEA535" s="122"/>
      <c r="IEB535" s="122"/>
      <c r="IEC535" s="122"/>
      <c r="IED535" s="122"/>
      <c r="IEE535" s="122"/>
      <c r="IEF535" s="122"/>
      <c r="IEG535" s="122"/>
      <c r="IEH535" s="122"/>
      <c r="IEI535" s="122"/>
      <c r="IEJ535" s="122"/>
      <c r="IEK535" s="122"/>
      <c r="IEL535" s="122"/>
      <c r="IEM535" s="122"/>
      <c r="IEN535" s="122"/>
      <c r="IEO535" s="122"/>
      <c r="IEP535" s="122"/>
      <c r="IEQ535" s="122"/>
      <c r="IER535" s="122"/>
      <c r="IES535" s="122"/>
      <c r="IET535" s="122"/>
      <c r="IEU535" s="122"/>
      <c r="IEV535" s="122"/>
      <c r="IEW535" s="122"/>
      <c r="IEX535" s="122"/>
      <c r="IEY535" s="122"/>
      <c r="IEZ535" s="122"/>
      <c r="IFA535" s="122"/>
      <c r="IFB535" s="122"/>
      <c r="IFC535" s="122"/>
      <c r="IFD535" s="122"/>
      <c r="IFE535" s="122"/>
      <c r="IFF535" s="122"/>
      <c r="IFG535" s="122"/>
      <c r="IFH535" s="122"/>
      <c r="IFI535" s="122"/>
      <c r="IFJ535" s="122"/>
      <c r="IFK535" s="122"/>
      <c r="IFL535" s="122"/>
      <c r="IFM535" s="122"/>
      <c r="IFN535" s="122"/>
      <c r="IFO535" s="122"/>
      <c r="IFP535" s="122"/>
      <c r="IFQ535" s="122"/>
      <c r="IFR535" s="122"/>
      <c r="IFS535" s="122"/>
      <c r="IFT535" s="122"/>
      <c r="IFU535" s="122"/>
      <c r="IFV535" s="122"/>
      <c r="IFW535" s="122"/>
      <c r="IFX535" s="122"/>
      <c r="IFY535" s="122"/>
      <c r="IFZ535" s="122"/>
      <c r="IGA535" s="122"/>
      <c r="IGB535" s="122"/>
      <c r="IGC535" s="122"/>
      <c r="IGD535" s="122"/>
      <c r="IGE535" s="122"/>
      <c r="IGF535" s="122"/>
      <c r="IGG535" s="122"/>
      <c r="IGH535" s="122"/>
      <c r="IGI535" s="122"/>
      <c r="IGJ535" s="122"/>
      <c r="IGK535" s="122"/>
      <c r="IGL535" s="122"/>
      <c r="IGM535" s="122"/>
      <c r="IGN535" s="122"/>
      <c r="IGO535" s="122"/>
      <c r="IGP535" s="122"/>
      <c r="IGQ535" s="122"/>
      <c r="IGR535" s="122"/>
      <c r="IGS535" s="122"/>
      <c r="IGT535" s="122"/>
      <c r="IGU535" s="122"/>
      <c r="IGV535" s="122"/>
      <c r="IGW535" s="122"/>
      <c r="IGX535" s="122"/>
      <c r="IGY535" s="122"/>
      <c r="IGZ535" s="122"/>
      <c r="IHA535" s="122"/>
      <c r="IHB535" s="122"/>
      <c r="IHC535" s="122"/>
      <c r="IHD535" s="122"/>
      <c r="IHE535" s="122"/>
      <c r="IHF535" s="122"/>
      <c r="IHG535" s="122"/>
      <c r="IHH535" s="122"/>
      <c r="IHI535" s="122"/>
      <c r="IHJ535" s="122"/>
      <c r="IHK535" s="122"/>
      <c r="IHL535" s="122"/>
      <c r="IHM535" s="122"/>
      <c r="IHN535" s="122"/>
      <c r="IHO535" s="122"/>
      <c r="IHP535" s="122"/>
      <c r="IHQ535" s="122"/>
      <c r="IHR535" s="122"/>
      <c r="IHS535" s="122"/>
      <c r="IHT535" s="122"/>
      <c r="IHU535" s="122"/>
      <c r="IHV535" s="122"/>
      <c r="IHW535" s="122"/>
      <c r="IHX535" s="122"/>
      <c r="IHY535" s="122"/>
      <c r="IHZ535" s="122"/>
      <c r="IIA535" s="122"/>
      <c r="IIB535" s="122"/>
      <c r="IIC535" s="122"/>
      <c r="IID535" s="122"/>
      <c r="IIE535" s="122"/>
      <c r="IIF535" s="122"/>
      <c r="IIG535" s="122"/>
      <c r="IIH535" s="122"/>
      <c r="III535" s="122"/>
      <c r="IIJ535" s="122"/>
      <c r="IIK535" s="122"/>
      <c r="IIL535" s="122"/>
      <c r="IIM535" s="122"/>
      <c r="IIN535" s="122"/>
      <c r="IIO535" s="122"/>
      <c r="IIP535" s="122"/>
      <c r="IIQ535" s="122"/>
      <c r="IIR535" s="122"/>
      <c r="IIS535" s="122"/>
      <c r="IIT535" s="122"/>
      <c r="IIU535" s="122"/>
      <c r="IIV535" s="122"/>
      <c r="IIW535" s="122"/>
      <c r="IIX535" s="122"/>
      <c r="IIY535" s="122"/>
      <c r="IIZ535" s="122"/>
      <c r="IJA535" s="122"/>
      <c r="IJB535" s="122"/>
      <c r="IJC535" s="122"/>
      <c r="IJD535" s="122"/>
      <c r="IJE535" s="122"/>
      <c r="IJF535" s="122"/>
      <c r="IJG535" s="122"/>
      <c r="IJH535" s="122"/>
      <c r="IJI535" s="122"/>
      <c r="IJJ535" s="122"/>
      <c r="IJK535" s="122"/>
      <c r="IJL535" s="122"/>
      <c r="IJM535" s="122"/>
      <c r="IJN535" s="122"/>
      <c r="IJO535" s="122"/>
      <c r="IJP535" s="122"/>
      <c r="IJQ535" s="122"/>
      <c r="IJR535" s="122"/>
      <c r="IJS535" s="122"/>
      <c r="IJT535" s="122"/>
      <c r="IJU535" s="122"/>
      <c r="IJV535" s="122"/>
      <c r="IJW535" s="122"/>
      <c r="IJX535" s="122"/>
      <c r="IJY535" s="122"/>
      <c r="IJZ535" s="122"/>
      <c r="IKA535" s="122"/>
      <c r="IKB535" s="122"/>
      <c r="IKC535" s="122"/>
      <c r="IKD535" s="122"/>
      <c r="IKE535" s="122"/>
      <c r="IKF535" s="122"/>
      <c r="IKG535" s="122"/>
      <c r="IKH535" s="122"/>
      <c r="IKI535" s="122"/>
      <c r="IKJ535" s="122"/>
      <c r="IKK535" s="122"/>
      <c r="IKL535" s="122"/>
      <c r="IKM535" s="122"/>
      <c r="IKN535" s="122"/>
      <c r="IKO535" s="122"/>
      <c r="IKP535" s="122"/>
      <c r="IKQ535" s="122"/>
      <c r="IKR535" s="122"/>
      <c r="IKS535" s="122"/>
      <c r="IKT535" s="122"/>
      <c r="IKU535" s="122"/>
      <c r="IKV535" s="122"/>
      <c r="IKW535" s="122"/>
      <c r="IKX535" s="122"/>
      <c r="IKY535" s="122"/>
      <c r="IKZ535" s="122"/>
      <c r="ILA535" s="122"/>
      <c r="ILB535" s="122"/>
      <c r="ILC535" s="122"/>
      <c r="ILD535" s="122"/>
      <c r="ILE535" s="122"/>
      <c r="ILF535" s="122"/>
      <c r="ILG535" s="122"/>
      <c r="ILH535" s="122"/>
      <c r="ILI535" s="122"/>
      <c r="ILJ535" s="122"/>
      <c r="ILK535" s="122"/>
      <c r="ILL535" s="122"/>
      <c r="ILM535" s="122"/>
      <c r="ILN535" s="122"/>
      <c r="ILO535" s="122"/>
      <c r="ILP535" s="122"/>
      <c r="ILQ535" s="122"/>
      <c r="ILR535" s="122"/>
      <c r="ILS535" s="122"/>
      <c r="ILT535" s="122"/>
      <c r="ILU535" s="122"/>
      <c r="ILV535" s="122"/>
      <c r="ILW535" s="122"/>
      <c r="ILX535" s="122"/>
      <c r="ILY535" s="122"/>
      <c r="ILZ535" s="122"/>
      <c r="IMA535" s="122"/>
      <c r="IMB535" s="122"/>
      <c r="IMC535" s="122"/>
      <c r="IMD535" s="122"/>
      <c r="IME535" s="122"/>
      <c r="IMF535" s="122"/>
      <c r="IMG535" s="122"/>
      <c r="IMH535" s="122"/>
      <c r="IMI535" s="122"/>
      <c r="IMJ535" s="122"/>
      <c r="IMK535" s="122"/>
      <c r="IML535" s="122"/>
      <c r="IMM535" s="122"/>
      <c r="IMN535" s="122"/>
      <c r="IMO535" s="122"/>
      <c r="IMP535" s="122"/>
      <c r="IMQ535" s="122"/>
      <c r="IMR535" s="122"/>
      <c r="IMS535" s="122"/>
      <c r="IMT535" s="122"/>
      <c r="IMU535" s="122"/>
      <c r="IMV535" s="122"/>
      <c r="IMW535" s="122"/>
      <c r="IMX535" s="122"/>
      <c r="IMY535" s="122"/>
      <c r="IMZ535" s="122"/>
      <c r="INA535" s="122"/>
      <c r="INB535" s="122"/>
      <c r="INC535" s="122"/>
      <c r="IND535" s="122"/>
      <c r="INE535" s="122"/>
      <c r="INF535" s="122"/>
      <c r="ING535" s="122"/>
      <c r="INH535" s="122"/>
      <c r="INI535" s="122"/>
      <c r="INJ535" s="122"/>
      <c r="INK535" s="122"/>
      <c r="INL535" s="122"/>
      <c r="INM535" s="122"/>
      <c r="INN535" s="122"/>
      <c r="INO535" s="122"/>
      <c r="INP535" s="122"/>
      <c r="INQ535" s="122"/>
      <c r="INR535" s="122"/>
      <c r="INS535" s="122"/>
      <c r="INT535" s="122"/>
      <c r="INU535" s="122"/>
      <c r="INV535" s="122"/>
      <c r="INW535" s="122"/>
      <c r="INX535" s="122"/>
      <c r="INY535" s="122"/>
      <c r="INZ535" s="122"/>
      <c r="IOA535" s="122"/>
      <c r="IOB535" s="122"/>
      <c r="IOC535" s="122"/>
      <c r="IOD535" s="122"/>
      <c r="IOE535" s="122"/>
      <c r="IOF535" s="122"/>
      <c r="IOG535" s="122"/>
      <c r="IOH535" s="122"/>
      <c r="IOI535" s="122"/>
      <c r="IOJ535" s="122"/>
      <c r="IOK535" s="122"/>
      <c r="IOL535" s="122"/>
      <c r="IOM535" s="122"/>
      <c r="ION535" s="122"/>
      <c r="IOO535" s="122"/>
      <c r="IOP535" s="122"/>
      <c r="IOQ535" s="122"/>
      <c r="IOR535" s="122"/>
      <c r="IOS535" s="122"/>
      <c r="IOT535" s="122"/>
      <c r="IOU535" s="122"/>
      <c r="IOV535" s="122"/>
      <c r="IOW535" s="122"/>
      <c r="IOX535" s="122"/>
      <c r="IOY535" s="122"/>
      <c r="IOZ535" s="122"/>
      <c r="IPA535" s="122"/>
      <c r="IPB535" s="122"/>
      <c r="IPC535" s="122"/>
      <c r="IPD535" s="122"/>
      <c r="IPE535" s="122"/>
      <c r="IPF535" s="122"/>
      <c r="IPG535" s="122"/>
      <c r="IPH535" s="122"/>
      <c r="IPI535" s="122"/>
      <c r="IPJ535" s="122"/>
      <c r="IPK535" s="122"/>
      <c r="IPL535" s="122"/>
      <c r="IPM535" s="122"/>
      <c r="IPN535" s="122"/>
      <c r="IPO535" s="122"/>
      <c r="IPP535" s="122"/>
      <c r="IPQ535" s="122"/>
      <c r="IPR535" s="122"/>
      <c r="IPS535" s="122"/>
      <c r="IPT535" s="122"/>
      <c r="IPU535" s="122"/>
      <c r="IPV535" s="122"/>
      <c r="IPW535" s="122"/>
      <c r="IPX535" s="122"/>
      <c r="IPY535" s="122"/>
      <c r="IPZ535" s="122"/>
      <c r="IQA535" s="122"/>
      <c r="IQB535" s="122"/>
      <c r="IQC535" s="122"/>
      <c r="IQD535" s="122"/>
      <c r="IQE535" s="122"/>
      <c r="IQF535" s="122"/>
      <c r="IQG535" s="122"/>
      <c r="IQH535" s="122"/>
      <c r="IQI535" s="122"/>
      <c r="IQJ535" s="122"/>
      <c r="IQK535" s="122"/>
      <c r="IQL535" s="122"/>
      <c r="IQM535" s="122"/>
      <c r="IQN535" s="122"/>
      <c r="IQO535" s="122"/>
      <c r="IQP535" s="122"/>
      <c r="IQQ535" s="122"/>
      <c r="IQR535" s="122"/>
      <c r="IQS535" s="122"/>
      <c r="IQT535" s="122"/>
      <c r="IQU535" s="122"/>
      <c r="IQV535" s="122"/>
      <c r="IQW535" s="122"/>
      <c r="IQX535" s="122"/>
      <c r="IQY535" s="122"/>
      <c r="IQZ535" s="122"/>
      <c r="IRA535" s="122"/>
      <c r="IRB535" s="122"/>
      <c r="IRC535" s="122"/>
      <c r="IRD535" s="122"/>
      <c r="IRE535" s="122"/>
      <c r="IRF535" s="122"/>
      <c r="IRG535" s="122"/>
      <c r="IRH535" s="122"/>
      <c r="IRI535" s="122"/>
      <c r="IRJ535" s="122"/>
      <c r="IRK535" s="122"/>
      <c r="IRL535" s="122"/>
      <c r="IRM535" s="122"/>
      <c r="IRN535" s="122"/>
      <c r="IRO535" s="122"/>
      <c r="IRP535" s="122"/>
      <c r="IRQ535" s="122"/>
      <c r="IRR535" s="122"/>
      <c r="IRS535" s="122"/>
      <c r="IRT535" s="122"/>
      <c r="IRU535" s="122"/>
      <c r="IRV535" s="122"/>
      <c r="IRW535" s="122"/>
      <c r="IRX535" s="122"/>
      <c r="IRY535" s="122"/>
      <c r="IRZ535" s="122"/>
      <c r="ISA535" s="122"/>
      <c r="ISB535" s="122"/>
      <c r="ISC535" s="122"/>
      <c r="ISD535" s="122"/>
      <c r="ISE535" s="122"/>
      <c r="ISF535" s="122"/>
      <c r="ISG535" s="122"/>
      <c r="ISH535" s="122"/>
      <c r="ISI535" s="122"/>
      <c r="ISJ535" s="122"/>
      <c r="ISK535" s="122"/>
      <c r="ISL535" s="122"/>
      <c r="ISM535" s="122"/>
      <c r="ISN535" s="122"/>
      <c r="ISO535" s="122"/>
      <c r="ISP535" s="122"/>
      <c r="ISQ535" s="122"/>
      <c r="ISR535" s="122"/>
      <c r="ISS535" s="122"/>
      <c r="IST535" s="122"/>
      <c r="ISU535" s="122"/>
      <c r="ISV535" s="122"/>
      <c r="ISW535" s="122"/>
      <c r="ISX535" s="122"/>
      <c r="ISY535" s="122"/>
      <c r="ISZ535" s="122"/>
      <c r="ITA535" s="122"/>
      <c r="ITB535" s="122"/>
      <c r="ITC535" s="122"/>
      <c r="ITD535" s="122"/>
      <c r="ITE535" s="122"/>
      <c r="ITF535" s="122"/>
      <c r="ITG535" s="122"/>
      <c r="ITH535" s="122"/>
      <c r="ITI535" s="122"/>
      <c r="ITJ535" s="122"/>
      <c r="ITK535" s="122"/>
      <c r="ITL535" s="122"/>
      <c r="ITM535" s="122"/>
      <c r="ITN535" s="122"/>
      <c r="ITO535" s="122"/>
      <c r="ITP535" s="122"/>
      <c r="ITQ535" s="122"/>
      <c r="ITR535" s="122"/>
      <c r="ITS535" s="122"/>
      <c r="ITT535" s="122"/>
      <c r="ITU535" s="122"/>
      <c r="ITV535" s="122"/>
      <c r="ITW535" s="122"/>
      <c r="ITX535" s="122"/>
      <c r="ITY535" s="122"/>
      <c r="ITZ535" s="122"/>
      <c r="IUA535" s="122"/>
      <c r="IUB535" s="122"/>
      <c r="IUC535" s="122"/>
      <c r="IUD535" s="122"/>
      <c r="IUE535" s="122"/>
      <c r="IUF535" s="122"/>
      <c r="IUG535" s="122"/>
      <c r="IUH535" s="122"/>
      <c r="IUI535" s="122"/>
      <c r="IUJ535" s="122"/>
      <c r="IUK535" s="122"/>
      <c r="IUL535" s="122"/>
      <c r="IUM535" s="122"/>
      <c r="IUN535" s="122"/>
      <c r="IUO535" s="122"/>
      <c r="IUP535" s="122"/>
      <c r="IUQ535" s="122"/>
      <c r="IUR535" s="122"/>
      <c r="IUS535" s="122"/>
      <c r="IUT535" s="122"/>
      <c r="IUU535" s="122"/>
      <c r="IUV535" s="122"/>
      <c r="IUW535" s="122"/>
      <c r="IUX535" s="122"/>
      <c r="IUY535" s="122"/>
      <c r="IUZ535" s="122"/>
      <c r="IVA535" s="122"/>
      <c r="IVB535" s="122"/>
      <c r="IVC535" s="122"/>
      <c r="IVD535" s="122"/>
      <c r="IVE535" s="122"/>
      <c r="IVF535" s="122"/>
      <c r="IVG535" s="122"/>
      <c r="IVH535" s="122"/>
      <c r="IVI535" s="122"/>
      <c r="IVJ535" s="122"/>
      <c r="IVK535" s="122"/>
      <c r="IVL535" s="122"/>
      <c r="IVM535" s="122"/>
      <c r="IVN535" s="122"/>
      <c r="IVO535" s="122"/>
      <c r="IVP535" s="122"/>
      <c r="IVQ535" s="122"/>
      <c r="IVR535" s="122"/>
      <c r="IVS535" s="122"/>
      <c r="IVT535" s="122"/>
      <c r="IVU535" s="122"/>
      <c r="IVV535" s="122"/>
      <c r="IVW535" s="122"/>
      <c r="IVX535" s="122"/>
      <c r="IVY535" s="122"/>
      <c r="IVZ535" s="122"/>
      <c r="IWA535" s="122"/>
      <c r="IWB535" s="122"/>
      <c r="IWC535" s="122"/>
      <c r="IWD535" s="122"/>
      <c r="IWE535" s="122"/>
      <c r="IWF535" s="122"/>
      <c r="IWG535" s="122"/>
      <c r="IWH535" s="122"/>
      <c r="IWI535" s="122"/>
      <c r="IWJ535" s="122"/>
      <c r="IWK535" s="122"/>
      <c r="IWL535" s="122"/>
      <c r="IWM535" s="122"/>
      <c r="IWN535" s="122"/>
      <c r="IWO535" s="122"/>
      <c r="IWP535" s="122"/>
      <c r="IWQ535" s="122"/>
      <c r="IWR535" s="122"/>
      <c r="IWS535" s="122"/>
      <c r="IWT535" s="122"/>
      <c r="IWU535" s="122"/>
      <c r="IWV535" s="122"/>
      <c r="IWW535" s="122"/>
      <c r="IWX535" s="122"/>
      <c r="IWY535" s="122"/>
      <c r="IWZ535" s="122"/>
      <c r="IXA535" s="122"/>
      <c r="IXB535" s="122"/>
      <c r="IXC535" s="122"/>
      <c r="IXD535" s="122"/>
      <c r="IXE535" s="122"/>
      <c r="IXF535" s="122"/>
      <c r="IXG535" s="122"/>
      <c r="IXH535" s="122"/>
      <c r="IXI535" s="122"/>
      <c r="IXJ535" s="122"/>
      <c r="IXK535" s="122"/>
      <c r="IXL535" s="122"/>
      <c r="IXM535" s="122"/>
      <c r="IXN535" s="122"/>
      <c r="IXO535" s="122"/>
      <c r="IXP535" s="122"/>
      <c r="IXQ535" s="122"/>
      <c r="IXR535" s="122"/>
      <c r="IXS535" s="122"/>
      <c r="IXT535" s="122"/>
      <c r="IXU535" s="122"/>
      <c r="IXV535" s="122"/>
      <c r="IXW535" s="122"/>
      <c r="IXX535" s="122"/>
      <c r="IXY535" s="122"/>
      <c r="IXZ535" s="122"/>
      <c r="IYA535" s="122"/>
      <c r="IYB535" s="122"/>
      <c r="IYC535" s="122"/>
      <c r="IYD535" s="122"/>
      <c r="IYE535" s="122"/>
      <c r="IYF535" s="122"/>
      <c r="IYG535" s="122"/>
      <c r="IYH535" s="122"/>
      <c r="IYI535" s="122"/>
      <c r="IYJ535" s="122"/>
      <c r="IYK535" s="122"/>
      <c r="IYL535" s="122"/>
      <c r="IYM535" s="122"/>
      <c r="IYN535" s="122"/>
      <c r="IYO535" s="122"/>
      <c r="IYP535" s="122"/>
      <c r="IYQ535" s="122"/>
      <c r="IYR535" s="122"/>
      <c r="IYS535" s="122"/>
      <c r="IYT535" s="122"/>
      <c r="IYU535" s="122"/>
      <c r="IYV535" s="122"/>
      <c r="IYW535" s="122"/>
      <c r="IYX535" s="122"/>
      <c r="IYY535" s="122"/>
      <c r="IYZ535" s="122"/>
      <c r="IZA535" s="122"/>
      <c r="IZB535" s="122"/>
      <c r="IZC535" s="122"/>
      <c r="IZD535" s="122"/>
      <c r="IZE535" s="122"/>
      <c r="IZF535" s="122"/>
      <c r="IZG535" s="122"/>
      <c r="IZH535" s="122"/>
      <c r="IZI535" s="122"/>
      <c r="IZJ535" s="122"/>
      <c r="IZK535" s="122"/>
      <c r="IZL535" s="122"/>
      <c r="IZM535" s="122"/>
      <c r="IZN535" s="122"/>
      <c r="IZO535" s="122"/>
      <c r="IZP535" s="122"/>
      <c r="IZQ535" s="122"/>
      <c r="IZR535" s="122"/>
      <c r="IZS535" s="122"/>
      <c r="IZT535" s="122"/>
      <c r="IZU535" s="122"/>
      <c r="IZV535" s="122"/>
      <c r="IZW535" s="122"/>
      <c r="IZX535" s="122"/>
      <c r="IZY535" s="122"/>
      <c r="IZZ535" s="122"/>
      <c r="JAA535" s="122"/>
      <c r="JAB535" s="122"/>
      <c r="JAC535" s="122"/>
      <c r="JAD535" s="122"/>
      <c r="JAE535" s="122"/>
      <c r="JAF535" s="122"/>
      <c r="JAG535" s="122"/>
      <c r="JAH535" s="122"/>
      <c r="JAI535" s="122"/>
      <c r="JAJ535" s="122"/>
      <c r="JAK535" s="122"/>
      <c r="JAL535" s="122"/>
      <c r="JAM535" s="122"/>
      <c r="JAN535" s="122"/>
      <c r="JAO535" s="122"/>
      <c r="JAP535" s="122"/>
      <c r="JAQ535" s="122"/>
      <c r="JAR535" s="122"/>
      <c r="JAS535" s="122"/>
      <c r="JAT535" s="122"/>
      <c r="JAU535" s="122"/>
      <c r="JAV535" s="122"/>
      <c r="JAW535" s="122"/>
      <c r="JAX535" s="122"/>
      <c r="JAY535" s="122"/>
      <c r="JAZ535" s="122"/>
      <c r="JBA535" s="122"/>
      <c r="JBB535" s="122"/>
      <c r="JBC535" s="122"/>
      <c r="JBD535" s="122"/>
      <c r="JBE535" s="122"/>
      <c r="JBF535" s="122"/>
      <c r="JBG535" s="122"/>
      <c r="JBH535" s="122"/>
      <c r="JBI535" s="122"/>
      <c r="JBJ535" s="122"/>
      <c r="JBK535" s="122"/>
      <c r="JBL535" s="122"/>
      <c r="JBM535" s="122"/>
      <c r="JBN535" s="122"/>
      <c r="JBO535" s="122"/>
      <c r="JBP535" s="122"/>
      <c r="JBQ535" s="122"/>
      <c r="JBR535" s="122"/>
      <c r="JBS535" s="122"/>
      <c r="JBT535" s="122"/>
      <c r="JBU535" s="122"/>
      <c r="JBV535" s="122"/>
      <c r="JBW535" s="122"/>
      <c r="JBX535" s="122"/>
      <c r="JBY535" s="122"/>
      <c r="JBZ535" s="122"/>
      <c r="JCA535" s="122"/>
      <c r="JCB535" s="122"/>
      <c r="JCC535" s="122"/>
      <c r="JCD535" s="122"/>
      <c r="JCE535" s="122"/>
      <c r="JCF535" s="122"/>
      <c r="JCG535" s="122"/>
      <c r="JCH535" s="122"/>
      <c r="JCI535" s="122"/>
      <c r="JCJ535" s="122"/>
      <c r="JCK535" s="122"/>
      <c r="JCL535" s="122"/>
      <c r="JCM535" s="122"/>
      <c r="JCN535" s="122"/>
      <c r="JCO535" s="122"/>
      <c r="JCP535" s="122"/>
      <c r="JCQ535" s="122"/>
      <c r="JCR535" s="122"/>
      <c r="JCS535" s="122"/>
      <c r="JCT535" s="122"/>
      <c r="JCU535" s="122"/>
      <c r="JCV535" s="122"/>
      <c r="JCW535" s="122"/>
      <c r="JCX535" s="122"/>
      <c r="JCY535" s="122"/>
      <c r="JCZ535" s="122"/>
      <c r="JDA535" s="122"/>
      <c r="JDB535" s="122"/>
      <c r="JDC535" s="122"/>
      <c r="JDD535" s="122"/>
      <c r="JDE535" s="122"/>
      <c r="JDF535" s="122"/>
      <c r="JDG535" s="122"/>
      <c r="JDH535" s="122"/>
      <c r="JDI535" s="122"/>
      <c r="JDJ535" s="122"/>
      <c r="JDK535" s="122"/>
      <c r="JDL535" s="122"/>
      <c r="JDM535" s="122"/>
      <c r="JDN535" s="122"/>
      <c r="JDO535" s="122"/>
      <c r="JDP535" s="122"/>
      <c r="JDQ535" s="122"/>
      <c r="JDR535" s="122"/>
      <c r="JDS535" s="122"/>
      <c r="JDT535" s="122"/>
      <c r="JDU535" s="122"/>
      <c r="JDV535" s="122"/>
      <c r="JDW535" s="122"/>
      <c r="JDX535" s="122"/>
      <c r="JDY535" s="122"/>
      <c r="JDZ535" s="122"/>
      <c r="JEA535" s="122"/>
      <c r="JEB535" s="122"/>
      <c r="JEC535" s="122"/>
      <c r="JED535" s="122"/>
      <c r="JEE535" s="122"/>
      <c r="JEF535" s="122"/>
      <c r="JEG535" s="122"/>
      <c r="JEH535" s="122"/>
      <c r="JEI535" s="122"/>
      <c r="JEJ535" s="122"/>
      <c r="JEK535" s="122"/>
      <c r="JEL535" s="122"/>
      <c r="JEM535" s="122"/>
      <c r="JEN535" s="122"/>
      <c r="JEO535" s="122"/>
      <c r="JEP535" s="122"/>
      <c r="JEQ535" s="122"/>
      <c r="JER535" s="122"/>
      <c r="JES535" s="122"/>
      <c r="JET535" s="122"/>
      <c r="JEU535" s="122"/>
      <c r="JEV535" s="122"/>
      <c r="JEW535" s="122"/>
      <c r="JEX535" s="122"/>
      <c r="JEY535" s="122"/>
      <c r="JEZ535" s="122"/>
      <c r="JFA535" s="122"/>
      <c r="JFB535" s="122"/>
      <c r="JFC535" s="122"/>
      <c r="JFD535" s="122"/>
      <c r="JFE535" s="122"/>
      <c r="JFF535" s="122"/>
      <c r="JFG535" s="122"/>
      <c r="JFH535" s="122"/>
      <c r="JFI535" s="122"/>
      <c r="JFJ535" s="122"/>
      <c r="JFK535" s="122"/>
      <c r="JFL535" s="122"/>
      <c r="JFM535" s="122"/>
      <c r="JFN535" s="122"/>
      <c r="JFO535" s="122"/>
      <c r="JFP535" s="122"/>
      <c r="JFQ535" s="122"/>
      <c r="JFR535" s="122"/>
      <c r="JFS535" s="122"/>
      <c r="JFT535" s="122"/>
      <c r="JFU535" s="122"/>
      <c r="JFV535" s="122"/>
      <c r="JFW535" s="122"/>
      <c r="JFX535" s="122"/>
      <c r="JFY535" s="122"/>
      <c r="JFZ535" s="122"/>
      <c r="JGA535" s="122"/>
      <c r="JGB535" s="122"/>
      <c r="JGC535" s="122"/>
      <c r="JGD535" s="122"/>
      <c r="JGE535" s="122"/>
      <c r="JGF535" s="122"/>
      <c r="JGG535" s="122"/>
      <c r="JGH535" s="122"/>
      <c r="JGI535" s="122"/>
      <c r="JGJ535" s="122"/>
      <c r="JGK535" s="122"/>
      <c r="JGL535" s="122"/>
      <c r="JGM535" s="122"/>
      <c r="JGN535" s="122"/>
      <c r="JGO535" s="122"/>
      <c r="JGP535" s="122"/>
      <c r="JGQ535" s="122"/>
      <c r="JGR535" s="122"/>
      <c r="JGS535" s="122"/>
      <c r="JGT535" s="122"/>
      <c r="JGU535" s="122"/>
      <c r="JGV535" s="122"/>
      <c r="JGW535" s="122"/>
      <c r="JGX535" s="122"/>
      <c r="JGY535" s="122"/>
      <c r="JGZ535" s="122"/>
      <c r="JHA535" s="122"/>
      <c r="JHB535" s="122"/>
      <c r="JHC535" s="122"/>
      <c r="JHD535" s="122"/>
      <c r="JHE535" s="122"/>
      <c r="JHF535" s="122"/>
      <c r="JHG535" s="122"/>
      <c r="JHH535" s="122"/>
      <c r="JHI535" s="122"/>
      <c r="JHJ535" s="122"/>
      <c r="JHK535" s="122"/>
      <c r="JHL535" s="122"/>
      <c r="JHM535" s="122"/>
      <c r="JHN535" s="122"/>
      <c r="JHO535" s="122"/>
      <c r="JHP535" s="122"/>
      <c r="JHQ535" s="122"/>
      <c r="JHR535" s="122"/>
      <c r="JHS535" s="122"/>
      <c r="JHT535" s="122"/>
      <c r="JHU535" s="122"/>
      <c r="JHV535" s="122"/>
      <c r="JHW535" s="122"/>
      <c r="JHX535" s="122"/>
      <c r="JHY535" s="122"/>
      <c r="JHZ535" s="122"/>
      <c r="JIA535" s="122"/>
      <c r="JIB535" s="122"/>
      <c r="JIC535" s="122"/>
      <c r="JID535" s="122"/>
      <c r="JIE535" s="122"/>
      <c r="JIF535" s="122"/>
      <c r="JIG535" s="122"/>
      <c r="JIH535" s="122"/>
      <c r="JII535" s="122"/>
      <c r="JIJ535" s="122"/>
      <c r="JIK535" s="122"/>
      <c r="JIL535" s="122"/>
      <c r="JIM535" s="122"/>
      <c r="JIN535" s="122"/>
      <c r="JIO535" s="122"/>
      <c r="JIP535" s="122"/>
      <c r="JIQ535" s="122"/>
      <c r="JIR535" s="122"/>
      <c r="JIS535" s="122"/>
      <c r="JIT535" s="122"/>
      <c r="JIU535" s="122"/>
      <c r="JIV535" s="122"/>
      <c r="JIW535" s="122"/>
      <c r="JIX535" s="122"/>
      <c r="JIY535" s="122"/>
      <c r="JIZ535" s="122"/>
      <c r="JJA535" s="122"/>
      <c r="JJB535" s="122"/>
      <c r="JJC535" s="122"/>
      <c r="JJD535" s="122"/>
      <c r="JJE535" s="122"/>
      <c r="JJF535" s="122"/>
      <c r="JJG535" s="122"/>
      <c r="JJH535" s="122"/>
      <c r="JJI535" s="122"/>
      <c r="JJJ535" s="122"/>
      <c r="JJK535" s="122"/>
      <c r="JJL535" s="122"/>
      <c r="JJM535" s="122"/>
      <c r="JJN535" s="122"/>
      <c r="JJO535" s="122"/>
      <c r="JJP535" s="122"/>
      <c r="JJQ535" s="122"/>
      <c r="JJR535" s="122"/>
      <c r="JJS535" s="122"/>
      <c r="JJT535" s="122"/>
      <c r="JJU535" s="122"/>
      <c r="JJV535" s="122"/>
      <c r="JJW535" s="122"/>
      <c r="JJX535" s="122"/>
      <c r="JJY535" s="122"/>
      <c r="JJZ535" s="122"/>
      <c r="JKA535" s="122"/>
      <c r="JKB535" s="122"/>
      <c r="JKC535" s="122"/>
      <c r="JKD535" s="122"/>
      <c r="JKE535" s="122"/>
      <c r="JKF535" s="122"/>
      <c r="JKG535" s="122"/>
      <c r="JKH535" s="122"/>
      <c r="JKI535" s="122"/>
      <c r="JKJ535" s="122"/>
      <c r="JKK535" s="122"/>
      <c r="JKL535" s="122"/>
      <c r="JKM535" s="122"/>
      <c r="JKN535" s="122"/>
      <c r="JKO535" s="122"/>
      <c r="JKP535" s="122"/>
      <c r="JKQ535" s="122"/>
      <c r="JKR535" s="122"/>
      <c r="JKS535" s="122"/>
      <c r="JKT535" s="122"/>
      <c r="JKU535" s="122"/>
      <c r="JKV535" s="122"/>
      <c r="JKW535" s="122"/>
      <c r="JKX535" s="122"/>
      <c r="JKY535" s="122"/>
      <c r="JKZ535" s="122"/>
      <c r="JLA535" s="122"/>
      <c r="JLB535" s="122"/>
      <c r="JLC535" s="122"/>
      <c r="JLD535" s="122"/>
      <c r="JLE535" s="122"/>
      <c r="JLF535" s="122"/>
      <c r="JLG535" s="122"/>
      <c r="JLH535" s="122"/>
      <c r="JLI535" s="122"/>
      <c r="JLJ535" s="122"/>
      <c r="JLK535" s="122"/>
      <c r="JLL535" s="122"/>
      <c r="JLM535" s="122"/>
      <c r="JLN535" s="122"/>
      <c r="JLO535" s="122"/>
      <c r="JLP535" s="122"/>
      <c r="JLQ535" s="122"/>
      <c r="JLR535" s="122"/>
      <c r="JLS535" s="122"/>
      <c r="JLT535" s="122"/>
      <c r="JLU535" s="122"/>
      <c r="JLV535" s="122"/>
      <c r="JLW535" s="122"/>
      <c r="JLX535" s="122"/>
      <c r="JLY535" s="122"/>
      <c r="JLZ535" s="122"/>
      <c r="JMA535" s="122"/>
      <c r="JMB535" s="122"/>
      <c r="JMC535" s="122"/>
      <c r="JMD535" s="122"/>
      <c r="JME535" s="122"/>
      <c r="JMF535" s="122"/>
      <c r="JMG535" s="122"/>
      <c r="JMH535" s="122"/>
      <c r="JMI535" s="122"/>
      <c r="JMJ535" s="122"/>
      <c r="JMK535" s="122"/>
      <c r="JML535" s="122"/>
      <c r="JMM535" s="122"/>
      <c r="JMN535" s="122"/>
      <c r="JMO535" s="122"/>
      <c r="JMP535" s="122"/>
      <c r="JMQ535" s="122"/>
      <c r="JMR535" s="122"/>
      <c r="JMS535" s="122"/>
      <c r="JMT535" s="122"/>
      <c r="JMU535" s="122"/>
      <c r="JMV535" s="122"/>
      <c r="JMW535" s="122"/>
      <c r="JMX535" s="122"/>
      <c r="JMY535" s="122"/>
      <c r="JMZ535" s="122"/>
      <c r="JNA535" s="122"/>
      <c r="JNB535" s="122"/>
      <c r="JNC535" s="122"/>
      <c r="JND535" s="122"/>
      <c r="JNE535" s="122"/>
      <c r="JNF535" s="122"/>
      <c r="JNG535" s="122"/>
      <c r="JNH535" s="122"/>
      <c r="JNI535" s="122"/>
      <c r="JNJ535" s="122"/>
      <c r="JNK535" s="122"/>
      <c r="JNL535" s="122"/>
      <c r="JNM535" s="122"/>
      <c r="JNN535" s="122"/>
      <c r="JNO535" s="122"/>
      <c r="JNP535" s="122"/>
      <c r="JNQ535" s="122"/>
      <c r="JNR535" s="122"/>
      <c r="JNS535" s="122"/>
      <c r="JNT535" s="122"/>
      <c r="JNU535" s="122"/>
      <c r="JNV535" s="122"/>
      <c r="JNW535" s="122"/>
      <c r="JNX535" s="122"/>
      <c r="JNY535" s="122"/>
      <c r="JNZ535" s="122"/>
      <c r="JOA535" s="122"/>
      <c r="JOB535" s="122"/>
      <c r="JOC535" s="122"/>
      <c r="JOD535" s="122"/>
      <c r="JOE535" s="122"/>
      <c r="JOF535" s="122"/>
      <c r="JOG535" s="122"/>
      <c r="JOH535" s="122"/>
      <c r="JOI535" s="122"/>
      <c r="JOJ535" s="122"/>
      <c r="JOK535" s="122"/>
      <c r="JOL535" s="122"/>
      <c r="JOM535" s="122"/>
      <c r="JON535" s="122"/>
      <c r="JOO535" s="122"/>
      <c r="JOP535" s="122"/>
      <c r="JOQ535" s="122"/>
      <c r="JOR535" s="122"/>
      <c r="JOS535" s="122"/>
      <c r="JOT535" s="122"/>
      <c r="JOU535" s="122"/>
      <c r="JOV535" s="122"/>
      <c r="JOW535" s="122"/>
      <c r="JOX535" s="122"/>
      <c r="JOY535" s="122"/>
      <c r="JOZ535" s="122"/>
      <c r="JPA535" s="122"/>
      <c r="JPB535" s="122"/>
      <c r="JPC535" s="122"/>
      <c r="JPD535" s="122"/>
      <c r="JPE535" s="122"/>
      <c r="JPF535" s="122"/>
      <c r="JPG535" s="122"/>
      <c r="JPH535" s="122"/>
      <c r="JPI535" s="122"/>
      <c r="JPJ535" s="122"/>
      <c r="JPK535" s="122"/>
      <c r="JPL535" s="122"/>
      <c r="JPM535" s="122"/>
      <c r="JPN535" s="122"/>
      <c r="JPO535" s="122"/>
      <c r="JPP535" s="122"/>
      <c r="JPQ535" s="122"/>
      <c r="JPR535" s="122"/>
      <c r="JPS535" s="122"/>
      <c r="JPT535" s="122"/>
      <c r="JPU535" s="122"/>
      <c r="JPV535" s="122"/>
      <c r="JPW535" s="122"/>
      <c r="JPX535" s="122"/>
      <c r="JPY535" s="122"/>
      <c r="JPZ535" s="122"/>
      <c r="JQA535" s="122"/>
      <c r="JQB535" s="122"/>
      <c r="JQC535" s="122"/>
      <c r="JQD535" s="122"/>
      <c r="JQE535" s="122"/>
      <c r="JQF535" s="122"/>
      <c r="JQG535" s="122"/>
      <c r="JQH535" s="122"/>
      <c r="JQI535" s="122"/>
      <c r="JQJ535" s="122"/>
      <c r="JQK535" s="122"/>
      <c r="JQL535" s="122"/>
      <c r="JQM535" s="122"/>
      <c r="JQN535" s="122"/>
      <c r="JQO535" s="122"/>
      <c r="JQP535" s="122"/>
      <c r="JQQ535" s="122"/>
      <c r="JQR535" s="122"/>
      <c r="JQS535" s="122"/>
      <c r="JQT535" s="122"/>
      <c r="JQU535" s="122"/>
      <c r="JQV535" s="122"/>
      <c r="JQW535" s="122"/>
      <c r="JQX535" s="122"/>
      <c r="JQY535" s="122"/>
      <c r="JQZ535" s="122"/>
      <c r="JRA535" s="122"/>
      <c r="JRB535" s="122"/>
      <c r="JRC535" s="122"/>
      <c r="JRD535" s="122"/>
      <c r="JRE535" s="122"/>
      <c r="JRF535" s="122"/>
      <c r="JRG535" s="122"/>
      <c r="JRH535" s="122"/>
      <c r="JRI535" s="122"/>
      <c r="JRJ535" s="122"/>
      <c r="JRK535" s="122"/>
      <c r="JRL535" s="122"/>
      <c r="JRM535" s="122"/>
      <c r="JRN535" s="122"/>
      <c r="JRO535" s="122"/>
      <c r="JRP535" s="122"/>
      <c r="JRQ535" s="122"/>
      <c r="JRR535" s="122"/>
      <c r="JRS535" s="122"/>
      <c r="JRT535" s="122"/>
      <c r="JRU535" s="122"/>
      <c r="JRV535" s="122"/>
      <c r="JRW535" s="122"/>
      <c r="JRX535" s="122"/>
      <c r="JRY535" s="122"/>
      <c r="JRZ535" s="122"/>
      <c r="JSA535" s="122"/>
      <c r="JSB535" s="122"/>
      <c r="JSC535" s="122"/>
      <c r="JSD535" s="122"/>
      <c r="JSE535" s="122"/>
      <c r="JSF535" s="122"/>
      <c r="JSG535" s="122"/>
      <c r="JSH535" s="122"/>
      <c r="JSI535" s="122"/>
      <c r="JSJ535" s="122"/>
      <c r="JSK535" s="122"/>
      <c r="JSL535" s="122"/>
      <c r="JSM535" s="122"/>
      <c r="JSN535" s="122"/>
      <c r="JSO535" s="122"/>
      <c r="JSP535" s="122"/>
      <c r="JSQ535" s="122"/>
      <c r="JSR535" s="122"/>
      <c r="JSS535" s="122"/>
      <c r="JST535" s="122"/>
      <c r="JSU535" s="122"/>
      <c r="JSV535" s="122"/>
      <c r="JSW535" s="122"/>
      <c r="JSX535" s="122"/>
      <c r="JSY535" s="122"/>
      <c r="JSZ535" s="122"/>
      <c r="JTA535" s="122"/>
      <c r="JTB535" s="122"/>
      <c r="JTC535" s="122"/>
      <c r="JTD535" s="122"/>
      <c r="JTE535" s="122"/>
      <c r="JTF535" s="122"/>
      <c r="JTG535" s="122"/>
      <c r="JTH535" s="122"/>
      <c r="JTI535" s="122"/>
      <c r="JTJ535" s="122"/>
      <c r="JTK535" s="122"/>
      <c r="JTL535" s="122"/>
      <c r="JTM535" s="122"/>
      <c r="JTN535" s="122"/>
      <c r="JTO535" s="122"/>
      <c r="JTP535" s="122"/>
      <c r="JTQ535" s="122"/>
      <c r="JTR535" s="122"/>
      <c r="JTS535" s="122"/>
      <c r="JTT535" s="122"/>
      <c r="JTU535" s="122"/>
      <c r="JTV535" s="122"/>
      <c r="JTW535" s="122"/>
      <c r="JTX535" s="122"/>
      <c r="JTY535" s="122"/>
      <c r="JTZ535" s="122"/>
      <c r="JUA535" s="122"/>
      <c r="JUB535" s="122"/>
      <c r="JUC535" s="122"/>
      <c r="JUD535" s="122"/>
      <c r="JUE535" s="122"/>
      <c r="JUF535" s="122"/>
      <c r="JUG535" s="122"/>
      <c r="JUH535" s="122"/>
      <c r="JUI535" s="122"/>
      <c r="JUJ535" s="122"/>
      <c r="JUK535" s="122"/>
      <c r="JUL535" s="122"/>
      <c r="JUM535" s="122"/>
      <c r="JUN535" s="122"/>
      <c r="JUO535" s="122"/>
      <c r="JUP535" s="122"/>
      <c r="JUQ535" s="122"/>
      <c r="JUR535" s="122"/>
      <c r="JUS535" s="122"/>
      <c r="JUT535" s="122"/>
      <c r="JUU535" s="122"/>
      <c r="JUV535" s="122"/>
      <c r="JUW535" s="122"/>
      <c r="JUX535" s="122"/>
      <c r="JUY535" s="122"/>
      <c r="JUZ535" s="122"/>
      <c r="JVA535" s="122"/>
      <c r="JVB535" s="122"/>
      <c r="JVC535" s="122"/>
      <c r="JVD535" s="122"/>
      <c r="JVE535" s="122"/>
      <c r="JVF535" s="122"/>
      <c r="JVG535" s="122"/>
      <c r="JVH535" s="122"/>
      <c r="JVI535" s="122"/>
      <c r="JVJ535" s="122"/>
      <c r="JVK535" s="122"/>
      <c r="JVL535" s="122"/>
      <c r="JVM535" s="122"/>
      <c r="JVN535" s="122"/>
      <c r="JVO535" s="122"/>
      <c r="JVP535" s="122"/>
      <c r="JVQ535" s="122"/>
      <c r="JVR535" s="122"/>
      <c r="JVS535" s="122"/>
      <c r="JVT535" s="122"/>
      <c r="JVU535" s="122"/>
      <c r="JVV535" s="122"/>
      <c r="JVW535" s="122"/>
      <c r="JVX535" s="122"/>
      <c r="JVY535" s="122"/>
      <c r="JVZ535" s="122"/>
      <c r="JWA535" s="122"/>
      <c r="JWB535" s="122"/>
      <c r="JWC535" s="122"/>
      <c r="JWD535" s="122"/>
      <c r="JWE535" s="122"/>
      <c r="JWF535" s="122"/>
      <c r="JWG535" s="122"/>
      <c r="JWH535" s="122"/>
      <c r="JWI535" s="122"/>
      <c r="JWJ535" s="122"/>
      <c r="JWK535" s="122"/>
      <c r="JWL535" s="122"/>
      <c r="JWM535" s="122"/>
      <c r="JWN535" s="122"/>
      <c r="JWO535" s="122"/>
      <c r="JWP535" s="122"/>
      <c r="JWQ535" s="122"/>
      <c r="JWR535" s="122"/>
      <c r="JWS535" s="122"/>
      <c r="JWT535" s="122"/>
      <c r="JWU535" s="122"/>
      <c r="JWV535" s="122"/>
      <c r="JWW535" s="122"/>
      <c r="JWX535" s="122"/>
      <c r="JWY535" s="122"/>
      <c r="JWZ535" s="122"/>
      <c r="JXA535" s="122"/>
      <c r="JXB535" s="122"/>
      <c r="JXC535" s="122"/>
      <c r="JXD535" s="122"/>
      <c r="JXE535" s="122"/>
      <c r="JXF535" s="122"/>
      <c r="JXG535" s="122"/>
      <c r="JXH535" s="122"/>
      <c r="JXI535" s="122"/>
      <c r="JXJ535" s="122"/>
      <c r="JXK535" s="122"/>
      <c r="JXL535" s="122"/>
      <c r="JXM535" s="122"/>
      <c r="JXN535" s="122"/>
      <c r="JXO535" s="122"/>
      <c r="JXP535" s="122"/>
      <c r="JXQ535" s="122"/>
      <c r="JXR535" s="122"/>
      <c r="JXS535" s="122"/>
      <c r="JXT535" s="122"/>
      <c r="JXU535" s="122"/>
      <c r="JXV535" s="122"/>
      <c r="JXW535" s="122"/>
      <c r="JXX535" s="122"/>
      <c r="JXY535" s="122"/>
      <c r="JXZ535" s="122"/>
      <c r="JYA535" s="122"/>
      <c r="JYB535" s="122"/>
      <c r="JYC535" s="122"/>
      <c r="JYD535" s="122"/>
      <c r="JYE535" s="122"/>
      <c r="JYF535" s="122"/>
      <c r="JYG535" s="122"/>
      <c r="JYH535" s="122"/>
      <c r="JYI535" s="122"/>
      <c r="JYJ535" s="122"/>
      <c r="JYK535" s="122"/>
      <c r="JYL535" s="122"/>
      <c r="JYM535" s="122"/>
      <c r="JYN535" s="122"/>
      <c r="JYO535" s="122"/>
      <c r="JYP535" s="122"/>
      <c r="JYQ535" s="122"/>
      <c r="JYR535" s="122"/>
      <c r="JYS535" s="122"/>
      <c r="JYT535" s="122"/>
      <c r="JYU535" s="122"/>
      <c r="JYV535" s="122"/>
      <c r="JYW535" s="122"/>
      <c r="JYX535" s="122"/>
      <c r="JYY535" s="122"/>
      <c r="JYZ535" s="122"/>
      <c r="JZA535" s="122"/>
      <c r="JZB535" s="122"/>
      <c r="JZC535" s="122"/>
      <c r="JZD535" s="122"/>
      <c r="JZE535" s="122"/>
      <c r="JZF535" s="122"/>
      <c r="JZG535" s="122"/>
      <c r="JZH535" s="122"/>
      <c r="JZI535" s="122"/>
      <c r="JZJ535" s="122"/>
      <c r="JZK535" s="122"/>
      <c r="JZL535" s="122"/>
      <c r="JZM535" s="122"/>
      <c r="JZN535" s="122"/>
      <c r="JZO535" s="122"/>
      <c r="JZP535" s="122"/>
      <c r="JZQ535" s="122"/>
      <c r="JZR535" s="122"/>
      <c r="JZS535" s="122"/>
      <c r="JZT535" s="122"/>
      <c r="JZU535" s="122"/>
      <c r="JZV535" s="122"/>
      <c r="JZW535" s="122"/>
      <c r="JZX535" s="122"/>
      <c r="JZY535" s="122"/>
      <c r="JZZ535" s="122"/>
      <c r="KAA535" s="122"/>
      <c r="KAB535" s="122"/>
      <c r="KAC535" s="122"/>
      <c r="KAD535" s="122"/>
      <c r="KAE535" s="122"/>
      <c r="KAF535" s="122"/>
      <c r="KAG535" s="122"/>
      <c r="KAH535" s="122"/>
      <c r="KAI535" s="122"/>
      <c r="KAJ535" s="122"/>
      <c r="KAK535" s="122"/>
      <c r="KAL535" s="122"/>
      <c r="KAM535" s="122"/>
      <c r="KAN535" s="122"/>
      <c r="KAO535" s="122"/>
      <c r="KAP535" s="122"/>
      <c r="KAQ535" s="122"/>
      <c r="KAR535" s="122"/>
      <c r="KAS535" s="122"/>
      <c r="KAT535" s="122"/>
      <c r="KAU535" s="122"/>
      <c r="KAV535" s="122"/>
      <c r="KAW535" s="122"/>
      <c r="KAX535" s="122"/>
      <c r="KAY535" s="122"/>
      <c r="KAZ535" s="122"/>
      <c r="KBA535" s="122"/>
      <c r="KBB535" s="122"/>
      <c r="KBC535" s="122"/>
      <c r="KBD535" s="122"/>
      <c r="KBE535" s="122"/>
      <c r="KBF535" s="122"/>
      <c r="KBG535" s="122"/>
      <c r="KBH535" s="122"/>
      <c r="KBI535" s="122"/>
      <c r="KBJ535" s="122"/>
      <c r="KBK535" s="122"/>
      <c r="KBL535" s="122"/>
      <c r="KBM535" s="122"/>
      <c r="KBN535" s="122"/>
      <c r="KBO535" s="122"/>
      <c r="KBP535" s="122"/>
      <c r="KBQ535" s="122"/>
      <c r="KBR535" s="122"/>
      <c r="KBS535" s="122"/>
      <c r="KBT535" s="122"/>
      <c r="KBU535" s="122"/>
      <c r="KBV535" s="122"/>
      <c r="KBW535" s="122"/>
      <c r="KBX535" s="122"/>
      <c r="KBY535" s="122"/>
      <c r="KBZ535" s="122"/>
      <c r="KCA535" s="122"/>
      <c r="KCB535" s="122"/>
      <c r="KCC535" s="122"/>
      <c r="KCD535" s="122"/>
      <c r="KCE535" s="122"/>
      <c r="KCF535" s="122"/>
      <c r="KCG535" s="122"/>
      <c r="KCH535" s="122"/>
      <c r="KCI535" s="122"/>
      <c r="KCJ535" s="122"/>
      <c r="KCK535" s="122"/>
      <c r="KCL535" s="122"/>
      <c r="KCM535" s="122"/>
      <c r="KCN535" s="122"/>
      <c r="KCO535" s="122"/>
      <c r="KCP535" s="122"/>
      <c r="KCQ535" s="122"/>
      <c r="KCR535" s="122"/>
      <c r="KCS535" s="122"/>
      <c r="KCT535" s="122"/>
      <c r="KCU535" s="122"/>
      <c r="KCV535" s="122"/>
      <c r="KCW535" s="122"/>
      <c r="KCX535" s="122"/>
      <c r="KCY535" s="122"/>
      <c r="KCZ535" s="122"/>
      <c r="KDA535" s="122"/>
      <c r="KDB535" s="122"/>
      <c r="KDC535" s="122"/>
      <c r="KDD535" s="122"/>
      <c r="KDE535" s="122"/>
      <c r="KDF535" s="122"/>
      <c r="KDG535" s="122"/>
      <c r="KDH535" s="122"/>
      <c r="KDI535" s="122"/>
      <c r="KDJ535" s="122"/>
      <c r="KDK535" s="122"/>
      <c r="KDL535" s="122"/>
      <c r="KDM535" s="122"/>
      <c r="KDN535" s="122"/>
      <c r="KDO535" s="122"/>
      <c r="KDP535" s="122"/>
      <c r="KDQ535" s="122"/>
      <c r="KDR535" s="122"/>
      <c r="KDS535" s="122"/>
      <c r="KDT535" s="122"/>
      <c r="KDU535" s="122"/>
      <c r="KDV535" s="122"/>
      <c r="KDW535" s="122"/>
      <c r="KDX535" s="122"/>
      <c r="KDY535" s="122"/>
      <c r="KDZ535" s="122"/>
      <c r="KEA535" s="122"/>
      <c r="KEB535" s="122"/>
      <c r="KEC535" s="122"/>
      <c r="KED535" s="122"/>
      <c r="KEE535" s="122"/>
      <c r="KEF535" s="122"/>
      <c r="KEG535" s="122"/>
      <c r="KEH535" s="122"/>
      <c r="KEI535" s="122"/>
      <c r="KEJ535" s="122"/>
      <c r="KEK535" s="122"/>
      <c r="KEL535" s="122"/>
      <c r="KEM535" s="122"/>
      <c r="KEN535" s="122"/>
      <c r="KEO535" s="122"/>
      <c r="KEP535" s="122"/>
      <c r="KEQ535" s="122"/>
      <c r="KER535" s="122"/>
      <c r="KES535" s="122"/>
      <c r="KET535" s="122"/>
      <c r="KEU535" s="122"/>
      <c r="KEV535" s="122"/>
      <c r="KEW535" s="122"/>
      <c r="KEX535" s="122"/>
      <c r="KEY535" s="122"/>
      <c r="KEZ535" s="122"/>
      <c r="KFA535" s="122"/>
      <c r="KFB535" s="122"/>
      <c r="KFC535" s="122"/>
      <c r="KFD535" s="122"/>
      <c r="KFE535" s="122"/>
      <c r="KFF535" s="122"/>
      <c r="KFG535" s="122"/>
      <c r="KFH535" s="122"/>
      <c r="KFI535" s="122"/>
      <c r="KFJ535" s="122"/>
      <c r="KFK535" s="122"/>
      <c r="KFL535" s="122"/>
      <c r="KFM535" s="122"/>
      <c r="KFN535" s="122"/>
      <c r="KFO535" s="122"/>
      <c r="KFP535" s="122"/>
      <c r="KFQ535" s="122"/>
      <c r="KFR535" s="122"/>
      <c r="KFS535" s="122"/>
      <c r="KFT535" s="122"/>
      <c r="KFU535" s="122"/>
      <c r="KFV535" s="122"/>
      <c r="KFW535" s="122"/>
      <c r="KFX535" s="122"/>
      <c r="KFY535" s="122"/>
      <c r="KFZ535" s="122"/>
      <c r="KGA535" s="122"/>
      <c r="KGB535" s="122"/>
      <c r="KGC535" s="122"/>
      <c r="KGD535" s="122"/>
      <c r="KGE535" s="122"/>
      <c r="KGF535" s="122"/>
      <c r="KGG535" s="122"/>
      <c r="KGH535" s="122"/>
      <c r="KGI535" s="122"/>
      <c r="KGJ535" s="122"/>
      <c r="KGK535" s="122"/>
      <c r="KGL535" s="122"/>
      <c r="KGM535" s="122"/>
      <c r="KGN535" s="122"/>
      <c r="KGO535" s="122"/>
      <c r="KGP535" s="122"/>
      <c r="KGQ535" s="122"/>
      <c r="KGR535" s="122"/>
      <c r="KGS535" s="122"/>
      <c r="KGT535" s="122"/>
      <c r="KGU535" s="122"/>
      <c r="KGV535" s="122"/>
      <c r="KGW535" s="122"/>
      <c r="KGX535" s="122"/>
      <c r="KGY535" s="122"/>
      <c r="KGZ535" s="122"/>
      <c r="KHA535" s="122"/>
      <c r="KHB535" s="122"/>
      <c r="KHC535" s="122"/>
      <c r="KHD535" s="122"/>
      <c r="KHE535" s="122"/>
      <c r="KHF535" s="122"/>
      <c r="KHG535" s="122"/>
      <c r="KHH535" s="122"/>
      <c r="KHI535" s="122"/>
      <c r="KHJ535" s="122"/>
      <c r="KHK535" s="122"/>
      <c r="KHL535" s="122"/>
      <c r="KHM535" s="122"/>
      <c r="KHN535" s="122"/>
      <c r="KHO535" s="122"/>
      <c r="KHP535" s="122"/>
      <c r="KHQ535" s="122"/>
      <c r="KHR535" s="122"/>
      <c r="KHS535" s="122"/>
      <c r="KHT535" s="122"/>
      <c r="KHU535" s="122"/>
      <c r="KHV535" s="122"/>
      <c r="KHW535" s="122"/>
      <c r="KHX535" s="122"/>
      <c r="KHY535" s="122"/>
      <c r="KHZ535" s="122"/>
      <c r="KIA535" s="122"/>
      <c r="KIB535" s="122"/>
      <c r="KIC535" s="122"/>
      <c r="KID535" s="122"/>
      <c r="KIE535" s="122"/>
      <c r="KIF535" s="122"/>
      <c r="KIG535" s="122"/>
      <c r="KIH535" s="122"/>
      <c r="KII535" s="122"/>
      <c r="KIJ535" s="122"/>
      <c r="KIK535" s="122"/>
      <c r="KIL535" s="122"/>
      <c r="KIM535" s="122"/>
      <c r="KIN535" s="122"/>
      <c r="KIO535" s="122"/>
      <c r="KIP535" s="122"/>
      <c r="KIQ535" s="122"/>
      <c r="KIR535" s="122"/>
      <c r="KIS535" s="122"/>
      <c r="KIT535" s="122"/>
      <c r="KIU535" s="122"/>
      <c r="KIV535" s="122"/>
      <c r="KIW535" s="122"/>
      <c r="KIX535" s="122"/>
      <c r="KIY535" s="122"/>
      <c r="KIZ535" s="122"/>
      <c r="KJA535" s="122"/>
      <c r="KJB535" s="122"/>
      <c r="KJC535" s="122"/>
      <c r="KJD535" s="122"/>
      <c r="KJE535" s="122"/>
      <c r="KJF535" s="122"/>
      <c r="KJG535" s="122"/>
      <c r="KJH535" s="122"/>
      <c r="KJI535" s="122"/>
      <c r="KJJ535" s="122"/>
      <c r="KJK535" s="122"/>
      <c r="KJL535" s="122"/>
      <c r="KJM535" s="122"/>
      <c r="KJN535" s="122"/>
      <c r="KJO535" s="122"/>
      <c r="KJP535" s="122"/>
      <c r="KJQ535" s="122"/>
      <c r="KJR535" s="122"/>
      <c r="KJS535" s="122"/>
      <c r="KJT535" s="122"/>
      <c r="KJU535" s="122"/>
      <c r="KJV535" s="122"/>
      <c r="KJW535" s="122"/>
      <c r="KJX535" s="122"/>
      <c r="KJY535" s="122"/>
      <c r="KJZ535" s="122"/>
      <c r="KKA535" s="122"/>
      <c r="KKB535" s="122"/>
      <c r="KKC535" s="122"/>
      <c r="KKD535" s="122"/>
      <c r="KKE535" s="122"/>
      <c r="KKF535" s="122"/>
      <c r="KKG535" s="122"/>
      <c r="KKH535" s="122"/>
      <c r="KKI535" s="122"/>
      <c r="KKJ535" s="122"/>
      <c r="KKK535" s="122"/>
      <c r="KKL535" s="122"/>
      <c r="KKM535" s="122"/>
      <c r="KKN535" s="122"/>
      <c r="KKO535" s="122"/>
      <c r="KKP535" s="122"/>
      <c r="KKQ535" s="122"/>
      <c r="KKR535" s="122"/>
      <c r="KKS535" s="122"/>
      <c r="KKT535" s="122"/>
      <c r="KKU535" s="122"/>
      <c r="KKV535" s="122"/>
      <c r="KKW535" s="122"/>
      <c r="KKX535" s="122"/>
      <c r="KKY535" s="122"/>
      <c r="KKZ535" s="122"/>
      <c r="KLA535" s="122"/>
      <c r="KLB535" s="122"/>
      <c r="KLC535" s="122"/>
      <c r="KLD535" s="122"/>
      <c r="KLE535" s="122"/>
      <c r="KLF535" s="122"/>
      <c r="KLG535" s="122"/>
      <c r="KLH535" s="122"/>
      <c r="KLI535" s="122"/>
      <c r="KLJ535" s="122"/>
      <c r="KLK535" s="122"/>
      <c r="KLL535" s="122"/>
      <c r="KLM535" s="122"/>
      <c r="KLN535" s="122"/>
      <c r="KLO535" s="122"/>
      <c r="KLP535" s="122"/>
      <c r="KLQ535" s="122"/>
      <c r="KLR535" s="122"/>
      <c r="KLS535" s="122"/>
      <c r="KLT535" s="122"/>
      <c r="KLU535" s="122"/>
      <c r="KLV535" s="122"/>
      <c r="KLW535" s="122"/>
      <c r="KLX535" s="122"/>
      <c r="KLY535" s="122"/>
      <c r="KLZ535" s="122"/>
      <c r="KMA535" s="122"/>
      <c r="KMB535" s="122"/>
      <c r="KMC535" s="122"/>
      <c r="KMD535" s="122"/>
      <c r="KME535" s="122"/>
      <c r="KMF535" s="122"/>
      <c r="KMG535" s="122"/>
      <c r="KMH535" s="122"/>
      <c r="KMI535" s="122"/>
      <c r="KMJ535" s="122"/>
      <c r="KMK535" s="122"/>
      <c r="KML535" s="122"/>
      <c r="KMM535" s="122"/>
      <c r="KMN535" s="122"/>
      <c r="KMO535" s="122"/>
      <c r="KMP535" s="122"/>
      <c r="KMQ535" s="122"/>
      <c r="KMR535" s="122"/>
      <c r="KMS535" s="122"/>
      <c r="KMT535" s="122"/>
      <c r="KMU535" s="122"/>
      <c r="KMV535" s="122"/>
      <c r="KMW535" s="122"/>
      <c r="KMX535" s="122"/>
      <c r="KMY535" s="122"/>
      <c r="KMZ535" s="122"/>
      <c r="KNA535" s="122"/>
      <c r="KNB535" s="122"/>
      <c r="KNC535" s="122"/>
      <c r="KND535" s="122"/>
      <c r="KNE535" s="122"/>
      <c r="KNF535" s="122"/>
      <c r="KNG535" s="122"/>
      <c r="KNH535" s="122"/>
      <c r="KNI535" s="122"/>
      <c r="KNJ535" s="122"/>
      <c r="KNK535" s="122"/>
      <c r="KNL535" s="122"/>
      <c r="KNM535" s="122"/>
      <c r="KNN535" s="122"/>
      <c r="KNO535" s="122"/>
      <c r="KNP535" s="122"/>
      <c r="KNQ535" s="122"/>
      <c r="KNR535" s="122"/>
      <c r="KNS535" s="122"/>
      <c r="KNT535" s="122"/>
      <c r="KNU535" s="122"/>
      <c r="KNV535" s="122"/>
      <c r="KNW535" s="122"/>
      <c r="KNX535" s="122"/>
      <c r="KNY535" s="122"/>
      <c r="KNZ535" s="122"/>
      <c r="KOA535" s="122"/>
      <c r="KOB535" s="122"/>
      <c r="KOC535" s="122"/>
      <c r="KOD535" s="122"/>
      <c r="KOE535" s="122"/>
      <c r="KOF535" s="122"/>
      <c r="KOG535" s="122"/>
      <c r="KOH535" s="122"/>
      <c r="KOI535" s="122"/>
      <c r="KOJ535" s="122"/>
      <c r="KOK535" s="122"/>
      <c r="KOL535" s="122"/>
      <c r="KOM535" s="122"/>
      <c r="KON535" s="122"/>
      <c r="KOO535" s="122"/>
      <c r="KOP535" s="122"/>
      <c r="KOQ535" s="122"/>
      <c r="KOR535" s="122"/>
      <c r="KOS535" s="122"/>
      <c r="KOT535" s="122"/>
      <c r="KOU535" s="122"/>
      <c r="KOV535" s="122"/>
      <c r="KOW535" s="122"/>
      <c r="KOX535" s="122"/>
      <c r="KOY535" s="122"/>
      <c r="KOZ535" s="122"/>
      <c r="KPA535" s="122"/>
      <c r="KPB535" s="122"/>
      <c r="KPC535" s="122"/>
      <c r="KPD535" s="122"/>
      <c r="KPE535" s="122"/>
      <c r="KPF535" s="122"/>
      <c r="KPG535" s="122"/>
      <c r="KPH535" s="122"/>
      <c r="KPI535" s="122"/>
      <c r="KPJ535" s="122"/>
      <c r="KPK535" s="122"/>
      <c r="KPL535" s="122"/>
      <c r="KPM535" s="122"/>
      <c r="KPN535" s="122"/>
      <c r="KPO535" s="122"/>
      <c r="KPP535" s="122"/>
      <c r="KPQ535" s="122"/>
      <c r="KPR535" s="122"/>
      <c r="KPS535" s="122"/>
      <c r="KPT535" s="122"/>
      <c r="KPU535" s="122"/>
      <c r="KPV535" s="122"/>
      <c r="KPW535" s="122"/>
      <c r="KPX535" s="122"/>
      <c r="KPY535" s="122"/>
      <c r="KPZ535" s="122"/>
      <c r="KQA535" s="122"/>
      <c r="KQB535" s="122"/>
      <c r="KQC535" s="122"/>
      <c r="KQD535" s="122"/>
      <c r="KQE535" s="122"/>
      <c r="KQF535" s="122"/>
      <c r="KQG535" s="122"/>
      <c r="KQH535" s="122"/>
      <c r="KQI535" s="122"/>
      <c r="KQJ535" s="122"/>
      <c r="KQK535" s="122"/>
      <c r="KQL535" s="122"/>
      <c r="KQM535" s="122"/>
      <c r="KQN535" s="122"/>
      <c r="KQO535" s="122"/>
      <c r="KQP535" s="122"/>
      <c r="KQQ535" s="122"/>
      <c r="KQR535" s="122"/>
      <c r="KQS535" s="122"/>
      <c r="KQT535" s="122"/>
      <c r="KQU535" s="122"/>
      <c r="KQV535" s="122"/>
      <c r="KQW535" s="122"/>
      <c r="KQX535" s="122"/>
      <c r="KQY535" s="122"/>
      <c r="KQZ535" s="122"/>
      <c r="KRA535" s="122"/>
      <c r="KRB535" s="122"/>
      <c r="KRC535" s="122"/>
      <c r="KRD535" s="122"/>
      <c r="KRE535" s="122"/>
      <c r="KRF535" s="122"/>
      <c r="KRG535" s="122"/>
      <c r="KRH535" s="122"/>
      <c r="KRI535" s="122"/>
      <c r="KRJ535" s="122"/>
      <c r="KRK535" s="122"/>
      <c r="KRL535" s="122"/>
      <c r="KRM535" s="122"/>
      <c r="KRN535" s="122"/>
      <c r="KRO535" s="122"/>
      <c r="KRP535" s="122"/>
      <c r="KRQ535" s="122"/>
      <c r="KRR535" s="122"/>
      <c r="KRS535" s="122"/>
      <c r="KRT535" s="122"/>
      <c r="KRU535" s="122"/>
      <c r="KRV535" s="122"/>
      <c r="KRW535" s="122"/>
      <c r="KRX535" s="122"/>
      <c r="KRY535" s="122"/>
      <c r="KRZ535" s="122"/>
      <c r="KSA535" s="122"/>
      <c r="KSB535" s="122"/>
      <c r="KSC535" s="122"/>
      <c r="KSD535" s="122"/>
      <c r="KSE535" s="122"/>
      <c r="KSF535" s="122"/>
      <c r="KSG535" s="122"/>
      <c r="KSH535" s="122"/>
      <c r="KSI535" s="122"/>
      <c r="KSJ535" s="122"/>
      <c r="KSK535" s="122"/>
      <c r="KSL535" s="122"/>
      <c r="KSM535" s="122"/>
      <c r="KSN535" s="122"/>
      <c r="KSO535" s="122"/>
      <c r="KSP535" s="122"/>
      <c r="KSQ535" s="122"/>
      <c r="KSR535" s="122"/>
      <c r="KSS535" s="122"/>
      <c r="KST535" s="122"/>
      <c r="KSU535" s="122"/>
      <c r="KSV535" s="122"/>
      <c r="KSW535" s="122"/>
      <c r="KSX535" s="122"/>
      <c r="KSY535" s="122"/>
      <c r="KSZ535" s="122"/>
      <c r="KTA535" s="122"/>
      <c r="KTB535" s="122"/>
      <c r="KTC535" s="122"/>
      <c r="KTD535" s="122"/>
      <c r="KTE535" s="122"/>
      <c r="KTF535" s="122"/>
      <c r="KTG535" s="122"/>
      <c r="KTH535" s="122"/>
      <c r="KTI535" s="122"/>
      <c r="KTJ535" s="122"/>
      <c r="KTK535" s="122"/>
      <c r="KTL535" s="122"/>
      <c r="KTM535" s="122"/>
      <c r="KTN535" s="122"/>
      <c r="KTO535" s="122"/>
      <c r="KTP535" s="122"/>
      <c r="KTQ535" s="122"/>
      <c r="KTR535" s="122"/>
      <c r="KTS535" s="122"/>
      <c r="KTT535" s="122"/>
      <c r="KTU535" s="122"/>
      <c r="KTV535" s="122"/>
      <c r="KTW535" s="122"/>
      <c r="KTX535" s="122"/>
      <c r="KTY535" s="122"/>
      <c r="KTZ535" s="122"/>
      <c r="KUA535" s="122"/>
      <c r="KUB535" s="122"/>
      <c r="KUC535" s="122"/>
      <c r="KUD535" s="122"/>
      <c r="KUE535" s="122"/>
      <c r="KUF535" s="122"/>
      <c r="KUG535" s="122"/>
      <c r="KUH535" s="122"/>
      <c r="KUI535" s="122"/>
      <c r="KUJ535" s="122"/>
      <c r="KUK535" s="122"/>
      <c r="KUL535" s="122"/>
      <c r="KUM535" s="122"/>
      <c r="KUN535" s="122"/>
      <c r="KUO535" s="122"/>
      <c r="KUP535" s="122"/>
      <c r="KUQ535" s="122"/>
      <c r="KUR535" s="122"/>
      <c r="KUS535" s="122"/>
      <c r="KUT535" s="122"/>
      <c r="KUU535" s="122"/>
      <c r="KUV535" s="122"/>
      <c r="KUW535" s="122"/>
      <c r="KUX535" s="122"/>
      <c r="KUY535" s="122"/>
      <c r="KUZ535" s="122"/>
      <c r="KVA535" s="122"/>
      <c r="KVB535" s="122"/>
      <c r="KVC535" s="122"/>
      <c r="KVD535" s="122"/>
      <c r="KVE535" s="122"/>
      <c r="KVF535" s="122"/>
      <c r="KVG535" s="122"/>
      <c r="KVH535" s="122"/>
      <c r="KVI535" s="122"/>
      <c r="KVJ535" s="122"/>
      <c r="KVK535" s="122"/>
      <c r="KVL535" s="122"/>
      <c r="KVM535" s="122"/>
      <c r="KVN535" s="122"/>
      <c r="KVO535" s="122"/>
      <c r="KVP535" s="122"/>
      <c r="KVQ535" s="122"/>
      <c r="KVR535" s="122"/>
      <c r="KVS535" s="122"/>
      <c r="KVT535" s="122"/>
      <c r="KVU535" s="122"/>
      <c r="KVV535" s="122"/>
      <c r="KVW535" s="122"/>
      <c r="KVX535" s="122"/>
      <c r="KVY535" s="122"/>
      <c r="KVZ535" s="122"/>
      <c r="KWA535" s="122"/>
      <c r="KWB535" s="122"/>
      <c r="KWC535" s="122"/>
      <c r="KWD535" s="122"/>
      <c r="KWE535" s="122"/>
      <c r="KWF535" s="122"/>
      <c r="KWG535" s="122"/>
      <c r="KWH535" s="122"/>
      <c r="KWI535" s="122"/>
      <c r="KWJ535" s="122"/>
      <c r="KWK535" s="122"/>
      <c r="KWL535" s="122"/>
      <c r="KWM535" s="122"/>
      <c r="KWN535" s="122"/>
      <c r="KWO535" s="122"/>
      <c r="KWP535" s="122"/>
      <c r="KWQ535" s="122"/>
      <c r="KWR535" s="122"/>
      <c r="KWS535" s="122"/>
      <c r="KWT535" s="122"/>
      <c r="KWU535" s="122"/>
      <c r="KWV535" s="122"/>
      <c r="KWW535" s="122"/>
      <c r="KWX535" s="122"/>
      <c r="KWY535" s="122"/>
      <c r="KWZ535" s="122"/>
      <c r="KXA535" s="122"/>
      <c r="KXB535" s="122"/>
      <c r="KXC535" s="122"/>
      <c r="KXD535" s="122"/>
      <c r="KXE535" s="122"/>
      <c r="KXF535" s="122"/>
      <c r="KXG535" s="122"/>
      <c r="KXH535" s="122"/>
      <c r="KXI535" s="122"/>
      <c r="KXJ535" s="122"/>
      <c r="KXK535" s="122"/>
      <c r="KXL535" s="122"/>
      <c r="KXM535" s="122"/>
      <c r="KXN535" s="122"/>
      <c r="KXO535" s="122"/>
      <c r="KXP535" s="122"/>
      <c r="KXQ535" s="122"/>
      <c r="KXR535" s="122"/>
      <c r="KXS535" s="122"/>
      <c r="KXT535" s="122"/>
      <c r="KXU535" s="122"/>
      <c r="KXV535" s="122"/>
      <c r="KXW535" s="122"/>
      <c r="KXX535" s="122"/>
      <c r="KXY535" s="122"/>
      <c r="KXZ535" s="122"/>
      <c r="KYA535" s="122"/>
      <c r="KYB535" s="122"/>
      <c r="KYC535" s="122"/>
      <c r="KYD535" s="122"/>
      <c r="KYE535" s="122"/>
      <c r="KYF535" s="122"/>
      <c r="KYG535" s="122"/>
      <c r="KYH535" s="122"/>
      <c r="KYI535" s="122"/>
      <c r="KYJ535" s="122"/>
      <c r="KYK535" s="122"/>
      <c r="KYL535" s="122"/>
      <c r="KYM535" s="122"/>
      <c r="KYN535" s="122"/>
      <c r="KYO535" s="122"/>
      <c r="KYP535" s="122"/>
      <c r="KYQ535" s="122"/>
      <c r="KYR535" s="122"/>
      <c r="KYS535" s="122"/>
      <c r="KYT535" s="122"/>
      <c r="KYU535" s="122"/>
      <c r="KYV535" s="122"/>
      <c r="KYW535" s="122"/>
      <c r="KYX535" s="122"/>
      <c r="KYY535" s="122"/>
      <c r="KYZ535" s="122"/>
      <c r="KZA535" s="122"/>
      <c r="KZB535" s="122"/>
      <c r="KZC535" s="122"/>
      <c r="KZD535" s="122"/>
      <c r="KZE535" s="122"/>
      <c r="KZF535" s="122"/>
      <c r="KZG535" s="122"/>
      <c r="KZH535" s="122"/>
      <c r="KZI535" s="122"/>
      <c r="KZJ535" s="122"/>
      <c r="KZK535" s="122"/>
      <c r="KZL535" s="122"/>
      <c r="KZM535" s="122"/>
      <c r="KZN535" s="122"/>
      <c r="KZO535" s="122"/>
      <c r="KZP535" s="122"/>
      <c r="KZQ535" s="122"/>
      <c r="KZR535" s="122"/>
      <c r="KZS535" s="122"/>
      <c r="KZT535" s="122"/>
      <c r="KZU535" s="122"/>
      <c r="KZV535" s="122"/>
      <c r="KZW535" s="122"/>
      <c r="KZX535" s="122"/>
      <c r="KZY535" s="122"/>
      <c r="KZZ535" s="122"/>
      <c r="LAA535" s="122"/>
      <c r="LAB535" s="122"/>
      <c r="LAC535" s="122"/>
      <c r="LAD535" s="122"/>
      <c r="LAE535" s="122"/>
      <c r="LAF535" s="122"/>
      <c r="LAG535" s="122"/>
      <c r="LAH535" s="122"/>
      <c r="LAI535" s="122"/>
      <c r="LAJ535" s="122"/>
      <c r="LAK535" s="122"/>
      <c r="LAL535" s="122"/>
      <c r="LAM535" s="122"/>
      <c r="LAN535" s="122"/>
      <c r="LAO535" s="122"/>
      <c r="LAP535" s="122"/>
      <c r="LAQ535" s="122"/>
      <c r="LAR535" s="122"/>
      <c r="LAS535" s="122"/>
      <c r="LAT535" s="122"/>
      <c r="LAU535" s="122"/>
      <c r="LAV535" s="122"/>
      <c r="LAW535" s="122"/>
      <c r="LAX535" s="122"/>
      <c r="LAY535" s="122"/>
      <c r="LAZ535" s="122"/>
      <c r="LBA535" s="122"/>
      <c r="LBB535" s="122"/>
      <c r="LBC535" s="122"/>
      <c r="LBD535" s="122"/>
      <c r="LBE535" s="122"/>
      <c r="LBF535" s="122"/>
      <c r="LBG535" s="122"/>
      <c r="LBH535" s="122"/>
      <c r="LBI535" s="122"/>
      <c r="LBJ535" s="122"/>
      <c r="LBK535" s="122"/>
      <c r="LBL535" s="122"/>
      <c r="LBM535" s="122"/>
      <c r="LBN535" s="122"/>
      <c r="LBO535" s="122"/>
      <c r="LBP535" s="122"/>
      <c r="LBQ535" s="122"/>
      <c r="LBR535" s="122"/>
      <c r="LBS535" s="122"/>
      <c r="LBT535" s="122"/>
      <c r="LBU535" s="122"/>
      <c r="LBV535" s="122"/>
      <c r="LBW535" s="122"/>
      <c r="LBX535" s="122"/>
      <c r="LBY535" s="122"/>
      <c r="LBZ535" s="122"/>
      <c r="LCA535" s="122"/>
      <c r="LCB535" s="122"/>
      <c r="LCC535" s="122"/>
      <c r="LCD535" s="122"/>
      <c r="LCE535" s="122"/>
      <c r="LCF535" s="122"/>
      <c r="LCG535" s="122"/>
      <c r="LCH535" s="122"/>
      <c r="LCI535" s="122"/>
      <c r="LCJ535" s="122"/>
      <c r="LCK535" s="122"/>
      <c r="LCL535" s="122"/>
      <c r="LCM535" s="122"/>
      <c r="LCN535" s="122"/>
      <c r="LCO535" s="122"/>
      <c r="LCP535" s="122"/>
      <c r="LCQ535" s="122"/>
      <c r="LCR535" s="122"/>
      <c r="LCS535" s="122"/>
      <c r="LCT535" s="122"/>
      <c r="LCU535" s="122"/>
      <c r="LCV535" s="122"/>
      <c r="LCW535" s="122"/>
      <c r="LCX535" s="122"/>
      <c r="LCY535" s="122"/>
      <c r="LCZ535" s="122"/>
      <c r="LDA535" s="122"/>
      <c r="LDB535" s="122"/>
      <c r="LDC535" s="122"/>
      <c r="LDD535" s="122"/>
      <c r="LDE535" s="122"/>
      <c r="LDF535" s="122"/>
      <c r="LDG535" s="122"/>
      <c r="LDH535" s="122"/>
      <c r="LDI535" s="122"/>
      <c r="LDJ535" s="122"/>
      <c r="LDK535" s="122"/>
      <c r="LDL535" s="122"/>
      <c r="LDM535" s="122"/>
      <c r="LDN535" s="122"/>
      <c r="LDO535" s="122"/>
      <c r="LDP535" s="122"/>
      <c r="LDQ535" s="122"/>
      <c r="LDR535" s="122"/>
      <c r="LDS535" s="122"/>
      <c r="LDT535" s="122"/>
      <c r="LDU535" s="122"/>
      <c r="LDV535" s="122"/>
      <c r="LDW535" s="122"/>
      <c r="LDX535" s="122"/>
      <c r="LDY535" s="122"/>
      <c r="LDZ535" s="122"/>
      <c r="LEA535" s="122"/>
      <c r="LEB535" s="122"/>
      <c r="LEC535" s="122"/>
      <c r="LED535" s="122"/>
      <c r="LEE535" s="122"/>
      <c r="LEF535" s="122"/>
      <c r="LEG535" s="122"/>
      <c r="LEH535" s="122"/>
      <c r="LEI535" s="122"/>
      <c r="LEJ535" s="122"/>
      <c r="LEK535" s="122"/>
      <c r="LEL535" s="122"/>
      <c r="LEM535" s="122"/>
      <c r="LEN535" s="122"/>
      <c r="LEO535" s="122"/>
      <c r="LEP535" s="122"/>
      <c r="LEQ535" s="122"/>
      <c r="LER535" s="122"/>
      <c r="LES535" s="122"/>
      <c r="LET535" s="122"/>
      <c r="LEU535" s="122"/>
      <c r="LEV535" s="122"/>
      <c r="LEW535" s="122"/>
      <c r="LEX535" s="122"/>
      <c r="LEY535" s="122"/>
      <c r="LEZ535" s="122"/>
      <c r="LFA535" s="122"/>
      <c r="LFB535" s="122"/>
      <c r="LFC535" s="122"/>
      <c r="LFD535" s="122"/>
      <c r="LFE535" s="122"/>
      <c r="LFF535" s="122"/>
      <c r="LFG535" s="122"/>
      <c r="LFH535" s="122"/>
      <c r="LFI535" s="122"/>
      <c r="LFJ535" s="122"/>
      <c r="LFK535" s="122"/>
      <c r="LFL535" s="122"/>
      <c r="LFM535" s="122"/>
      <c r="LFN535" s="122"/>
      <c r="LFO535" s="122"/>
      <c r="LFP535" s="122"/>
      <c r="LFQ535" s="122"/>
      <c r="LFR535" s="122"/>
      <c r="LFS535" s="122"/>
      <c r="LFT535" s="122"/>
      <c r="LFU535" s="122"/>
      <c r="LFV535" s="122"/>
      <c r="LFW535" s="122"/>
      <c r="LFX535" s="122"/>
      <c r="LFY535" s="122"/>
      <c r="LFZ535" s="122"/>
      <c r="LGA535" s="122"/>
      <c r="LGB535" s="122"/>
      <c r="LGC535" s="122"/>
      <c r="LGD535" s="122"/>
      <c r="LGE535" s="122"/>
      <c r="LGF535" s="122"/>
      <c r="LGG535" s="122"/>
      <c r="LGH535" s="122"/>
      <c r="LGI535" s="122"/>
      <c r="LGJ535" s="122"/>
      <c r="LGK535" s="122"/>
      <c r="LGL535" s="122"/>
      <c r="LGM535" s="122"/>
      <c r="LGN535" s="122"/>
      <c r="LGO535" s="122"/>
      <c r="LGP535" s="122"/>
      <c r="LGQ535" s="122"/>
      <c r="LGR535" s="122"/>
      <c r="LGS535" s="122"/>
      <c r="LGT535" s="122"/>
      <c r="LGU535" s="122"/>
      <c r="LGV535" s="122"/>
      <c r="LGW535" s="122"/>
      <c r="LGX535" s="122"/>
      <c r="LGY535" s="122"/>
      <c r="LGZ535" s="122"/>
      <c r="LHA535" s="122"/>
      <c r="LHB535" s="122"/>
      <c r="LHC535" s="122"/>
      <c r="LHD535" s="122"/>
      <c r="LHE535" s="122"/>
      <c r="LHF535" s="122"/>
      <c r="LHG535" s="122"/>
      <c r="LHH535" s="122"/>
      <c r="LHI535" s="122"/>
      <c r="LHJ535" s="122"/>
      <c r="LHK535" s="122"/>
      <c r="LHL535" s="122"/>
      <c r="LHM535" s="122"/>
      <c r="LHN535" s="122"/>
      <c r="LHO535" s="122"/>
      <c r="LHP535" s="122"/>
      <c r="LHQ535" s="122"/>
      <c r="LHR535" s="122"/>
      <c r="LHS535" s="122"/>
      <c r="LHT535" s="122"/>
      <c r="LHU535" s="122"/>
      <c r="LHV535" s="122"/>
      <c r="LHW535" s="122"/>
      <c r="LHX535" s="122"/>
      <c r="LHY535" s="122"/>
      <c r="LHZ535" s="122"/>
      <c r="LIA535" s="122"/>
      <c r="LIB535" s="122"/>
      <c r="LIC535" s="122"/>
      <c r="LID535" s="122"/>
      <c r="LIE535" s="122"/>
      <c r="LIF535" s="122"/>
      <c r="LIG535" s="122"/>
      <c r="LIH535" s="122"/>
      <c r="LII535" s="122"/>
      <c r="LIJ535" s="122"/>
      <c r="LIK535" s="122"/>
      <c r="LIL535" s="122"/>
      <c r="LIM535" s="122"/>
      <c r="LIN535" s="122"/>
      <c r="LIO535" s="122"/>
      <c r="LIP535" s="122"/>
      <c r="LIQ535" s="122"/>
      <c r="LIR535" s="122"/>
      <c r="LIS535" s="122"/>
      <c r="LIT535" s="122"/>
      <c r="LIU535" s="122"/>
      <c r="LIV535" s="122"/>
      <c r="LIW535" s="122"/>
      <c r="LIX535" s="122"/>
      <c r="LIY535" s="122"/>
      <c r="LIZ535" s="122"/>
      <c r="LJA535" s="122"/>
      <c r="LJB535" s="122"/>
      <c r="LJC535" s="122"/>
      <c r="LJD535" s="122"/>
      <c r="LJE535" s="122"/>
      <c r="LJF535" s="122"/>
      <c r="LJG535" s="122"/>
      <c r="LJH535" s="122"/>
      <c r="LJI535" s="122"/>
      <c r="LJJ535" s="122"/>
      <c r="LJK535" s="122"/>
      <c r="LJL535" s="122"/>
      <c r="LJM535" s="122"/>
      <c r="LJN535" s="122"/>
      <c r="LJO535" s="122"/>
      <c r="LJP535" s="122"/>
      <c r="LJQ535" s="122"/>
      <c r="LJR535" s="122"/>
      <c r="LJS535" s="122"/>
      <c r="LJT535" s="122"/>
      <c r="LJU535" s="122"/>
      <c r="LJV535" s="122"/>
      <c r="LJW535" s="122"/>
      <c r="LJX535" s="122"/>
      <c r="LJY535" s="122"/>
      <c r="LJZ535" s="122"/>
      <c r="LKA535" s="122"/>
      <c r="LKB535" s="122"/>
      <c r="LKC535" s="122"/>
      <c r="LKD535" s="122"/>
      <c r="LKE535" s="122"/>
      <c r="LKF535" s="122"/>
      <c r="LKG535" s="122"/>
      <c r="LKH535" s="122"/>
      <c r="LKI535" s="122"/>
      <c r="LKJ535" s="122"/>
      <c r="LKK535" s="122"/>
      <c r="LKL535" s="122"/>
      <c r="LKM535" s="122"/>
      <c r="LKN535" s="122"/>
      <c r="LKO535" s="122"/>
      <c r="LKP535" s="122"/>
      <c r="LKQ535" s="122"/>
      <c r="LKR535" s="122"/>
      <c r="LKS535" s="122"/>
      <c r="LKT535" s="122"/>
      <c r="LKU535" s="122"/>
      <c r="LKV535" s="122"/>
      <c r="LKW535" s="122"/>
      <c r="LKX535" s="122"/>
      <c r="LKY535" s="122"/>
      <c r="LKZ535" s="122"/>
      <c r="LLA535" s="122"/>
      <c r="LLB535" s="122"/>
      <c r="LLC535" s="122"/>
      <c r="LLD535" s="122"/>
      <c r="LLE535" s="122"/>
      <c r="LLF535" s="122"/>
      <c r="LLG535" s="122"/>
      <c r="LLH535" s="122"/>
      <c r="LLI535" s="122"/>
      <c r="LLJ535" s="122"/>
      <c r="LLK535" s="122"/>
      <c r="LLL535" s="122"/>
      <c r="LLM535" s="122"/>
      <c r="LLN535" s="122"/>
      <c r="LLO535" s="122"/>
      <c r="LLP535" s="122"/>
      <c r="LLQ535" s="122"/>
      <c r="LLR535" s="122"/>
      <c r="LLS535" s="122"/>
      <c r="LLT535" s="122"/>
      <c r="LLU535" s="122"/>
      <c r="LLV535" s="122"/>
      <c r="LLW535" s="122"/>
      <c r="LLX535" s="122"/>
      <c r="LLY535" s="122"/>
      <c r="LLZ535" s="122"/>
      <c r="LMA535" s="122"/>
      <c r="LMB535" s="122"/>
      <c r="LMC535" s="122"/>
      <c r="LMD535" s="122"/>
      <c r="LME535" s="122"/>
      <c r="LMF535" s="122"/>
      <c r="LMG535" s="122"/>
      <c r="LMH535" s="122"/>
      <c r="LMI535" s="122"/>
      <c r="LMJ535" s="122"/>
      <c r="LMK535" s="122"/>
      <c r="LML535" s="122"/>
      <c r="LMM535" s="122"/>
      <c r="LMN535" s="122"/>
      <c r="LMO535" s="122"/>
      <c r="LMP535" s="122"/>
      <c r="LMQ535" s="122"/>
      <c r="LMR535" s="122"/>
      <c r="LMS535" s="122"/>
      <c r="LMT535" s="122"/>
      <c r="LMU535" s="122"/>
      <c r="LMV535" s="122"/>
      <c r="LMW535" s="122"/>
      <c r="LMX535" s="122"/>
      <c r="LMY535" s="122"/>
      <c r="LMZ535" s="122"/>
      <c r="LNA535" s="122"/>
      <c r="LNB535" s="122"/>
      <c r="LNC535" s="122"/>
      <c r="LND535" s="122"/>
      <c r="LNE535" s="122"/>
      <c r="LNF535" s="122"/>
      <c r="LNG535" s="122"/>
      <c r="LNH535" s="122"/>
      <c r="LNI535" s="122"/>
      <c r="LNJ535" s="122"/>
      <c r="LNK535" s="122"/>
      <c r="LNL535" s="122"/>
      <c r="LNM535" s="122"/>
      <c r="LNN535" s="122"/>
      <c r="LNO535" s="122"/>
      <c r="LNP535" s="122"/>
      <c r="LNQ535" s="122"/>
      <c r="LNR535" s="122"/>
      <c r="LNS535" s="122"/>
      <c r="LNT535" s="122"/>
      <c r="LNU535" s="122"/>
      <c r="LNV535" s="122"/>
      <c r="LNW535" s="122"/>
      <c r="LNX535" s="122"/>
      <c r="LNY535" s="122"/>
      <c r="LNZ535" s="122"/>
      <c r="LOA535" s="122"/>
      <c r="LOB535" s="122"/>
      <c r="LOC535" s="122"/>
      <c r="LOD535" s="122"/>
      <c r="LOE535" s="122"/>
      <c r="LOF535" s="122"/>
      <c r="LOG535" s="122"/>
      <c r="LOH535" s="122"/>
      <c r="LOI535" s="122"/>
      <c r="LOJ535" s="122"/>
      <c r="LOK535" s="122"/>
      <c r="LOL535" s="122"/>
      <c r="LOM535" s="122"/>
      <c r="LON535" s="122"/>
      <c r="LOO535" s="122"/>
      <c r="LOP535" s="122"/>
      <c r="LOQ535" s="122"/>
      <c r="LOR535" s="122"/>
      <c r="LOS535" s="122"/>
      <c r="LOT535" s="122"/>
      <c r="LOU535" s="122"/>
      <c r="LOV535" s="122"/>
      <c r="LOW535" s="122"/>
      <c r="LOX535" s="122"/>
      <c r="LOY535" s="122"/>
      <c r="LOZ535" s="122"/>
      <c r="LPA535" s="122"/>
      <c r="LPB535" s="122"/>
      <c r="LPC535" s="122"/>
      <c r="LPD535" s="122"/>
      <c r="LPE535" s="122"/>
      <c r="LPF535" s="122"/>
      <c r="LPG535" s="122"/>
      <c r="LPH535" s="122"/>
      <c r="LPI535" s="122"/>
      <c r="LPJ535" s="122"/>
      <c r="LPK535" s="122"/>
      <c r="LPL535" s="122"/>
      <c r="LPM535" s="122"/>
      <c r="LPN535" s="122"/>
      <c r="LPO535" s="122"/>
      <c r="LPP535" s="122"/>
      <c r="LPQ535" s="122"/>
      <c r="LPR535" s="122"/>
      <c r="LPS535" s="122"/>
      <c r="LPT535" s="122"/>
      <c r="LPU535" s="122"/>
      <c r="LPV535" s="122"/>
      <c r="LPW535" s="122"/>
      <c r="LPX535" s="122"/>
      <c r="LPY535" s="122"/>
      <c r="LPZ535" s="122"/>
      <c r="LQA535" s="122"/>
      <c r="LQB535" s="122"/>
      <c r="LQC535" s="122"/>
      <c r="LQD535" s="122"/>
      <c r="LQE535" s="122"/>
      <c r="LQF535" s="122"/>
      <c r="LQG535" s="122"/>
      <c r="LQH535" s="122"/>
      <c r="LQI535" s="122"/>
      <c r="LQJ535" s="122"/>
      <c r="LQK535" s="122"/>
      <c r="LQL535" s="122"/>
      <c r="LQM535" s="122"/>
      <c r="LQN535" s="122"/>
      <c r="LQO535" s="122"/>
      <c r="LQP535" s="122"/>
      <c r="LQQ535" s="122"/>
      <c r="LQR535" s="122"/>
      <c r="LQS535" s="122"/>
      <c r="LQT535" s="122"/>
      <c r="LQU535" s="122"/>
      <c r="LQV535" s="122"/>
      <c r="LQW535" s="122"/>
      <c r="LQX535" s="122"/>
      <c r="LQY535" s="122"/>
      <c r="LQZ535" s="122"/>
      <c r="LRA535" s="122"/>
      <c r="LRB535" s="122"/>
      <c r="LRC535" s="122"/>
      <c r="LRD535" s="122"/>
      <c r="LRE535" s="122"/>
      <c r="LRF535" s="122"/>
      <c r="LRG535" s="122"/>
      <c r="LRH535" s="122"/>
      <c r="LRI535" s="122"/>
      <c r="LRJ535" s="122"/>
      <c r="LRK535" s="122"/>
      <c r="LRL535" s="122"/>
      <c r="LRM535" s="122"/>
      <c r="LRN535" s="122"/>
      <c r="LRO535" s="122"/>
      <c r="LRP535" s="122"/>
      <c r="LRQ535" s="122"/>
      <c r="LRR535" s="122"/>
      <c r="LRS535" s="122"/>
      <c r="LRT535" s="122"/>
      <c r="LRU535" s="122"/>
      <c r="LRV535" s="122"/>
      <c r="LRW535" s="122"/>
      <c r="LRX535" s="122"/>
      <c r="LRY535" s="122"/>
      <c r="LRZ535" s="122"/>
      <c r="LSA535" s="122"/>
      <c r="LSB535" s="122"/>
      <c r="LSC535" s="122"/>
      <c r="LSD535" s="122"/>
      <c r="LSE535" s="122"/>
      <c r="LSF535" s="122"/>
      <c r="LSG535" s="122"/>
      <c r="LSH535" s="122"/>
      <c r="LSI535" s="122"/>
      <c r="LSJ535" s="122"/>
      <c r="LSK535" s="122"/>
      <c r="LSL535" s="122"/>
      <c r="LSM535" s="122"/>
      <c r="LSN535" s="122"/>
      <c r="LSO535" s="122"/>
      <c r="LSP535" s="122"/>
      <c r="LSQ535" s="122"/>
      <c r="LSR535" s="122"/>
      <c r="LSS535" s="122"/>
      <c r="LST535" s="122"/>
      <c r="LSU535" s="122"/>
      <c r="LSV535" s="122"/>
      <c r="LSW535" s="122"/>
      <c r="LSX535" s="122"/>
      <c r="LSY535" s="122"/>
      <c r="LSZ535" s="122"/>
      <c r="LTA535" s="122"/>
      <c r="LTB535" s="122"/>
      <c r="LTC535" s="122"/>
      <c r="LTD535" s="122"/>
      <c r="LTE535" s="122"/>
      <c r="LTF535" s="122"/>
      <c r="LTG535" s="122"/>
      <c r="LTH535" s="122"/>
      <c r="LTI535" s="122"/>
      <c r="LTJ535" s="122"/>
      <c r="LTK535" s="122"/>
      <c r="LTL535" s="122"/>
      <c r="LTM535" s="122"/>
      <c r="LTN535" s="122"/>
      <c r="LTO535" s="122"/>
      <c r="LTP535" s="122"/>
      <c r="LTQ535" s="122"/>
      <c r="LTR535" s="122"/>
      <c r="LTS535" s="122"/>
      <c r="LTT535" s="122"/>
      <c r="LTU535" s="122"/>
      <c r="LTV535" s="122"/>
      <c r="LTW535" s="122"/>
      <c r="LTX535" s="122"/>
      <c r="LTY535" s="122"/>
      <c r="LTZ535" s="122"/>
      <c r="LUA535" s="122"/>
      <c r="LUB535" s="122"/>
      <c r="LUC535" s="122"/>
      <c r="LUD535" s="122"/>
      <c r="LUE535" s="122"/>
      <c r="LUF535" s="122"/>
      <c r="LUG535" s="122"/>
      <c r="LUH535" s="122"/>
      <c r="LUI535" s="122"/>
      <c r="LUJ535" s="122"/>
      <c r="LUK535" s="122"/>
      <c r="LUL535" s="122"/>
      <c r="LUM535" s="122"/>
      <c r="LUN535" s="122"/>
      <c r="LUO535" s="122"/>
      <c r="LUP535" s="122"/>
      <c r="LUQ535" s="122"/>
      <c r="LUR535" s="122"/>
      <c r="LUS535" s="122"/>
      <c r="LUT535" s="122"/>
      <c r="LUU535" s="122"/>
      <c r="LUV535" s="122"/>
      <c r="LUW535" s="122"/>
      <c r="LUX535" s="122"/>
      <c r="LUY535" s="122"/>
      <c r="LUZ535" s="122"/>
      <c r="LVA535" s="122"/>
      <c r="LVB535" s="122"/>
      <c r="LVC535" s="122"/>
      <c r="LVD535" s="122"/>
      <c r="LVE535" s="122"/>
      <c r="LVF535" s="122"/>
      <c r="LVG535" s="122"/>
      <c r="LVH535" s="122"/>
      <c r="LVI535" s="122"/>
      <c r="LVJ535" s="122"/>
      <c r="LVK535" s="122"/>
      <c r="LVL535" s="122"/>
      <c r="LVM535" s="122"/>
      <c r="LVN535" s="122"/>
      <c r="LVO535" s="122"/>
      <c r="LVP535" s="122"/>
      <c r="LVQ535" s="122"/>
      <c r="LVR535" s="122"/>
      <c r="LVS535" s="122"/>
      <c r="LVT535" s="122"/>
      <c r="LVU535" s="122"/>
      <c r="LVV535" s="122"/>
      <c r="LVW535" s="122"/>
      <c r="LVX535" s="122"/>
      <c r="LVY535" s="122"/>
      <c r="LVZ535" s="122"/>
      <c r="LWA535" s="122"/>
      <c r="LWB535" s="122"/>
      <c r="LWC535" s="122"/>
      <c r="LWD535" s="122"/>
      <c r="LWE535" s="122"/>
      <c r="LWF535" s="122"/>
      <c r="LWG535" s="122"/>
      <c r="LWH535" s="122"/>
      <c r="LWI535" s="122"/>
      <c r="LWJ535" s="122"/>
      <c r="LWK535" s="122"/>
      <c r="LWL535" s="122"/>
      <c r="LWM535" s="122"/>
      <c r="LWN535" s="122"/>
      <c r="LWO535" s="122"/>
      <c r="LWP535" s="122"/>
      <c r="LWQ535" s="122"/>
      <c r="LWR535" s="122"/>
      <c r="LWS535" s="122"/>
      <c r="LWT535" s="122"/>
      <c r="LWU535" s="122"/>
      <c r="LWV535" s="122"/>
      <c r="LWW535" s="122"/>
      <c r="LWX535" s="122"/>
      <c r="LWY535" s="122"/>
      <c r="LWZ535" s="122"/>
      <c r="LXA535" s="122"/>
      <c r="LXB535" s="122"/>
      <c r="LXC535" s="122"/>
      <c r="LXD535" s="122"/>
      <c r="LXE535" s="122"/>
      <c r="LXF535" s="122"/>
      <c r="LXG535" s="122"/>
      <c r="LXH535" s="122"/>
      <c r="LXI535" s="122"/>
      <c r="LXJ535" s="122"/>
      <c r="LXK535" s="122"/>
      <c r="LXL535" s="122"/>
      <c r="LXM535" s="122"/>
      <c r="LXN535" s="122"/>
      <c r="LXO535" s="122"/>
      <c r="LXP535" s="122"/>
      <c r="LXQ535" s="122"/>
      <c r="LXR535" s="122"/>
      <c r="LXS535" s="122"/>
      <c r="LXT535" s="122"/>
      <c r="LXU535" s="122"/>
      <c r="LXV535" s="122"/>
      <c r="LXW535" s="122"/>
      <c r="LXX535" s="122"/>
      <c r="LXY535" s="122"/>
      <c r="LXZ535" s="122"/>
      <c r="LYA535" s="122"/>
      <c r="LYB535" s="122"/>
      <c r="LYC535" s="122"/>
      <c r="LYD535" s="122"/>
      <c r="LYE535" s="122"/>
      <c r="LYF535" s="122"/>
      <c r="LYG535" s="122"/>
      <c r="LYH535" s="122"/>
      <c r="LYI535" s="122"/>
      <c r="LYJ535" s="122"/>
      <c r="LYK535" s="122"/>
      <c r="LYL535" s="122"/>
      <c r="LYM535" s="122"/>
      <c r="LYN535" s="122"/>
      <c r="LYO535" s="122"/>
      <c r="LYP535" s="122"/>
      <c r="LYQ535" s="122"/>
      <c r="LYR535" s="122"/>
      <c r="LYS535" s="122"/>
      <c r="LYT535" s="122"/>
      <c r="LYU535" s="122"/>
      <c r="LYV535" s="122"/>
      <c r="LYW535" s="122"/>
      <c r="LYX535" s="122"/>
      <c r="LYY535" s="122"/>
      <c r="LYZ535" s="122"/>
      <c r="LZA535" s="122"/>
      <c r="LZB535" s="122"/>
      <c r="LZC535" s="122"/>
      <c r="LZD535" s="122"/>
      <c r="LZE535" s="122"/>
      <c r="LZF535" s="122"/>
      <c r="LZG535" s="122"/>
      <c r="LZH535" s="122"/>
      <c r="LZI535" s="122"/>
      <c r="LZJ535" s="122"/>
      <c r="LZK535" s="122"/>
      <c r="LZL535" s="122"/>
      <c r="LZM535" s="122"/>
      <c r="LZN535" s="122"/>
      <c r="LZO535" s="122"/>
      <c r="LZP535" s="122"/>
      <c r="LZQ535" s="122"/>
      <c r="LZR535" s="122"/>
      <c r="LZS535" s="122"/>
      <c r="LZT535" s="122"/>
      <c r="LZU535" s="122"/>
      <c r="LZV535" s="122"/>
      <c r="LZW535" s="122"/>
      <c r="LZX535" s="122"/>
      <c r="LZY535" s="122"/>
      <c r="LZZ535" s="122"/>
      <c r="MAA535" s="122"/>
      <c r="MAB535" s="122"/>
      <c r="MAC535" s="122"/>
      <c r="MAD535" s="122"/>
      <c r="MAE535" s="122"/>
      <c r="MAF535" s="122"/>
      <c r="MAG535" s="122"/>
      <c r="MAH535" s="122"/>
      <c r="MAI535" s="122"/>
      <c r="MAJ535" s="122"/>
      <c r="MAK535" s="122"/>
      <c r="MAL535" s="122"/>
      <c r="MAM535" s="122"/>
      <c r="MAN535" s="122"/>
      <c r="MAO535" s="122"/>
      <c r="MAP535" s="122"/>
      <c r="MAQ535" s="122"/>
      <c r="MAR535" s="122"/>
      <c r="MAS535" s="122"/>
      <c r="MAT535" s="122"/>
      <c r="MAU535" s="122"/>
      <c r="MAV535" s="122"/>
      <c r="MAW535" s="122"/>
      <c r="MAX535" s="122"/>
      <c r="MAY535" s="122"/>
      <c r="MAZ535" s="122"/>
      <c r="MBA535" s="122"/>
      <c r="MBB535" s="122"/>
      <c r="MBC535" s="122"/>
      <c r="MBD535" s="122"/>
      <c r="MBE535" s="122"/>
      <c r="MBF535" s="122"/>
      <c r="MBG535" s="122"/>
      <c r="MBH535" s="122"/>
      <c r="MBI535" s="122"/>
      <c r="MBJ535" s="122"/>
      <c r="MBK535" s="122"/>
      <c r="MBL535" s="122"/>
      <c r="MBM535" s="122"/>
      <c r="MBN535" s="122"/>
      <c r="MBO535" s="122"/>
      <c r="MBP535" s="122"/>
      <c r="MBQ535" s="122"/>
      <c r="MBR535" s="122"/>
      <c r="MBS535" s="122"/>
      <c r="MBT535" s="122"/>
      <c r="MBU535" s="122"/>
      <c r="MBV535" s="122"/>
      <c r="MBW535" s="122"/>
      <c r="MBX535" s="122"/>
      <c r="MBY535" s="122"/>
      <c r="MBZ535" s="122"/>
      <c r="MCA535" s="122"/>
      <c r="MCB535" s="122"/>
      <c r="MCC535" s="122"/>
      <c r="MCD535" s="122"/>
      <c r="MCE535" s="122"/>
      <c r="MCF535" s="122"/>
      <c r="MCG535" s="122"/>
      <c r="MCH535" s="122"/>
      <c r="MCI535" s="122"/>
      <c r="MCJ535" s="122"/>
      <c r="MCK535" s="122"/>
      <c r="MCL535" s="122"/>
      <c r="MCM535" s="122"/>
      <c r="MCN535" s="122"/>
      <c r="MCO535" s="122"/>
      <c r="MCP535" s="122"/>
      <c r="MCQ535" s="122"/>
      <c r="MCR535" s="122"/>
      <c r="MCS535" s="122"/>
      <c r="MCT535" s="122"/>
      <c r="MCU535" s="122"/>
      <c r="MCV535" s="122"/>
      <c r="MCW535" s="122"/>
      <c r="MCX535" s="122"/>
      <c r="MCY535" s="122"/>
      <c r="MCZ535" s="122"/>
      <c r="MDA535" s="122"/>
      <c r="MDB535" s="122"/>
      <c r="MDC535" s="122"/>
      <c r="MDD535" s="122"/>
      <c r="MDE535" s="122"/>
      <c r="MDF535" s="122"/>
      <c r="MDG535" s="122"/>
      <c r="MDH535" s="122"/>
      <c r="MDI535" s="122"/>
      <c r="MDJ535" s="122"/>
      <c r="MDK535" s="122"/>
      <c r="MDL535" s="122"/>
      <c r="MDM535" s="122"/>
      <c r="MDN535" s="122"/>
      <c r="MDO535" s="122"/>
      <c r="MDP535" s="122"/>
      <c r="MDQ535" s="122"/>
      <c r="MDR535" s="122"/>
      <c r="MDS535" s="122"/>
      <c r="MDT535" s="122"/>
      <c r="MDU535" s="122"/>
      <c r="MDV535" s="122"/>
      <c r="MDW535" s="122"/>
      <c r="MDX535" s="122"/>
      <c r="MDY535" s="122"/>
      <c r="MDZ535" s="122"/>
      <c r="MEA535" s="122"/>
      <c r="MEB535" s="122"/>
      <c r="MEC535" s="122"/>
      <c r="MED535" s="122"/>
      <c r="MEE535" s="122"/>
      <c r="MEF535" s="122"/>
      <c r="MEG535" s="122"/>
      <c r="MEH535" s="122"/>
      <c r="MEI535" s="122"/>
      <c r="MEJ535" s="122"/>
      <c r="MEK535" s="122"/>
      <c r="MEL535" s="122"/>
      <c r="MEM535" s="122"/>
      <c r="MEN535" s="122"/>
      <c r="MEO535" s="122"/>
      <c r="MEP535" s="122"/>
      <c r="MEQ535" s="122"/>
      <c r="MER535" s="122"/>
      <c r="MES535" s="122"/>
      <c r="MET535" s="122"/>
      <c r="MEU535" s="122"/>
      <c r="MEV535" s="122"/>
      <c r="MEW535" s="122"/>
      <c r="MEX535" s="122"/>
      <c r="MEY535" s="122"/>
      <c r="MEZ535" s="122"/>
      <c r="MFA535" s="122"/>
      <c r="MFB535" s="122"/>
      <c r="MFC535" s="122"/>
      <c r="MFD535" s="122"/>
      <c r="MFE535" s="122"/>
      <c r="MFF535" s="122"/>
      <c r="MFG535" s="122"/>
      <c r="MFH535" s="122"/>
      <c r="MFI535" s="122"/>
      <c r="MFJ535" s="122"/>
      <c r="MFK535" s="122"/>
      <c r="MFL535" s="122"/>
      <c r="MFM535" s="122"/>
      <c r="MFN535" s="122"/>
      <c r="MFO535" s="122"/>
      <c r="MFP535" s="122"/>
      <c r="MFQ535" s="122"/>
      <c r="MFR535" s="122"/>
      <c r="MFS535" s="122"/>
      <c r="MFT535" s="122"/>
      <c r="MFU535" s="122"/>
      <c r="MFV535" s="122"/>
      <c r="MFW535" s="122"/>
      <c r="MFX535" s="122"/>
      <c r="MFY535" s="122"/>
      <c r="MFZ535" s="122"/>
      <c r="MGA535" s="122"/>
      <c r="MGB535" s="122"/>
      <c r="MGC535" s="122"/>
      <c r="MGD535" s="122"/>
      <c r="MGE535" s="122"/>
      <c r="MGF535" s="122"/>
      <c r="MGG535" s="122"/>
      <c r="MGH535" s="122"/>
      <c r="MGI535" s="122"/>
      <c r="MGJ535" s="122"/>
      <c r="MGK535" s="122"/>
      <c r="MGL535" s="122"/>
      <c r="MGM535" s="122"/>
      <c r="MGN535" s="122"/>
      <c r="MGO535" s="122"/>
      <c r="MGP535" s="122"/>
      <c r="MGQ535" s="122"/>
      <c r="MGR535" s="122"/>
      <c r="MGS535" s="122"/>
      <c r="MGT535" s="122"/>
      <c r="MGU535" s="122"/>
      <c r="MGV535" s="122"/>
      <c r="MGW535" s="122"/>
      <c r="MGX535" s="122"/>
      <c r="MGY535" s="122"/>
      <c r="MGZ535" s="122"/>
      <c r="MHA535" s="122"/>
      <c r="MHB535" s="122"/>
      <c r="MHC535" s="122"/>
      <c r="MHD535" s="122"/>
      <c r="MHE535" s="122"/>
      <c r="MHF535" s="122"/>
      <c r="MHG535" s="122"/>
      <c r="MHH535" s="122"/>
      <c r="MHI535" s="122"/>
      <c r="MHJ535" s="122"/>
      <c r="MHK535" s="122"/>
      <c r="MHL535" s="122"/>
      <c r="MHM535" s="122"/>
      <c r="MHN535" s="122"/>
      <c r="MHO535" s="122"/>
      <c r="MHP535" s="122"/>
      <c r="MHQ535" s="122"/>
      <c r="MHR535" s="122"/>
      <c r="MHS535" s="122"/>
      <c r="MHT535" s="122"/>
      <c r="MHU535" s="122"/>
      <c r="MHV535" s="122"/>
      <c r="MHW535" s="122"/>
      <c r="MHX535" s="122"/>
      <c r="MHY535" s="122"/>
      <c r="MHZ535" s="122"/>
      <c r="MIA535" s="122"/>
      <c r="MIB535" s="122"/>
      <c r="MIC535" s="122"/>
      <c r="MID535" s="122"/>
      <c r="MIE535" s="122"/>
      <c r="MIF535" s="122"/>
      <c r="MIG535" s="122"/>
      <c r="MIH535" s="122"/>
      <c r="MII535" s="122"/>
      <c r="MIJ535" s="122"/>
      <c r="MIK535" s="122"/>
      <c r="MIL535" s="122"/>
      <c r="MIM535" s="122"/>
      <c r="MIN535" s="122"/>
      <c r="MIO535" s="122"/>
      <c r="MIP535" s="122"/>
      <c r="MIQ535" s="122"/>
      <c r="MIR535" s="122"/>
      <c r="MIS535" s="122"/>
      <c r="MIT535" s="122"/>
      <c r="MIU535" s="122"/>
      <c r="MIV535" s="122"/>
      <c r="MIW535" s="122"/>
      <c r="MIX535" s="122"/>
      <c r="MIY535" s="122"/>
      <c r="MIZ535" s="122"/>
      <c r="MJA535" s="122"/>
      <c r="MJB535" s="122"/>
      <c r="MJC535" s="122"/>
      <c r="MJD535" s="122"/>
      <c r="MJE535" s="122"/>
      <c r="MJF535" s="122"/>
      <c r="MJG535" s="122"/>
      <c r="MJH535" s="122"/>
      <c r="MJI535" s="122"/>
      <c r="MJJ535" s="122"/>
      <c r="MJK535" s="122"/>
      <c r="MJL535" s="122"/>
      <c r="MJM535" s="122"/>
      <c r="MJN535" s="122"/>
      <c r="MJO535" s="122"/>
      <c r="MJP535" s="122"/>
      <c r="MJQ535" s="122"/>
      <c r="MJR535" s="122"/>
      <c r="MJS535" s="122"/>
      <c r="MJT535" s="122"/>
      <c r="MJU535" s="122"/>
      <c r="MJV535" s="122"/>
      <c r="MJW535" s="122"/>
      <c r="MJX535" s="122"/>
      <c r="MJY535" s="122"/>
      <c r="MJZ535" s="122"/>
      <c r="MKA535" s="122"/>
      <c r="MKB535" s="122"/>
      <c r="MKC535" s="122"/>
      <c r="MKD535" s="122"/>
      <c r="MKE535" s="122"/>
      <c r="MKF535" s="122"/>
      <c r="MKG535" s="122"/>
      <c r="MKH535" s="122"/>
      <c r="MKI535" s="122"/>
      <c r="MKJ535" s="122"/>
      <c r="MKK535" s="122"/>
      <c r="MKL535" s="122"/>
      <c r="MKM535" s="122"/>
      <c r="MKN535" s="122"/>
      <c r="MKO535" s="122"/>
      <c r="MKP535" s="122"/>
      <c r="MKQ535" s="122"/>
      <c r="MKR535" s="122"/>
      <c r="MKS535" s="122"/>
      <c r="MKT535" s="122"/>
      <c r="MKU535" s="122"/>
      <c r="MKV535" s="122"/>
      <c r="MKW535" s="122"/>
      <c r="MKX535" s="122"/>
      <c r="MKY535" s="122"/>
      <c r="MKZ535" s="122"/>
      <c r="MLA535" s="122"/>
      <c r="MLB535" s="122"/>
      <c r="MLC535" s="122"/>
      <c r="MLD535" s="122"/>
      <c r="MLE535" s="122"/>
      <c r="MLF535" s="122"/>
      <c r="MLG535" s="122"/>
      <c r="MLH535" s="122"/>
      <c r="MLI535" s="122"/>
      <c r="MLJ535" s="122"/>
      <c r="MLK535" s="122"/>
      <c r="MLL535" s="122"/>
      <c r="MLM535" s="122"/>
      <c r="MLN535" s="122"/>
      <c r="MLO535" s="122"/>
      <c r="MLP535" s="122"/>
      <c r="MLQ535" s="122"/>
      <c r="MLR535" s="122"/>
      <c r="MLS535" s="122"/>
      <c r="MLT535" s="122"/>
      <c r="MLU535" s="122"/>
      <c r="MLV535" s="122"/>
      <c r="MLW535" s="122"/>
      <c r="MLX535" s="122"/>
      <c r="MLY535" s="122"/>
      <c r="MLZ535" s="122"/>
      <c r="MMA535" s="122"/>
      <c r="MMB535" s="122"/>
      <c r="MMC535" s="122"/>
      <c r="MMD535" s="122"/>
      <c r="MME535" s="122"/>
      <c r="MMF535" s="122"/>
      <c r="MMG535" s="122"/>
      <c r="MMH535" s="122"/>
      <c r="MMI535" s="122"/>
      <c r="MMJ535" s="122"/>
      <c r="MMK535" s="122"/>
      <c r="MML535" s="122"/>
      <c r="MMM535" s="122"/>
      <c r="MMN535" s="122"/>
      <c r="MMO535" s="122"/>
      <c r="MMP535" s="122"/>
      <c r="MMQ535" s="122"/>
      <c r="MMR535" s="122"/>
      <c r="MMS535" s="122"/>
      <c r="MMT535" s="122"/>
      <c r="MMU535" s="122"/>
      <c r="MMV535" s="122"/>
      <c r="MMW535" s="122"/>
      <c r="MMX535" s="122"/>
      <c r="MMY535" s="122"/>
      <c r="MMZ535" s="122"/>
      <c r="MNA535" s="122"/>
      <c r="MNB535" s="122"/>
      <c r="MNC535" s="122"/>
      <c r="MND535" s="122"/>
      <c r="MNE535" s="122"/>
      <c r="MNF535" s="122"/>
      <c r="MNG535" s="122"/>
      <c r="MNH535" s="122"/>
      <c r="MNI535" s="122"/>
      <c r="MNJ535" s="122"/>
      <c r="MNK535" s="122"/>
      <c r="MNL535" s="122"/>
      <c r="MNM535" s="122"/>
      <c r="MNN535" s="122"/>
      <c r="MNO535" s="122"/>
      <c r="MNP535" s="122"/>
      <c r="MNQ535" s="122"/>
      <c r="MNR535" s="122"/>
      <c r="MNS535" s="122"/>
      <c r="MNT535" s="122"/>
      <c r="MNU535" s="122"/>
      <c r="MNV535" s="122"/>
      <c r="MNW535" s="122"/>
      <c r="MNX535" s="122"/>
      <c r="MNY535" s="122"/>
      <c r="MNZ535" s="122"/>
      <c r="MOA535" s="122"/>
      <c r="MOB535" s="122"/>
      <c r="MOC535" s="122"/>
      <c r="MOD535" s="122"/>
      <c r="MOE535" s="122"/>
      <c r="MOF535" s="122"/>
      <c r="MOG535" s="122"/>
      <c r="MOH535" s="122"/>
      <c r="MOI535" s="122"/>
      <c r="MOJ535" s="122"/>
      <c r="MOK535" s="122"/>
      <c r="MOL535" s="122"/>
      <c r="MOM535" s="122"/>
      <c r="MON535" s="122"/>
      <c r="MOO535" s="122"/>
      <c r="MOP535" s="122"/>
      <c r="MOQ535" s="122"/>
      <c r="MOR535" s="122"/>
      <c r="MOS535" s="122"/>
      <c r="MOT535" s="122"/>
      <c r="MOU535" s="122"/>
      <c r="MOV535" s="122"/>
      <c r="MOW535" s="122"/>
      <c r="MOX535" s="122"/>
      <c r="MOY535" s="122"/>
      <c r="MOZ535" s="122"/>
      <c r="MPA535" s="122"/>
      <c r="MPB535" s="122"/>
      <c r="MPC535" s="122"/>
      <c r="MPD535" s="122"/>
      <c r="MPE535" s="122"/>
      <c r="MPF535" s="122"/>
      <c r="MPG535" s="122"/>
      <c r="MPH535" s="122"/>
      <c r="MPI535" s="122"/>
      <c r="MPJ535" s="122"/>
      <c r="MPK535" s="122"/>
      <c r="MPL535" s="122"/>
      <c r="MPM535" s="122"/>
      <c r="MPN535" s="122"/>
      <c r="MPO535" s="122"/>
      <c r="MPP535" s="122"/>
      <c r="MPQ535" s="122"/>
      <c r="MPR535" s="122"/>
      <c r="MPS535" s="122"/>
      <c r="MPT535" s="122"/>
      <c r="MPU535" s="122"/>
      <c r="MPV535" s="122"/>
      <c r="MPW535" s="122"/>
      <c r="MPX535" s="122"/>
      <c r="MPY535" s="122"/>
      <c r="MPZ535" s="122"/>
      <c r="MQA535" s="122"/>
      <c r="MQB535" s="122"/>
      <c r="MQC535" s="122"/>
      <c r="MQD535" s="122"/>
      <c r="MQE535" s="122"/>
      <c r="MQF535" s="122"/>
      <c r="MQG535" s="122"/>
      <c r="MQH535" s="122"/>
      <c r="MQI535" s="122"/>
      <c r="MQJ535" s="122"/>
      <c r="MQK535" s="122"/>
      <c r="MQL535" s="122"/>
      <c r="MQM535" s="122"/>
      <c r="MQN535" s="122"/>
      <c r="MQO535" s="122"/>
      <c r="MQP535" s="122"/>
      <c r="MQQ535" s="122"/>
      <c r="MQR535" s="122"/>
      <c r="MQS535" s="122"/>
      <c r="MQT535" s="122"/>
      <c r="MQU535" s="122"/>
      <c r="MQV535" s="122"/>
      <c r="MQW535" s="122"/>
      <c r="MQX535" s="122"/>
      <c r="MQY535" s="122"/>
      <c r="MQZ535" s="122"/>
      <c r="MRA535" s="122"/>
      <c r="MRB535" s="122"/>
      <c r="MRC535" s="122"/>
      <c r="MRD535" s="122"/>
      <c r="MRE535" s="122"/>
      <c r="MRF535" s="122"/>
      <c r="MRG535" s="122"/>
      <c r="MRH535" s="122"/>
      <c r="MRI535" s="122"/>
      <c r="MRJ535" s="122"/>
      <c r="MRK535" s="122"/>
      <c r="MRL535" s="122"/>
      <c r="MRM535" s="122"/>
      <c r="MRN535" s="122"/>
      <c r="MRO535" s="122"/>
      <c r="MRP535" s="122"/>
      <c r="MRQ535" s="122"/>
      <c r="MRR535" s="122"/>
      <c r="MRS535" s="122"/>
      <c r="MRT535" s="122"/>
      <c r="MRU535" s="122"/>
      <c r="MRV535" s="122"/>
      <c r="MRW535" s="122"/>
      <c r="MRX535" s="122"/>
      <c r="MRY535" s="122"/>
      <c r="MRZ535" s="122"/>
      <c r="MSA535" s="122"/>
      <c r="MSB535" s="122"/>
      <c r="MSC535" s="122"/>
      <c r="MSD535" s="122"/>
      <c r="MSE535" s="122"/>
      <c r="MSF535" s="122"/>
      <c r="MSG535" s="122"/>
      <c r="MSH535" s="122"/>
      <c r="MSI535" s="122"/>
      <c r="MSJ535" s="122"/>
      <c r="MSK535" s="122"/>
      <c r="MSL535" s="122"/>
      <c r="MSM535" s="122"/>
      <c r="MSN535" s="122"/>
      <c r="MSO535" s="122"/>
      <c r="MSP535" s="122"/>
      <c r="MSQ535" s="122"/>
      <c r="MSR535" s="122"/>
      <c r="MSS535" s="122"/>
      <c r="MST535" s="122"/>
      <c r="MSU535" s="122"/>
      <c r="MSV535" s="122"/>
      <c r="MSW535" s="122"/>
      <c r="MSX535" s="122"/>
      <c r="MSY535" s="122"/>
      <c r="MSZ535" s="122"/>
      <c r="MTA535" s="122"/>
      <c r="MTB535" s="122"/>
      <c r="MTC535" s="122"/>
      <c r="MTD535" s="122"/>
      <c r="MTE535" s="122"/>
      <c r="MTF535" s="122"/>
      <c r="MTG535" s="122"/>
      <c r="MTH535" s="122"/>
      <c r="MTI535" s="122"/>
      <c r="MTJ535" s="122"/>
      <c r="MTK535" s="122"/>
      <c r="MTL535" s="122"/>
      <c r="MTM535" s="122"/>
      <c r="MTN535" s="122"/>
      <c r="MTO535" s="122"/>
      <c r="MTP535" s="122"/>
      <c r="MTQ535" s="122"/>
      <c r="MTR535" s="122"/>
      <c r="MTS535" s="122"/>
      <c r="MTT535" s="122"/>
      <c r="MTU535" s="122"/>
      <c r="MTV535" s="122"/>
      <c r="MTW535" s="122"/>
      <c r="MTX535" s="122"/>
      <c r="MTY535" s="122"/>
      <c r="MTZ535" s="122"/>
      <c r="MUA535" s="122"/>
      <c r="MUB535" s="122"/>
      <c r="MUC535" s="122"/>
      <c r="MUD535" s="122"/>
      <c r="MUE535" s="122"/>
      <c r="MUF535" s="122"/>
      <c r="MUG535" s="122"/>
      <c r="MUH535" s="122"/>
      <c r="MUI535" s="122"/>
      <c r="MUJ535" s="122"/>
      <c r="MUK535" s="122"/>
      <c r="MUL535" s="122"/>
      <c r="MUM535" s="122"/>
      <c r="MUN535" s="122"/>
      <c r="MUO535" s="122"/>
      <c r="MUP535" s="122"/>
      <c r="MUQ535" s="122"/>
      <c r="MUR535" s="122"/>
      <c r="MUS535" s="122"/>
      <c r="MUT535" s="122"/>
      <c r="MUU535" s="122"/>
      <c r="MUV535" s="122"/>
      <c r="MUW535" s="122"/>
      <c r="MUX535" s="122"/>
      <c r="MUY535" s="122"/>
      <c r="MUZ535" s="122"/>
      <c r="MVA535" s="122"/>
      <c r="MVB535" s="122"/>
      <c r="MVC535" s="122"/>
      <c r="MVD535" s="122"/>
      <c r="MVE535" s="122"/>
      <c r="MVF535" s="122"/>
      <c r="MVG535" s="122"/>
      <c r="MVH535" s="122"/>
      <c r="MVI535" s="122"/>
      <c r="MVJ535" s="122"/>
      <c r="MVK535" s="122"/>
      <c r="MVL535" s="122"/>
      <c r="MVM535" s="122"/>
      <c r="MVN535" s="122"/>
      <c r="MVO535" s="122"/>
      <c r="MVP535" s="122"/>
      <c r="MVQ535" s="122"/>
      <c r="MVR535" s="122"/>
      <c r="MVS535" s="122"/>
      <c r="MVT535" s="122"/>
      <c r="MVU535" s="122"/>
      <c r="MVV535" s="122"/>
      <c r="MVW535" s="122"/>
      <c r="MVX535" s="122"/>
      <c r="MVY535" s="122"/>
      <c r="MVZ535" s="122"/>
      <c r="MWA535" s="122"/>
      <c r="MWB535" s="122"/>
      <c r="MWC535" s="122"/>
      <c r="MWD535" s="122"/>
      <c r="MWE535" s="122"/>
      <c r="MWF535" s="122"/>
      <c r="MWG535" s="122"/>
      <c r="MWH535" s="122"/>
      <c r="MWI535" s="122"/>
      <c r="MWJ535" s="122"/>
      <c r="MWK535" s="122"/>
      <c r="MWL535" s="122"/>
      <c r="MWM535" s="122"/>
      <c r="MWN535" s="122"/>
      <c r="MWO535" s="122"/>
      <c r="MWP535" s="122"/>
      <c r="MWQ535" s="122"/>
      <c r="MWR535" s="122"/>
      <c r="MWS535" s="122"/>
      <c r="MWT535" s="122"/>
      <c r="MWU535" s="122"/>
      <c r="MWV535" s="122"/>
      <c r="MWW535" s="122"/>
      <c r="MWX535" s="122"/>
      <c r="MWY535" s="122"/>
      <c r="MWZ535" s="122"/>
      <c r="MXA535" s="122"/>
      <c r="MXB535" s="122"/>
      <c r="MXC535" s="122"/>
      <c r="MXD535" s="122"/>
      <c r="MXE535" s="122"/>
      <c r="MXF535" s="122"/>
      <c r="MXG535" s="122"/>
      <c r="MXH535" s="122"/>
      <c r="MXI535" s="122"/>
      <c r="MXJ535" s="122"/>
      <c r="MXK535" s="122"/>
      <c r="MXL535" s="122"/>
      <c r="MXM535" s="122"/>
      <c r="MXN535" s="122"/>
      <c r="MXO535" s="122"/>
      <c r="MXP535" s="122"/>
      <c r="MXQ535" s="122"/>
      <c r="MXR535" s="122"/>
      <c r="MXS535" s="122"/>
      <c r="MXT535" s="122"/>
      <c r="MXU535" s="122"/>
      <c r="MXV535" s="122"/>
      <c r="MXW535" s="122"/>
      <c r="MXX535" s="122"/>
      <c r="MXY535" s="122"/>
      <c r="MXZ535" s="122"/>
      <c r="MYA535" s="122"/>
      <c r="MYB535" s="122"/>
      <c r="MYC535" s="122"/>
      <c r="MYD535" s="122"/>
      <c r="MYE535" s="122"/>
      <c r="MYF535" s="122"/>
      <c r="MYG535" s="122"/>
      <c r="MYH535" s="122"/>
      <c r="MYI535" s="122"/>
      <c r="MYJ535" s="122"/>
      <c r="MYK535" s="122"/>
      <c r="MYL535" s="122"/>
      <c r="MYM535" s="122"/>
      <c r="MYN535" s="122"/>
      <c r="MYO535" s="122"/>
      <c r="MYP535" s="122"/>
      <c r="MYQ535" s="122"/>
      <c r="MYR535" s="122"/>
      <c r="MYS535" s="122"/>
      <c r="MYT535" s="122"/>
      <c r="MYU535" s="122"/>
      <c r="MYV535" s="122"/>
      <c r="MYW535" s="122"/>
      <c r="MYX535" s="122"/>
      <c r="MYY535" s="122"/>
      <c r="MYZ535" s="122"/>
      <c r="MZA535" s="122"/>
      <c r="MZB535" s="122"/>
      <c r="MZC535" s="122"/>
      <c r="MZD535" s="122"/>
      <c r="MZE535" s="122"/>
      <c r="MZF535" s="122"/>
      <c r="MZG535" s="122"/>
      <c r="MZH535" s="122"/>
      <c r="MZI535" s="122"/>
      <c r="MZJ535" s="122"/>
      <c r="MZK535" s="122"/>
      <c r="MZL535" s="122"/>
      <c r="MZM535" s="122"/>
      <c r="MZN535" s="122"/>
      <c r="MZO535" s="122"/>
      <c r="MZP535" s="122"/>
      <c r="MZQ535" s="122"/>
      <c r="MZR535" s="122"/>
      <c r="MZS535" s="122"/>
      <c r="MZT535" s="122"/>
      <c r="MZU535" s="122"/>
      <c r="MZV535" s="122"/>
      <c r="MZW535" s="122"/>
      <c r="MZX535" s="122"/>
      <c r="MZY535" s="122"/>
      <c r="MZZ535" s="122"/>
      <c r="NAA535" s="122"/>
      <c r="NAB535" s="122"/>
      <c r="NAC535" s="122"/>
      <c r="NAD535" s="122"/>
      <c r="NAE535" s="122"/>
      <c r="NAF535" s="122"/>
      <c r="NAG535" s="122"/>
      <c r="NAH535" s="122"/>
      <c r="NAI535" s="122"/>
      <c r="NAJ535" s="122"/>
      <c r="NAK535" s="122"/>
      <c r="NAL535" s="122"/>
      <c r="NAM535" s="122"/>
      <c r="NAN535" s="122"/>
      <c r="NAO535" s="122"/>
      <c r="NAP535" s="122"/>
      <c r="NAQ535" s="122"/>
      <c r="NAR535" s="122"/>
      <c r="NAS535" s="122"/>
      <c r="NAT535" s="122"/>
      <c r="NAU535" s="122"/>
      <c r="NAV535" s="122"/>
      <c r="NAW535" s="122"/>
      <c r="NAX535" s="122"/>
      <c r="NAY535" s="122"/>
      <c r="NAZ535" s="122"/>
      <c r="NBA535" s="122"/>
      <c r="NBB535" s="122"/>
      <c r="NBC535" s="122"/>
      <c r="NBD535" s="122"/>
      <c r="NBE535" s="122"/>
      <c r="NBF535" s="122"/>
      <c r="NBG535" s="122"/>
      <c r="NBH535" s="122"/>
      <c r="NBI535" s="122"/>
      <c r="NBJ535" s="122"/>
      <c r="NBK535" s="122"/>
      <c r="NBL535" s="122"/>
      <c r="NBM535" s="122"/>
      <c r="NBN535" s="122"/>
      <c r="NBO535" s="122"/>
      <c r="NBP535" s="122"/>
      <c r="NBQ535" s="122"/>
      <c r="NBR535" s="122"/>
      <c r="NBS535" s="122"/>
      <c r="NBT535" s="122"/>
      <c r="NBU535" s="122"/>
      <c r="NBV535" s="122"/>
      <c r="NBW535" s="122"/>
      <c r="NBX535" s="122"/>
      <c r="NBY535" s="122"/>
      <c r="NBZ535" s="122"/>
      <c r="NCA535" s="122"/>
      <c r="NCB535" s="122"/>
      <c r="NCC535" s="122"/>
      <c r="NCD535" s="122"/>
      <c r="NCE535" s="122"/>
      <c r="NCF535" s="122"/>
      <c r="NCG535" s="122"/>
      <c r="NCH535" s="122"/>
      <c r="NCI535" s="122"/>
      <c r="NCJ535" s="122"/>
      <c r="NCK535" s="122"/>
      <c r="NCL535" s="122"/>
      <c r="NCM535" s="122"/>
      <c r="NCN535" s="122"/>
      <c r="NCO535" s="122"/>
      <c r="NCP535" s="122"/>
      <c r="NCQ535" s="122"/>
      <c r="NCR535" s="122"/>
      <c r="NCS535" s="122"/>
      <c r="NCT535" s="122"/>
      <c r="NCU535" s="122"/>
      <c r="NCV535" s="122"/>
      <c r="NCW535" s="122"/>
      <c r="NCX535" s="122"/>
      <c r="NCY535" s="122"/>
      <c r="NCZ535" s="122"/>
      <c r="NDA535" s="122"/>
      <c r="NDB535" s="122"/>
      <c r="NDC535" s="122"/>
      <c r="NDD535" s="122"/>
      <c r="NDE535" s="122"/>
      <c r="NDF535" s="122"/>
      <c r="NDG535" s="122"/>
      <c r="NDH535" s="122"/>
      <c r="NDI535" s="122"/>
      <c r="NDJ535" s="122"/>
      <c r="NDK535" s="122"/>
      <c r="NDL535" s="122"/>
      <c r="NDM535" s="122"/>
      <c r="NDN535" s="122"/>
      <c r="NDO535" s="122"/>
      <c r="NDP535" s="122"/>
      <c r="NDQ535" s="122"/>
      <c r="NDR535" s="122"/>
      <c r="NDS535" s="122"/>
      <c r="NDT535" s="122"/>
      <c r="NDU535" s="122"/>
      <c r="NDV535" s="122"/>
      <c r="NDW535" s="122"/>
      <c r="NDX535" s="122"/>
      <c r="NDY535" s="122"/>
      <c r="NDZ535" s="122"/>
      <c r="NEA535" s="122"/>
      <c r="NEB535" s="122"/>
      <c r="NEC535" s="122"/>
      <c r="NED535" s="122"/>
      <c r="NEE535" s="122"/>
      <c r="NEF535" s="122"/>
      <c r="NEG535" s="122"/>
      <c r="NEH535" s="122"/>
      <c r="NEI535" s="122"/>
      <c r="NEJ535" s="122"/>
      <c r="NEK535" s="122"/>
      <c r="NEL535" s="122"/>
      <c r="NEM535" s="122"/>
      <c r="NEN535" s="122"/>
      <c r="NEO535" s="122"/>
      <c r="NEP535" s="122"/>
      <c r="NEQ535" s="122"/>
      <c r="NER535" s="122"/>
      <c r="NES535" s="122"/>
      <c r="NET535" s="122"/>
      <c r="NEU535" s="122"/>
      <c r="NEV535" s="122"/>
      <c r="NEW535" s="122"/>
      <c r="NEX535" s="122"/>
      <c r="NEY535" s="122"/>
      <c r="NEZ535" s="122"/>
      <c r="NFA535" s="122"/>
      <c r="NFB535" s="122"/>
      <c r="NFC535" s="122"/>
      <c r="NFD535" s="122"/>
      <c r="NFE535" s="122"/>
      <c r="NFF535" s="122"/>
      <c r="NFG535" s="122"/>
      <c r="NFH535" s="122"/>
      <c r="NFI535" s="122"/>
      <c r="NFJ535" s="122"/>
      <c r="NFK535" s="122"/>
      <c r="NFL535" s="122"/>
      <c r="NFM535" s="122"/>
      <c r="NFN535" s="122"/>
      <c r="NFO535" s="122"/>
      <c r="NFP535" s="122"/>
      <c r="NFQ535" s="122"/>
      <c r="NFR535" s="122"/>
      <c r="NFS535" s="122"/>
      <c r="NFT535" s="122"/>
      <c r="NFU535" s="122"/>
      <c r="NFV535" s="122"/>
      <c r="NFW535" s="122"/>
      <c r="NFX535" s="122"/>
      <c r="NFY535" s="122"/>
      <c r="NFZ535" s="122"/>
      <c r="NGA535" s="122"/>
      <c r="NGB535" s="122"/>
      <c r="NGC535" s="122"/>
      <c r="NGD535" s="122"/>
      <c r="NGE535" s="122"/>
      <c r="NGF535" s="122"/>
      <c r="NGG535" s="122"/>
      <c r="NGH535" s="122"/>
      <c r="NGI535" s="122"/>
      <c r="NGJ535" s="122"/>
      <c r="NGK535" s="122"/>
      <c r="NGL535" s="122"/>
      <c r="NGM535" s="122"/>
      <c r="NGN535" s="122"/>
      <c r="NGO535" s="122"/>
      <c r="NGP535" s="122"/>
      <c r="NGQ535" s="122"/>
      <c r="NGR535" s="122"/>
      <c r="NGS535" s="122"/>
      <c r="NGT535" s="122"/>
      <c r="NGU535" s="122"/>
      <c r="NGV535" s="122"/>
      <c r="NGW535" s="122"/>
      <c r="NGX535" s="122"/>
      <c r="NGY535" s="122"/>
      <c r="NGZ535" s="122"/>
      <c r="NHA535" s="122"/>
      <c r="NHB535" s="122"/>
      <c r="NHC535" s="122"/>
      <c r="NHD535" s="122"/>
      <c r="NHE535" s="122"/>
      <c r="NHF535" s="122"/>
      <c r="NHG535" s="122"/>
      <c r="NHH535" s="122"/>
      <c r="NHI535" s="122"/>
      <c r="NHJ535" s="122"/>
      <c r="NHK535" s="122"/>
      <c r="NHL535" s="122"/>
      <c r="NHM535" s="122"/>
      <c r="NHN535" s="122"/>
      <c r="NHO535" s="122"/>
      <c r="NHP535" s="122"/>
      <c r="NHQ535" s="122"/>
      <c r="NHR535" s="122"/>
      <c r="NHS535" s="122"/>
      <c r="NHT535" s="122"/>
      <c r="NHU535" s="122"/>
      <c r="NHV535" s="122"/>
      <c r="NHW535" s="122"/>
      <c r="NHX535" s="122"/>
      <c r="NHY535" s="122"/>
      <c r="NHZ535" s="122"/>
      <c r="NIA535" s="122"/>
      <c r="NIB535" s="122"/>
      <c r="NIC535" s="122"/>
      <c r="NID535" s="122"/>
      <c r="NIE535" s="122"/>
      <c r="NIF535" s="122"/>
      <c r="NIG535" s="122"/>
      <c r="NIH535" s="122"/>
      <c r="NII535" s="122"/>
      <c r="NIJ535" s="122"/>
      <c r="NIK535" s="122"/>
      <c r="NIL535" s="122"/>
      <c r="NIM535" s="122"/>
      <c r="NIN535" s="122"/>
      <c r="NIO535" s="122"/>
      <c r="NIP535" s="122"/>
      <c r="NIQ535" s="122"/>
      <c r="NIR535" s="122"/>
      <c r="NIS535" s="122"/>
      <c r="NIT535" s="122"/>
      <c r="NIU535" s="122"/>
      <c r="NIV535" s="122"/>
      <c r="NIW535" s="122"/>
      <c r="NIX535" s="122"/>
      <c r="NIY535" s="122"/>
      <c r="NIZ535" s="122"/>
      <c r="NJA535" s="122"/>
      <c r="NJB535" s="122"/>
      <c r="NJC535" s="122"/>
      <c r="NJD535" s="122"/>
      <c r="NJE535" s="122"/>
      <c r="NJF535" s="122"/>
      <c r="NJG535" s="122"/>
      <c r="NJH535" s="122"/>
      <c r="NJI535" s="122"/>
      <c r="NJJ535" s="122"/>
      <c r="NJK535" s="122"/>
      <c r="NJL535" s="122"/>
      <c r="NJM535" s="122"/>
      <c r="NJN535" s="122"/>
      <c r="NJO535" s="122"/>
      <c r="NJP535" s="122"/>
      <c r="NJQ535" s="122"/>
      <c r="NJR535" s="122"/>
      <c r="NJS535" s="122"/>
      <c r="NJT535" s="122"/>
      <c r="NJU535" s="122"/>
      <c r="NJV535" s="122"/>
      <c r="NJW535" s="122"/>
      <c r="NJX535" s="122"/>
      <c r="NJY535" s="122"/>
      <c r="NJZ535" s="122"/>
      <c r="NKA535" s="122"/>
      <c r="NKB535" s="122"/>
      <c r="NKC535" s="122"/>
      <c r="NKD535" s="122"/>
      <c r="NKE535" s="122"/>
      <c r="NKF535" s="122"/>
      <c r="NKG535" s="122"/>
      <c r="NKH535" s="122"/>
      <c r="NKI535" s="122"/>
      <c r="NKJ535" s="122"/>
      <c r="NKK535" s="122"/>
      <c r="NKL535" s="122"/>
      <c r="NKM535" s="122"/>
      <c r="NKN535" s="122"/>
      <c r="NKO535" s="122"/>
      <c r="NKP535" s="122"/>
      <c r="NKQ535" s="122"/>
      <c r="NKR535" s="122"/>
      <c r="NKS535" s="122"/>
      <c r="NKT535" s="122"/>
      <c r="NKU535" s="122"/>
      <c r="NKV535" s="122"/>
      <c r="NKW535" s="122"/>
      <c r="NKX535" s="122"/>
      <c r="NKY535" s="122"/>
      <c r="NKZ535" s="122"/>
      <c r="NLA535" s="122"/>
      <c r="NLB535" s="122"/>
      <c r="NLC535" s="122"/>
      <c r="NLD535" s="122"/>
      <c r="NLE535" s="122"/>
      <c r="NLF535" s="122"/>
      <c r="NLG535" s="122"/>
      <c r="NLH535" s="122"/>
      <c r="NLI535" s="122"/>
      <c r="NLJ535" s="122"/>
      <c r="NLK535" s="122"/>
      <c r="NLL535" s="122"/>
      <c r="NLM535" s="122"/>
      <c r="NLN535" s="122"/>
      <c r="NLO535" s="122"/>
      <c r="NLP535" s="122"/>
      <c r="NLQ535" s="122"/>
      <c r="NLR535" s="122"/>
      <c r="NLS535" s="122"/>
      <c r="NLT535" s="122"/>
      <c r="NLU535" s="122"/>
      <c r="NLV535" s="122"/>
      <c r="NLW535" s="122"/>
      <c r="NLX535" s="122"/>
      <c r="NLY535" s="122"/>
      <c r="NLZ535" s="122"/>
      <c r="NMA535" s="122"/>
      <c r="NMB535" s="122"/>
      <c r="NMC535" s="122"/>
      <c r="NMD535" s="122"/>
      <c r="NME535" s="122"/>
      <c r="NMF535" s="122"/>
      <c r="NMG535" s="122"/>
      <c r="NMH535" s="122"/>
      <c r="NMI535" s="122"/>
      <c r="NMJ535" s="122"/>
      <c r="NMK535" s="122"/>
      <c r="NML535" s="122"/>
      <c r="NMM535" s="122"/>
      <c r="NMN535" s="122"/>
      <c r="NMO535" s="122"/>
      <c r="NMP535" s="122"/>
      <c r="NMQ535" s="122"/>
      <c r="NMR535" s="122"/>
      <c r="NMS535" s="122"/>
      <c r="NMT535" s="122"/>
      <c r="NMU535" s="122"/>
      <c r="NMV535" s="122"/>
      <c r="NMW535" s="122"/>
      <c r="NMX535" s="122"/>
      <c r="NMY535" s="122"/>
      <c r="NMZ535" s="122"/>
      <c r="NNA535" s="122"/>
      <c r="NNB535" s="122"/>
      <c r="NNC535" s="122"/>
      <c r="NND535" s="122"/>
      <c r="NNE535" s="122"/>
      <c r="NNF535" s="122"/>
      <c r="NNG535" s="122"/>
      <c r="NNH535" s="122"/>
      <c r="NNI535" s="122"/>
      <c r="NNJ535" s="122"/>
      <c r="NNK535" s="122"/>
      <c r="NNL535" s="122"/>
      <c r="NNM535" s="122"/>
      <c r="NNN535" s="122"/>
      <c r="NNO535" s="122"/>
      <c r="NNP535" s="122"/>
      <c r="NNQ535" s="122"/>
      <c r="NNR535" s="122"/>
      <c r="NNS535" s="122"/>
      <c r="NNT535" s="122"/>
      <c r="NNU535" s="122"/>
      <c r="NNV535" s="122"/>
      <c r="NNW535" s="122"/>
      <c r="NNX535" s="122"/>
      <c r="NNY535" s="122"/>
      <c r="NNZ535" s="122"/>
      <c r="NOA535" s="122"/>
      <c r="NOB535" s="122"/>
      <c r="NOC535" s="122"/>
      <c r="NOD535" s="122"/>
      <c r="NOE535" s="122"/>
      <c r="NOF535" s="122"/>
      <c r="NOG535" s="122"/>
      <c r="NOH535" s="122"/>
      <c r="NOI535" s="122"/>
      <c r="NOJ535" s="122"/>
      <c r="NOK535" s="122"/>
      <c r="NOL535" s="122"/>
      <c r="NOM535" s="122"/>
      <c r="NON535" s="122"/>
      <c r="NOO535" s="122"/>
      <c r="NOP535" s="122"/>
      <c r="NOQ535" s="122"/>
      <c r="NOR535" s="122"/>
      <c r="NOS535" s="122"/>
      <c r="NOT535" s="122"/>
      <c r="NOU535" s="122"/>
      <c r="NOV535" s="122"/>
      <c r="NOW535" s="122"/>
      <c r="NOX535" s="122"/>
      <c r="NOY535" s="122"/>
      <c r="NOZ535" s="122"/>
      <c r="NPA535" s="122"/>
      <c r="NPB535" s="122"/>
      <c r="NPC535" s="122"/>
      <c r="NPD535" s="122"/>
      <c r="NPE535" s="122"/>
      <c r="NPF535" s="122"/>
      <c r="NPG535" s="122"/>
      <c r="NPH535" s="122"/>
      <c r="NPI535" s="122"/>
      <c r="NPJ535" s="122"/>
      <c r="NPK535" s="122"/>
      <c r="NPL535" s="122"/>
      <c r="NPM535" s="122"/>
      <c r="NPN535" s="122"/>
      <c r="NPO535" s="122"/>
      <c r="NPP535" s="122"/>
      <c r="NPQ535" s="122"/>
      <c r="NPR535" s="122"/>
      <c r="NPS535" s="122"/>
      <c r="NPT535" s="122"/>
      <c r="NPU535" s="122"/>
      <c r="NPV535" s="122"/>
      <c r="NPW535" s="122"/>
      <c r="NPX535" s="122"/>
      <c r="NPY535" s="122"/>
      <c r="NPZ535" s="122"/>
      <c r="NQA535" s="122"/>
      <c r="NQB535" s="122"/>
      <c r="NQC535" s="122"/>
      <c r="NQD535" s="122"/>
      <c r="NQE535" s="122"/>
      <c r="NQF535" s="122"/>
      <c r="NQG535" s="122"/>
      <c r="NQH535" s="122"/>
      <c r="NQI535" s="122"/>
      <c r="NQJ535" s="122"/>
      <c r="NQK535" s="122"/>
      <c r="NQL535" s="122"/>
      <c r="NQM535" s="122"/>
      <c r="NQN535" s="122"/>
      <c r="NQO535" s="122"/>
      <c r="NQP535" s="122"/>
      <c r="NQQ535" s="122"/>
      <c r="NQR535" s="122"/>
      <c r="NQS535" s="122"/>
      <c r="NQT535" s="122"/>
      <c r="NQU535" s="122"/>
      <c r="NQV535" s="122"/>
      <c r="NQW535" s="122"/>
      <c r="NQX535" s="122"/>
      <c r="NQY535" s="122"/>
      <c r="NQZ535" s="122"/>
      <c r="NRA535" s="122"/>
      <c r="NRB535" s="122"/>
      <c r="NRC535" s="122"/>
      <c r="NRD535" s="122"/>
      <c r="NRE535" s="122"/>
      <c r="NRF535" s="122"/>
      <c r="NRG535" s="122"/>
      <c r="NRH535" s="122"/>
      <c r="NRI535" s="122"/>
      <c r="NRJ535" s="122"/>
      <c r="NRK535" s="122"/>
      <c r="NRL535" s="122"/>
      <c r="NRM535" s="122"/>
      <c r="NRN535" s="122"/>
      <c r="NRO535" s="122"/>
      <c r="NRP535" s="122"/>
      <c r="NRQ535" s="122"/>
      <c r="NRR535" s="122"/>
      <c r="NRS535" s="122"/>
      <c r="NRT535" s="122"/>
      <c r="NRU535" s="122"/>
      <c r="NRV535" s="122"/>
      <c r="NRW535" s="122"/>
      <c r="NRX535" s="122"/>
      <c r="NRY535" s="122"/>
      <c r="NRZ535" s="122"/>
      <c r="NSA535" s="122"/>
      <c r="NSB535" s="122"/>
      <c r="NSC535" s="122"/>
      <c r="NSD535" s="122"/>
      <c r="NSE535" s="122"/>
      <c r="NSF535" s="122"/>
      <c r="NSG535" s="122"/>
      <c r="NSH535" s="122"/>
      <c r="NSI535" s="122"/>
      <c r="NSJ535" s="122"/>
      <c r="NSK535" s="122"/>
      <c r="NSL535" s="122"/>
      <c r="NSM535" s="122"/>
      <c r="NSN535" s="122"/>
      <c r="NSO535" s="122"/>
      <c r="NSP535" s="122"/>
      <c r="NSQ535" s="122"/>
      <c r="NSR535" s="122"/>
      <c r="NSS535" s="122"/>
      <c r="NST535" s="122"/>
      <c r="NSU535" s="122"/>
      <c r="NSV535" s="122"/>
      <c r="NSW535" s="122"/>
      <c r="NSX535" s="122"/>
      <c r="NSY535" s="122"/>
      <c r="NSZ535" s="122"/>
      <c r="NTA535" s="122"/>
      <c r="NTB535" s="122"/>
      <c r="NTC535" s="122"/>
      <c r="NTD535" s="122"/>
      <c r="NTE535" s="122"/>
      <c r="NTF535" s="122"/>
      <c r="NTG535" s="122"/>
      <c r="NTH535" s="122"/>
      <c r="NTI535" s="122"/>
      <c r="NTJ535" s="122"/>
      <c r="NTK535" s="122"/>
      <c r="NTL535" s="122"/>
      <c r="NTM535" s="122"/>
      <c r="NTN535" s="122"/>
      <c r="NTO535" s="122"/>
      <c r="NTP535" s="122"/>
      <c r="NTQ535" s="122"/>
      <c r="NTR535" s="122"/>
      <c r="NTS535" s="122"/>
      <c r="NTT535" s="122"/>
      <c r="NTU535" s="122"/>
      <c r="NTV535" s="122"/>
      <c r="NTW535" s="122"/>
      <c r="NTX535" s="122"/>
      <c r="NTY535" s="122"/>
      <c r="NTZ535" s="122"/>
      <c r="NUA535" s="122"/>
      <c r="NUB535" s="122"/>
      <c r="NUC535" s="122"/>
      <c r="NUD535" s="122"/>
      <c r="NUE535" s="122"/>
      <c r="NUF535" s="122"/>
      <c r="NUG535" s="122"/>
      <c r="NUH535" s="122"/>
      <c r="NUI535" s="122"/>
      <c r="NUJ535" s="122"/>
      <c r="NUK535" s="122"/>
      <c r="NUL535" s="122"/>
      <c r="NUM535" s="122"/>
      <c r="NUN535" s="122"/>
      <c r="NUO535" s="122"/>
      <c r="NUP535" s="122"/>
      <c r="NUQ535" s="122"/>
      <c r="NUR535" s="122"/>
      <c r="NUS535" s="122"/>
      <c r="NUT535" s="122"/>
      <c r="NUU535" s="122"/>
      <c r="NUV535" s="122"/>
      <c r="NUW535" s="122"/>
      <c r="NUX535" s="122"/>
      <c r="NUY535" s="122"/>
      <c r="NUZ535" s="122"/>
      <c r="NVA535" s="122"/>
      <c r="NVB535" s="122"/>
      <c r="NVC535" s="122"/>
      <c r="NVD535" s="122"/>
      <c r="NVE535" s="122"/>
      <c r="NVF535" s="122"/>
      <c r="NVG535" s="122"/>
      <c r="NVH535" s="122"/>
      <c r="NVI535" s="122"/>
      <c r="NVJ535" s="122"/>
      <c r="NVK535" s="122"/>
      <c r="NVL535" s="122"/>
      <c r="NVM535" s="122"/>
      <c r="NVN535" s="122"/>
      <c r="NVO535" s="122"/>
      <c r="NVP535" s="122"/>
      <c r="NVQ535" s="122"/>
      <c r="NVR535" s="122"/>
      <c r="NVS535" s="122"/>
      <c r="NVT535" s="122"/>
      <c r="NVU535" s="122"/>
      <c r="NVV535" s="122"/>
      <c r="NVW535" s="122"/>
      <c r="NVX535" s="122"/>
      <c r="NVY535" s="122"/>
      <c r="NVZ535" s="122"/>
      <c r="NWA535" s="122"/>
      <c r="NWB535" s="122"/>
      <c r="NWC535" s="122"/>
      <c r="NWD535" s="122"/>
      <c r="NWE535" s="122"/>
      <c r="NWF535" s="122"/>
      <c r="NWG535" s="122"/>
      <c r="NWH535" s="122"/>
      <c r="NWI535" s="122"/>
      <c r="NWJ535" s="122"/>
      <c r="NWK535" s="122"/>
      <c r="NWL535" s="122"/>
      <c r="NWM535" s="122"/>
      <c r="NWN535" s="122"/>
      <c r="NWO535" s="122"/>
      <c r="NWP535" s="122"/>
      <c r="NWQ535" s="122"/>
      <c r="NWR535" s="122"/>
      <c r="NWS535" s="122"/>
      <c r="NWT535" s="122"/>
      <c r="NWU535" s="122"/>
      <c r="NWV535" s="122"/>
      <c r="NWW535" s="122"/>
      <c r="NWX535" s="122"/>
      <c r="NWY535" s="122"/>
      <c r="NWZ535" s="122"/>
      <c r="NXA535" s="122"/>
      <c r="NXB535" s="122"/>
      <c r="NXC535" s="122"/>
      <c r="NXD535" s="122"/>
      <c r="NXE535" s="122"/>
      <c r="NXF535" s="122"/>
      <c r="NXG535" s="122"/>
      <c r="NXH535" s="122"/>
      <c r="NXI535" s="122"/>
      <c r="NXJ535" s="122"/>
      <c r="NXK535" s="122"/>
      <c r="NXL535" s="122"/>
      <c r="NXM535" s="122"/>
      <c r="NXN535" s="122"/>
      <c r="NXO535" s="122"/>
      <c r="NXP535" s="122"/>
      <c r="NXQ535" s="122"/>
      <c r="NXR535" s="122"/>
      <c r="NXS535" s="122"/>
      <c r="NXT535" s="122"/>
      <c r="NXU535" s="122"/>
      <c r="NXV535" s="122"/>
      <c r="NXW535" s="122"/>
      <c r="NXX535" s="122"/>
      <c r="NXY535" s="122"/>
      <c r="NXZ535" s="122"/>
      <c r="NYA535" s="122"/>
      <c r="NYB535" s="122"/>
      <c r="NYC535" s="122"/>
      <c r="NYD535" s="122"/>
      <c r="NYE535" s="122"/>
      <c r="NYF535" s="122"/>
      <c r="NYG535" s="122"/>
      <c r="NYH535" s="122"/>
      <c r="NYI535" s="122"/>
      <c r="NYJ535" s="122"/>
      <c r="NYK535" s="122"/>
      <c r="NYL535" s="122"/>
      <c r="NYM535" s="122"/>
      <c r="NYN535" s="122"/>
      <c r="NYO535" s="122"/>
      <c r="NYP535" s="122"/>
      <c r="NYQ535" s="122"/>
      <c r="NYR535" s="122"/>
      <c r="NYS535" s="122"/>
      <c r="NYT535" s="122"/>
      <c r="NYU535" s="122"/>
      <c r="NYV535" s="122"/>
      <c r="NYW535" s="122"/>
      <c r="NYX535" s="122"/>
      <c r="NYY535" s="122"/>
      <c r="NYZ535" s="122"/>
      <c r="NZA535" s="122"/>
      <c r="NZB535" s="122"/>
      <c r="NZC535" s="122"/>
      <c r="NZD535" s="122"/>
      <c r="NZE535" s="122"/>
      <c r="NZF535" s="122"/>
      <c r="NZG535" s="122"/>
      <c r="NZH535" s="122"/>
      <c r="NZI535" s="122"/>
      <c r="NZJ535" s="122"/>
      <c r="NZK535" s="122"/>
      <c r="NZL535" s="122"/>
      <c r="NZM535" s="122"/>
      <c r="NZN535" s="122"/>
      <c r="NZO535" s="122"/>
      <c r="NZP535" s="122"/>
      <c r="NZQ535" s="122"/>
      <c r="NZR535" s="122"/>
      <c r="NZS535" s="122"/>
      <c r="NZT535" s="122"/>
      <c r="NZU535" s="122"/>
      <c r="NZV535" s="122"/>
      <c r="NZW535" s="122"/>
      <c r="NZX535" s="122"/>
      <c r="NZY535" s="122"/>
      <c r="NZZ535" s="122"/>
      <c r="OAA535" s="122"/>
      <c r="OAB535" s="122"/>
      <c r="OAC535" s="122"/>
      <c r="OAD535" s="122"/>
      <c r="OAE535" s="122"/>
      <c r="OAF535" s="122"/>
      <c r="OAG535" s="122"/>
      <c r="OAH535" s="122"/>
      <c r="OAI535" s="122"/>
      <c r="OAJ535" s="122"/>
      <c r="OAK535" s="122"/>
      <c r="OAL535" s="122"/>
      <c r="OAM535" s="122"/>
      <c r="OAN535" s="122"/>
      <c r="OAO535" s="122"/>
      <c r="OAP535" s="122"/>
      <c r="OAQ535" s="122"/>
      <c r="OAR535" s="122"/>
      <c r="OAS535" s="122"/>
      <c r="OAT535" s="122"/>
      <c r="OAU535" s="122"/>
      <c r="OAV535" s="122"/>
      <c r="OAW535" s="122"/>
      <c r="OAX535" s="122"/>
      <c r="OAY535" s="122"/>
      <c r="OAZ535" s="122"/>
      <c r="OBA535" s="122"/>
      <c r="OBB535" s="122"/>
      <c r="OBC535" s="122"/>
      <c r="OBD535" s="122"/>
      <c r="OBE535" s="122"/>
      <c r="OBF535" s="122"/>
      <c r="OBG535" s="122"/>
      <c r="OBH535" s="122"/>
      <c r="OBI535" s="122"/>
      <c r="OBJ535" s="122"/>
      <c r="OBK535" s="122"/>
      <c r="OBL535" s="122"/>
      <c r="OBM535" s="122"/>
      <c r="OBN535" s="122"/>
      <c r="OBO535" s="122"/>
      <c r="OBP535" s="122"/>
      <c r="OBQ535" s="122"/>
      <c r="OBR535" s="122"/>
      <c r="OBS535" s="122"/>
      <c r="OBT535" s="122"/>
      <c r="OBU535" s="122"/>
      <c r="OBV535" s="122"/>
      <c r="OBW535" s="122"/>
      <c r="OBX535" s="122"/>
      <c r="OBY535" s="122"/>
      <c r="OBZ535" s="122"/>
      <c r="OCA535" s="122"/>
      <c r="OCB535" s="122"/>
      <c r="OCC535" s="122"/>
      <c r="OCD535" s="122"/>
      <c r="OCE535" s="122"/>
      <c r="OCF535" s="122"/>
      <c r="OCG535" s="122"/>
      <c r="OCH535" s="122"/>
      <c r="OCI535" s="122"/>
      <c r="OCJ535" s="122"/>
      <c r="OCK535" s="122"/>
      <c r="OCL535" s="122"/>
      <c r="OCM535" s="122"/>
      <c r="OCN535" s="122"/>
      <c r="OCO535" s="122"/>
      <c r="OCP535" s="122"/>
      <c r="OCQ535" s="122"/>
      <c r="OCR535" s="122"/>
      <c r="OCS535" s="122"/>
      <c r="OCT535" s="122"/>
      <c r="OCU535" s="122"/>
      <c r="OCV535" s="122"/>
      <c r="OCW535" s="122"/>
      <c r="OCX535" s="122"/>
      <c r="OCY535" s="122"/>
      <c r="OCZ535" s="122"/>
      <c r="ODA535" s="122"/>
      <c r="ODB535" s="122"/>
      <c r="ODC535" s="122"/>
      <c r="ODD535" s="122"/>
      <c r="ODE535" s="122"/>
      <c r="ODF535" s="122"/>
      <c r="ODG535" s="122"/>
      <c r="ODH535" s="122"/>
      <c r="ODI535" s="122"/>
      <c r="ODJ535" s="122"/>
      <c r="ODK535" s="122"/>
      <c r="ODL535" s="122"/>
      <c r="ODM535" s="122"/>
      <c r="ODN535" s="122"/>
      <c r="ODO535" s="122"/>
      <c r="ODP535" s="122"/>
      <c r="ODQ535" s="122"/>
      <c r="ODR535" s="122"/>
      <c r="ODS535" s="122"/>
      <c r="ODT535" s="122"/>
      <c r="ODU535" s="122"/>
      <c r="ODV535" s="122"/>
      <c r="ODW535" s="122"/>
      <c r="ODX535" s="122"/>
      <c r="ODY535" s="122"/>
      <c r="ODZ535" s="122"/>
      <c r="OEA535" s="122"/>
      <c r="OEB535" s="122"/>
      <c r="OEC535" s="122"/>
      <c r="OED535" s="122"/>
      <c r="OEE535" s="122"/>
      <c r="OEF535" s="122"/>
      <c r="OEG535" s="122"/>
      <c r="OEH535" s="122"/>
      <c r="OEI535" s="122"/>
      <c r="OEJ535" s="122"/>
      <c r="OEK535" s="122"/>
      <c r="OEL535" s="122"/>
      <c r="OEM535" s="122"/>
      <c r="OEN535" s="122"/>
      <c r="OEO535" s="122"/>
      <c r="OEP535" s="122"/>
      <c r="OEQ535" s="122"/>
      <c r="OER535" s="122"/>
      <c r="OES535" s="122"/>
      <c r="OET535" s="122"/>
      <c r="OEU535" s="122"/>
      <c r="OEV535" s="122"/>
      <c r="OEW535" s="122"/>
      <c r="OEX535" s="122"/>
      <c r="OEY535" s="122"/>
      <c r="OEZ535" s="122"/>
      <c r="OFA535" s="122"/>
      <c r="OFB535" s="122"/>
      <c r="OFC535" s="122"/>
      <c r="OFD535" s="122"/>
      <c r="OFE535" s="122"/>
      <c r="OFF535" s="122"/>
      <c r="OFG535" s="122"/>
      <c r="OFH535" s="122"/>
      <c r="OFI535" s="122"/>
      <c r="OFJ535" s="122"/>
      <c r="OFK535" s="122"/>
      <c r="OFL535" s="122"/>
      <c r="OFM535" s="122"/>
      <c r="OFN535" s="122"/>
      <c r="OFO535" s="122"/>
      <c r="OFP535" s="122"/>
      <c r="OFQ535" s="122"/>
      <c r="OFR535" s="122"/>
      <c r="OFS535" s="122"/>
      <c r="OFT535" s="122"/>
      <c r="OFU535" s="122"/>
      <c r="OFV535" s="122"/>
      <c r="OFW535" s="122"/>
      <c r="OFX535" s="122"/>
      <c r="OFY535" s="122"/>
      <c r="OFZ535" s="122"/>
      <c r="OGA535" s="122"/>
      <c r="OGB535" s="122"/>
      <c r="OGC535" s="122"/>
      <c r="OGD535" s="122"/>
      <c r="OGE535" s="122"/>
      <c r="OGF535" s="122"/>
      <c r="OGG535" s="122"/>
      <c r="OGH535" s="122"/>
      <c r="OGI535" s="122"/>
      <c r="OGJ535" s="122"/>
      <c r="OGK535" s="122"/>
      <c r="OGL535" s="122"/>
      <c r="OGM535" s="122"/>
      <c r="OGN535" s="122"/>
      <c r="OGO535" s="122"/>
      <c r="OGP535" s="122"/>
      <c r="OGQ535" s="122"/>
      <c r="OGR535" s="122"/>
      <c r="OGS535" s="122"/>
      <c r="OGT535" s="122"/>
      <c r="OGU535" s="122"/>
      <c r="OGV535" s="122"/>
      <c r="OGW535" s="122"/>
      <c r="OGX535" s="122"/>
      <c r="OGY535" s="122"/>
      <c r="OGZ535" s="122"/>
      <c r="OHA535" s="122"/>
      <c r="OHB535" s="122"/>
      <c r="OHC535" s="122"/>
      <c r="OHD535" s="122"/>
      <c r="OHE535" s="122"/>
      <c r="OHF535" s="122"/>
      <c r="OHG535" s="122"/>
      <c r="OHH535" s="122"/>
      <c r="OHI535" s="122"/>
      <c r="OHJ535" s="122"/>
      <c r="OHK535" s="122"/>
      <c r="OHL535" s="122"/>
      <c r="OHM535" s="122"/>
      <c r="OHN535" s="122"/>
      <c r="OHO535" s="122"/>
      <c r="OHP535" s="122"/>
      <c r="OHQ535" s="122"/>
      <c r="OHR535" s="122"/>
      <c r="OHS535" s="122"/>
      <c r="OHT535" s="122"/>
      <c r="OHU535" s="122"/>
      <c r="OHV535" s="122"/>
      <c r="OHW535" s="122"/>
      <c r="OHX535" s="122"/>
      <c r="OHY535" s="122"/>
      <c r="OHZ535" s="122"/>
      <c r="OIA535" s="122"/>
      <c r="OIB535" s="122"/>
      <c r="OIC535" s="122"/>
      <c r="OID535" s="122"/>
      <c r="OIE535" s="122"/>
      <c r="OIF535" s="122"/>
      <c r="OIG535" s="122"/>
      <c r="OIH535" s="122"/>
      <c r="OII535" s="122"/>
      <c r="OIJ535" s="122"/>
      <c r="OIK535" s="122"/>
      <c r="OIL535" s="122"/>
      <c r="OIM535" s="122"/>
      <c r="OIN535" s="122"/>
      <c r="OIO535" s="122"/>
      <c r="OIP535" s="122"/>
      <c r="OIQ535" s="122"/>
      <c r="OIR535" s="122"/>
      <c r="OIS535" s="122"/>
      <c r="OIT535" s="122"/>
      <c r="OIU535" s="122"/>
      <c r="OIV535" s="122"/>
      <c r="OIW535" s="122"/>
      <c r="OIX535" s="122"/>
      <c r="OIY535" s="122"/>
      <c r="OIZ535" s="122"/>
      <c r="OJA535" s="122"/>
      <c r="OJB535" s="122"/>
      <c r="OJC535" s="122"/>
      <c r="OJD535" s="122"/>
      <c r="OJE535" s="122"/>
      <c r="OJF535" s="122"/>
      <c r="OJG535" s="122"/>
      <c r="OJH535" s="122"/>
      <c r="OJI535" s="122"/>
      <c r="OJJ535" s="122"/>
      <c r="OJK535" s="122"/>
      <c r="OJL535" s="122"/>
      <c r="OJM535" s="122"/>
      <c r="OJN535" s="122"/>
      <c r="OJO535" s="122"/>
      <c r="OJP535" s="122"/>
      <c r="OJQ535" s="122"/>
      <c r="OJR535" s="122"/>
      <c r="OJS535" s="122"/>
      <c r="OJT535" s="122"/>
      <c r="OJU535" s="122"/>
      <c r="OJV535" s="122"/>
      <c r="OJW535" s="122"/>
      <c r="OJX535" s="122"/>
      <c r="OJY535" s="122"/>
      <c r="OJZ535" s="122"/>
      <c r="OKA535" s="122"/>
      <c r="OKB535" s="122"/>
      <c r="OKC535" s="122"/>
      <c r="OKD535" s="122"/>
      <c r="OKE535" s="122"/>
      <c r="OKF535" s="122"/>
      <c r="OKG535" s="122"/>
      <c r="OKH535" s="122"/>
      <c r="OKI535" s="122"/>
      <c r="OKJ535" s="122"/>
      <c r="OKK535" s="122"/>
      <c r="OKL535" s="122"/>
      <c r="OKM535" s="122"/>
      <c r="OKN535" s="122"/>
      <c r="OKO535" s="122"/>
      <c r="OKP535" s="122"/>
      <c r="OKQ535" s="122"/>
      <c r="OKR535" s="122"/>
      <c r="OKS535" s="122"/>
      <c r="OKT535" s="122"/>
      <c r="OKU535" s="122"/>
      <c r="OKV535" s="122"/>
      <c r="OKW535" s="122"/>
      <c r="OKX535" s="122"/>
      <c r="OKY535" s="122"/>
      <c r="OKZ535" s="122"/>
      <c r="OLA535" s="122"/>
      <c r="OLB535" s="122"/>
      <c r="OLC535" s="122"/>
      <c r="OLD535" s="122"/>
      <c r="OLE535" s="122"/>
      <c r="OLF535" s="122"/>
      <c r="OLG535" s="122"/>
      <c r="OLH535" s="122"/>
      <c r="OLI535" s="122"/>
      <c r="OLJ535" s="122"/>
      <c r="OLK535" s="122"/>
      <c r="OLL535" s="122"/>
      <c r="OLM535" s="122"/>
      <c r="OLN535" s="122"/>
      <c r="OLO535" s="122"/>
      <c r="OLP535" s="122"/>
      <c r="OLQ535" s="122"/>
      <c r="OLR535" s="122"/>
      <c r="OLS535" s="122"/>
      <c r="OLT535" s="122"/>
      <c r="OLU535" s="122"/>
      <c r="OLV535" s="122"/>
      <c r="OLW535" s="122"/>
      <c r="OLX535" s="122"/>
      <c r="OLY535" s="122"/>
      <c r="OLZ535" s="122"/>
      <c r="OMA535" s="122"/>
      <c r="OMB535" s="122"/>
      <c r="OMC535" s="122"/>
      <c r="OMD535" s="122"/>
      <c r="OME535" s="122"/>
      <c r="OMF535" s="122"/>
      <c r="OMG535" s="122"/>
      <c r="OMH535" s="122"/>
      <c r="OMI535" s="122"/>
      <c r="OMJ535" s="122"/>
      <c r="OMK535" s="122"/>
      <c r="OML535" s="122"/>
      <c r="OMM535" s="122"/>
      <c r="OMN535" s="122"/>
      <c r="OMO535" s="122"/>
      <c r="OMP535" s="122"/>
      <c r="OMQ535" s="122"/>
      <c r="OMR535" s="122"/>
      <c r="OMS535" s="122"/>
      <c r="OMT535" s="122"/>
      <c r="OMU535" s="122"/>
      <c r="OMV535" s="122"/>
      <c r="OMW535" s="122"/>
      <c r="OMX535" s="122"/>
      <c r="OMY535" s="122"/>
      <c r="OMZ535" s="122"/>
      <c r="ONA535" s="122"/>
      <c r="ONB535" s="122"/>
      <c r="ONC535" s="122"/>
      <c r="OND535" s="122"/>
      <c r="ONE535" s="122"/>
      <c r="ONF535" s="122"/>
      <c r="ONG535" s="122"/>
      <c r="ONH535" s="122"/>
      <c r="ONI535" s="122"/>
      <c r="ONJ535" s="122"/>
      <c r="ONK535" s="122"/>
      <c r="ONL535" s="122"/>
      <c r="ONM535" s="122"/>
      <c r="ONN535" s="122"/>
      <c r="ONO535" s="122"/>
      <c r="ONP535" s="122"/>
      <c r="ONQ535" s="122"/>
      <c r="ONR535" s="122"/>
      <c r="ONS535" s="122"/>
      <c r="ONT535" s="122"/>
      <c r="ONU535" s="122"/>
      <c r="ONV535" s="122"/>
      <c r="ONW535" s="122"/>
      <c r="ONX535" s="122"/>
      <c r="ONY535" s="122"/>
      <c r="ONZ535" s="122"/>
      <c r="OOA535" s="122"/>
      <c r="OOB535" s="122"/>
      <c r="OOC535" s="122"/>
      <c r="OOD535" s="122"/>
      <c r="OOE535" s="122"/>
      <c r="OOF535" s="122"/>
      <c r="OOG535" s="122"/>
      <c r="OOH535" s="122"/>
      <c r="OOI535" s="122"/>
      <c r="OOJ535" s="122"/>
      <c r="OOK535" s="122"/>
      <c r="OOL535" s="122"/>
      <c r="OOM535" s="122"/>
      <c r="OON535" s="122"/>
      <c r="OOO535" s="122"/>
      <c r="OOP535" s="122"/>
      <c r="OOQ535" s="122"/>
      <c r="OOR535" s="122"/>
      <c r="OOS535" s="122"/>
      <c r="OOT535" s="122"/>
      <c r="OOU535" s="122"/>
      <c r="OOV535" s="122"/>
      <c r="OOW535" s="122"/>
      <c r="OOX535" s="122"/>
      <c r="OOY535" s="122"/>
      <c r="OOZ535" s="122"/>
      <c r="OPA535" s="122"/>
      <c r="OPB535" s="122"/>
      <c r="OPC535" s="122"/>
      <c r="OPD535" s="122"/>
      <c r="OPE535" s="122"/>
      <c r="OPF535" s="122"/>
      <c r="OPG535" s="122"/>
      <c r="OPH535" s="122"/>
      <c r="OPI535" s="122"/>
      <c r="OPJ535" s="122"/>
      <c r="OPK535" s="122"/>
      <c r="OPL535" s="122"/>
      <c r="OPM535" s="122"/>
      <c r="OPN535" s="122"/>
      <c r="OPO535" s="122"/>
      <c r="OPP535" s="122"/>
      <c r="OPQ535" s="122"/>
      <c r="OPR535" s="122"/>
      <c r="OPS535" s="122"/>
      <c r="OPT535" s="122"/>
      <c r="OPU535" s="122"/>
      <c r="OPV535" s="122"/>
      <c r="OPW535" s="122"/>
      <c r="OPX535" s="122"/>
      <c r="OPY535" s="122"/>
      <c r="OPZ535" s="122"/>
      <c r="OQA535" s="122"/>
      <c r="OQB535" s="122"/>
      <c r="OQC535" s="122"/>
      <c r="OQD535" s="122"/>
      <c r="OQE535" s="122"/>
      <c r="OQF535" s="122"/>
      <c r="OQG535" s="122"/>
      <c r="OQH535" s="122"/>
      <c r="OQI535" s="122"/>
      <c r="OQJ535" s="122"/>
      <c r="OQK535" s="122"/>
      <c r="OQL535" s="122"/>
      <c r="OQM535" s="122"/>
      <c r="OQN535" s="122"/>
      <c r="OQO535" s="122"/>
      <c r="OQP535" s="122"/>
      <c r="OQQ535" s="122"/>
      <c r="OQR535" s="122"/>
      <c r="OQS535" s="122"/>
      <c r="OQT535" s="122"/>
      <c r="OQU535" s="122"/>
      <c r="OQV535" s="122"/>
      <c r="OQW535" s="122"/>
      <c r="OQX535" s="122"/>
      <c r="OQY535" s="122"/>
      <c r="OQZ535" s="122"/>
      <c r="ORA535" s="122"/>
      <c r="ORB535" s="122"/>
      <c r="ORC535" s="122"/>
      <c r="ORD535" s="122"/>
      <c r="ORE535" s="122"/>
      <c r="ORF535" s="122"/>
      <c r="ORG535" s="122"/>
      <c r="ORH535" s="122"/>
      <c r="ORI535" s="122"/>
      <c r="ORJ535" s="122"/>
      <c r="ORK535" s="122"/>
      <c r="ORL535" s="122"/>
      <c r="ORM535" s="122"/>
      <c r="ORN535" s="122"/>
      <c r="ORO535" s="122"/>
      <c r="ORP535" s="122"/>
      <c r="ORQ535" s="122"/>
      <c r="ORR535" s="122"/>
      <c r="ORS535" s="122"/>
      <c r="ORT535" s="122"/>
      <c r="ORU535" s="122"/>
      <c r="ORV535" s="122"/>
      <c r="ORW535" s="122"/>
      <c r="ORX535" s="122"/>
      <c r="ORY535" s="122"/>
      <c r="ORZ535" s="122"/>
      <c r="OSA535" s="122"/>
      <c r="OSB535" s="122"/>
      <c r="OSC535" s="122"/>
      <c r="OSD535" s="122"/>
      <c r="OSE535" s="122"/>
      <c r="OSF535" s="122"/>
      <c r="OSG535" s="122"/>
      <c r="OSH535" s="122"/>
      <c r="OSI535" s="122"/>
      <c r="OSJ535" s="122"/>
      <c r="OSK535" s="122"/>
      <c r="OSL535" s="122"/>
      <c r="OSM535" s="122"/>
      <c r="OSN535" s="122"/>
      <c r="OSO535" s="122"/>
      <c r="OSP535" s="122"/>
      <c r="OSQ535" s="122"/>
      <c r="OSR535" s="122"/>
      <c r="OSS535" s="122"/>
      <c r="OST535" s="122"/>
      <c r="OSU535" s="122"/>
      <c r="OSV535" s="122"/>
      <c r="OSW535" s="122"/>
      <c r="OSX535" s="122"/>
      <c r="OSY535" s="122"/>
      <c r="OSZ535" s="122"/>
      <c r="OTA535" s="122"/>
      <c r="OTB535" s="122"/>
      <c r="OTC535" s="122"/>
      <c r="OTD535" s="122"/>
      <c r="OTE535" s="122"/>
      <c r="OTF535" s="122"/>
      <c r="OTG535" s="122"/>
      <c r="OTH535" s="122"/>
      <c r="OTI535" s="122"/>
      <c r="OTJ535" s="122"/>
      <c r="OTK535" s="122"/>
      <c r="OTL535" s="122"/>
      <c r="OTM535" s="122"/>
      <c r="OTN535" s="122"/>
      <c r="OTO535" s="122"/>
      <c r="OTP535" s="122"/>
      <c r="OTQ535" s="122"/>
      <c r="OTR535" s="122"/>
      <c r="OTS535" s="122"/>
      <c r="OTT535" s="122"/>
      <c r="OTU535" s="122"/>
      <c r="OTV535" s="122"/>
      <c r="OTW535" s="122"/>
      <c r="OTX535" s="122"/>
      <c r="OTY535" s="122"/>
      <c r="OTZ535" s="122"/>
      <c r="OUA535" s="122"/>
      <c r="OUB535" s="122"/>
      <c r="OUC535" s="122"/>
      <c r="OUD535" s="122"/>
      <c r="OUE535" s="122"/>
      <c r="OUF535" s="122"/>
      <c r="OUG535" s="122"/>
      <c r="OUH535" s="122"/>
      <c r="OUI535" s="122"/>
      <c r="OUJ535" s="122"/>
      <c r="OUK535" s="122"/>
      <c r="OUL535" s="122"/>
      <c r="OUM535" s="122"/>
      <c r="OUN535" s="122"/>
      <c r="OUO535" s="122"/>
      <c r="OUP535" s="122"/>
      <c r="OUQ535" s="122"/>
      <c r="OUR535" s="122"/>
      <c r="OUS535" s="122"/>
      <c r="OUT535" s="122"/>
      <c r="OUU535" s="122"/>
      <c r="OUV535" s="122"/>
      <c r="OUW535" s="122"/>
      <c r="OUX535" s="122"/>
      <c r="OUY535" s="122"/>
      <c r="OUZ535" s="122"/>
      <c r="OVA535" s="122"/>
      <c r="OVB535" s="122"/>
      <c r="OVC535" s="122"/>
      <c r="OVD535" s="122"/>
      <c r="OVE535" s="122"/>
      <c r="OVF535" s="122"/>
      <c r="OVG535" s="122"/>
      <c r="OVH535" s="122"/>
      <c r="OVI535" s="122"/>
      <c r="OVJ535" s="122"/>
      <c r="OVK535" s="122"/>
      <c r="OVL535" s="122"/>
      <c r="OVM535" s="122"/>
      <c r="OVN535" s="122"/>
      <c r="OVO535" s="122"/>
      <c r="OVP535" s="122"/>
      <c r="OVQ535" s="122"/>
      <c r="OVR535" s="122"/>
      <c r="OVS535" s="122"/>
      <c r="OVT535" s="122"/>
      <c r="OVU535" s="122"/>
      <c r="OVV535" s="122"/>
      <c r="OVW535" s="122"/>
      <c r="OVX535" s="122"/>
      <c r="OVY535" s="122"/>
      <c r="OVZ535" s="122"/>
      <c r="OWA535" s="122"/>
      <c r="OWB535" s="122"/>
      <c r="OWC535" s="122"/>
      <c r="OWD535" s="122"/>
      <c r="OWE535" s="122"/>
      <c r="OWF535" s="122"/>
      <c r="OWG535" s="122"/>
      <c r="OWH535" s="122"/>
      <c r="OWI535" s="122"/>
      <c r="OWJ535" s="122"/>
      <c r="OWK535" s="122"/>
      <c r="OWL535" s="122"/>
      <c r="OWM535" s="122"/>
      <c r="OWN535" s="122"/>
      <c r="OWO535" s="122"/>
      <c r="OWP535" s="122"/>
      <c r="OWQ535" s="122"/>
      <c r="OWR535" s="122"/>
      <c r="OWS535" s="122"/>
      <c r="OWT535" s="122"/>
      <c r="OWU535" s="122"/>
      <c r="OWV535" s="122"/>
      <c r="OWW535" s="122"/>
      <c r="OWX535" s="122"/>
      <c r="OWY535" s="122"/>
      <c r="OWZ535" s="122"/>
      <c r="OXA535" s="122"/>
      <c r="OXB535" s="122"/>
      <c r="OXC535" s="122"/>
      <c r="OXD535" s="122"/>
      <c r="OXE535" s="122"/>
      <c r="OXF535" s="122"/>
      <c r="OXG535" s="122"/>
      <c r="OXH535" s="122"/>
      <c r="OXI535" s="122"/>
      <c r="OXJ535" s="122"/>
      <c r="OXK535" s="122"/>
      <c r="OXL535" s="122"/>
      <c r="OXM535" s="122"/>
      <c r="OXN535" s="122"/>
      <c r="OXO535" s="122"/>
      <c r="OXP535" s="122"/>
      <c r="OXQ535" s="122"/>
      <c r="OXR535" s="122"/>
      <c r="OXS535" s="122"/>
      <c r="OXT535" s="122"/>
      <c r="OXU535" s="122"/>
      <c r="OXV535" s="122"/>
      <c r="OXW535" s="122"/>
      <c r="OXX535" s="122"/>
      <c r="OXY535" s="122"/>
      <c r="OXZ535" s="122"/>
      <c r="OYA535" s="122"/>
      <c r="OYB535" s="122"/>
      <c r="OYC535" s="122"/>
      <c r="OYD535" s="122"/>
      <c r="OYE535" s="122"/>
      <c r="OYF535" s="122"/>
      <c r="OYG535" s="122"/>
      <c r="OYH535" s="122"/>
      <c r="OYI535" s="122"/>
      <c r="OYJ535" s="122"/>
      <c r="OYK535" s="122"/>
      <c r="OYL535" s="122"/>
      <c r="OYM535" s="122"/>
      <c r="OYN535" s="122"/>
      <c r="OYO535" s="122"/>
      <c r="OYP535" s="122"/>
      <c r="OYQ535" s="122"/>
      <c r="OYR535" s="122"/>
      <c r="OYS535" s="122"/>
      <c r="OYT535" s="122"/>
      <c r="OYU535" s="122"/>
      <c r="OYV535" s="122"/>
      <c r="OYW535" s="122"/>
      <c r="OYX535" s="122"/>
      <c r="OYY535" s="122"/>
      <c r="OYZ535" s="122"/>
      <c r="OZA535" s="122"/>
      <c r="OZB535" s="122"/>
      <c r="OZC535" s="122"/>
      <c r="OZD535" s="122"/>
      <c r="OZE535" s="122"/>
      <c r="OZF535" s="122"/>
      <c r="OZG535" s="122"/>
      <c r="OZH535" s="122"/>
      <c r="OZI535" s="122"/>
      <c r="OZJ535" s="122"/>
      <c r="OZK535" s="122"/>
      <c r="OZL535" s="122"/>
      <c r="OZM535" s="122"/>
      <c r="OZN535" s="122"/>
      <c r="OZO535" s="122"/>
      <c r="OZP535" s="122"/>
      <c r="OZQ535" s="122"/>
      <c r="OZR535" s="122"/>
      <c r="OZS535" s="122"/>
      <c r="OZT535" s="122"/>
      <c r="OZU535" s="122"/>
      <c r="OZV535" s="122"/>
      <c r="OZW535" s="122"/>
      <c r="OZX535" s="122"/>
      <c r="OZY535" s="122"/>
      <c r="OZZ535" s="122"/>
      <c r="PAA535" s="122"/>
      <c r="PAB535" s="122"/>
      <c r="PAC535" s="122"/>
      <c r="PAD535" s="122"/>
      <c r="PAE535" s="122"/>
      <c r="PAF535" s="122"/>
      <c r="PAG535" s="122"/>
      <c r="PAH535" s="122"/>
      <c r="PAI535" s="122"/>
      <c r="PAJ535" s="122"/>
      <c r="PAK535" s="122"/>
      <c r="PAL535" s="122"/>
      <c r="PAM535" s="122"/>
      <c r="PAN535" s="122"/>
      <c r="PAO535" s="122"/>
      <c r="PAP535" s="122"/>
      <c r="PAQ535" s="122"/>
      <c r="PAR535" s="122"/>
      <c r="PAS535" s="122"/>
      <c r="PAT535" s="122"/>
      <c r="PAU535" s="122"/>
      <c r="PAV535" s="122"/>
      <c r="PAW535" s="122"/>
      <c r="PAX535" s="122"/>
      <c r="PAY535" s="122"/>
      <c r="PAZ535" s="122"/>
      <c r="PBA535" s="122"/>
      <c r="PBB535" s="122"/>
      <c r="PBC535" s="122"/>
      <c r="PBD535" s="122"/>
      <c r="PBE535" s="122"/>
      <c r="PBF535" s="122"/>
      <c r="PBG535" s="122"/>
      <c r="PBH535" s="122"/>
      <c r="PBI535" s="122"/>
      <c r="PBJ535" s="122"/>
      <c r="PBK535" s="122"/>
      <c r="PBL535" s="122"/>
      <c r="PBM535" s="122"/>
      <c r="PBN535" s="122"/>
      <c r="PBO535" s="122"/>
      <c r="PBP535" s="122"/>
      <c r="PBQ535" s="122"/>
      <c r="PBR535" s="122"/>
      <c r="PBS535" s="122"/>
      <c r="PBT535" s="122"/>
      <c r="PBU535" s="122"/>
      <c r="PBV535" s="122"/>
      <c r="PBW535" s="122"/>
      <c r="PBX535" s="122"/>
      <c r="PBY535" s="122"/>
      <c r="PBZ535" s="122"/>
      <c r="PCA535" s="122"/>
      <c r="PCB535" s="122"/>
      <c r="PCC535" s="122"/>
      <c r="PCD535" s="122"/>
      <c r="PCE535" s="122"/>
      <c r="PCF535" s="122"/>
      <c r="PCG535" s="122"/>
      <c r="PCH535" s="122"/>
      <c r="PCI535" s="122"/>
      <c r="PCJ535" s="122"/>
      <c r="PCK535" s="122"/>
      <c r="PCL535" s="122"/>
      <c r="PCM535" s="122"/>
      <c r="PCN535" s="122"/>
      <c r="PCO535" s="122"/>
      <c r="PCP535" s="122"/>
      <c r="PCQ535" s="122"/>
      <c r="PCR535" s="122"/>
      <c r="PCS535" s="122"/>
      <c r="PCT535" s="122"/>
      <c r="PCU535" s="122"/>
      <c r="PCV535" s="122"/>
      <c r="PCW535" s="122"/>
      <c r="PCX535" s="122"/>
      <c r="PCY535" s="122"/>
      <c r="PCZ535" s="122"/>
      <c r="PDA535" s="122"/>
      <c r="PDB535" s="122"/>
      <c r="PDC535" s="122"/>
      <c r="PDD535" s="122"/>
      <c r="PDE535" s="122"/>
      <c r="PDF535" s="122"/>
      <c r="PDG535" s="122"/>
      <c r="PDH535" s="122"/>
      <c r="PDI535" s="122"/>
      <c r="PDJ535" s="122"/>
      <c r="PDK535" s="122"/>
      <c r="PDL535" s="122"/>
      <c r="PDM535" s="122"/>
      <c r="PDN535" s="122"/>
      <c r="PDO535" s="122"/>
      <c r="PDP535" s="122"/>
      <c r="PDQ535" s="122"/>
      <c r="PDR535" s="122"/>
      <c r="PDS535" s="122"/>
      <c r="PDT535" s="122"/>
      <c r="PDU535" s="122"/>
      <c r="PDV535" s="122"/>
      <c r="PDW535" s="122"/>
      <c r="PDX535" s="122"/>
      <c r="PDY535" s="122"/>
      <c r="PDZ535" s="122"/>
      <c r="PEA535" s="122"/>
      <c r="PEB535" s="122"/>
      <c r="PEC535" s="122"/>
      <c r="PED535" s="122"/>
      <c r="PEE535" s="122"/>
      <c r="PEF535" s="122"/>
      <c r="PEG535" s="122"/>
      <c r="PEH535" s="122"/>
      <c r="PEI535" s="122"/>
      <c r="PEJ535" s="122"/>
      <c r="PEK535" s="122"/>
      <c r="PEL535" s="122"/>
      <c r="PEM535" s="122"/>
      <c r="PEN535" s="122"/>
      <c r="PEO535" s="122"/>
      <c r="PEP535" s="122"/>
      <c r="PEQ535" s="122"/>
      <c r="PER535" s="122"/>
      <c r="PES535" s="122"/>
      <c r="PET535" s="122"/>
      <c r="PEU535" s="122"/>
      <c r="PEV535" s="122"/>
      <c r="PEW535" s="122"/>
      <c r="PEX535" s="122"/>
      <c r="PEY535" s="122"/>
      <c r="PEZ535" s="122"/>
      <c r="PFA535" s="122"/>
      <c r="PFB535" s="122"/>
      <c r="PFC535" s="122"/>
      <c r="PFD535" s="122"/>
      <c r="PFE535" s="122"/>
      <c r="PFF535" s="122"/>
      <c r="PFG535" s="122"/>
      <c r="PFH535" s="122"/>
      <c r="PFI535" s="122"/>
      <c r="PFJ535" s="122"/>
      <c r="PFK535" s="122"/>
      <c r="PFL535" s="122"/>
      <c r="PFM535" s="122"/>
      <c r="PFN535" s="122"/>
      <c r="PFO535" s="122"/>
      <c r="PFP535" s="122"/>
      <c r="PFQ535" s="122"/>
      <c r="PFR535" s="122"/>
      <c r="PFS535" s="122"/>
      <c r="PFT535" s="122"/>
      <c r="PFU535" s="122"/>
      <c r="PFV535" s="122"/>
      <c r="PFW535" s="122"/>
      <c r="PFX535" s="122"/>
      <c r="PFY535" s="122"/>
      <c r="PFZ535" s="122"/>
      <c r="PGA535" s="122"/>
      <c r="PGB535" s="122"/>
      <c r="PGC535" s="122"/>
      <c r="PGD535" s="122"/>
      <c r="PGE535" s="122"/>
      <c r="PGF535" s="122"/>
      <c r="PGG535" s="122"/>
      <c r="PGH535" s="122"/>
      <c r="PGI535" s="122"/>
      <c r="PGJ535" s="122"/>
      <c r="PGK535" s="122"/>
      <c r="PGL535" s="122"/>
      <c r="PGM535" s="122"/>
      <c r="PGN535" s="122"/>
      <c r="PGO535" s="122"/>
      <c r="PGP535" s="122"/>
      <c r="PGQ535" s="122"/>
      <c r="PGR535" s="122"/>
      <c r="PGS535" s="122"/>
      <c r="PGT535" s="122"/>
      <c r="PGU535" s="122"/>
      <c r="PGV535" s="122"/>
      <c r="PGW535" s="122"/>
      <c r="PGX535" s="122"/>
      <c r="PGY535" s="122"/>
      <c r="PGZ535" s="122"/>
      <c r="PHA535" s="122"/>
      <c r="PHB535" s="122"/>
      <c r="PHC535" s="122"/>
      <c r="PHD535" s="122"/>
      <c r="PHE535" s="122"/>
      <c r="PHF535" s="122"/>
      <c r="PHG535" s="122"/>
      <c r="PHH535" s="122"/>
      <c r="PHI535" s="122"/>
      <c r="PHJ535" s="122"/>
      <c r="PHK535" s="122"/>
      <c r="PHL535" s="122"/>
      <c r="PHM535" s="122"/>
      <c r="PHN535" s="122"/>
      <c r="PHO535" s="122"/>
      <c r="PHP535" s="122"/>
      <c r="PHQ535" s="122"/>
      <c r="PHR535" s="122"/>
      <c r="PHS535" s="122"/>
      <c r="PHT535" s="122"/>
      <c r="PHU535" s="122"/>
      <c r="PHV535" s="122"/>
      <c r="PHW535" s="122"/>
      <c r="PHX535" s="122"/>
      <c r="PHY535" s="122"/>
      <c r="PHZ535" s="122"/>
      <c r="PIA535" s="122"/>
      <c r="PIB535" s="122"/>
      <c r="PIC535" s="122"/>
      <c r="PID535" s="122"/>
      <c r="PIE535" s="122"/>
      <c r="PIF535" s="122"/>
      <c r="PIG535" s="122"/>
      <c r="PIH535" s="122"/>
      <c r="PII535" s="122"/>
      <c r="PIJ535" s="122"/>
      <c r="PIK535" s="122"/>
      <c r="PIL535" s="122"/>
      <c r="PIM535" s="122"/>
      <c r="PIN535" s="122"/>
      <c r="PIO535" s="122"/>
      <c r="PIP535" s="122"/>
      <c r="PIQ535" s="122"/>
      <c r="PIR535" s="122"/>
      <c r="PIS535" s="122"/>
      <c r="PIT535" s="122"/>
      <c r="PIU535" s="122"/>
      <c r="PIV535" s="122"/>
      <c r="PIW535" s="122"/>
      <c r="PIX535" s="122"/>
      <c r="PIY535" s="122"/>
      <c r="PIZ535" s="122"/>
      <c r="PJA535" s="122"/>
      <c r="PJB535" s="122"/>
      <c r="PJC535" s="122"/>
      <c r="PJD535" s="122"/>
      <c r="PJE535" s="122"/>
      <c r="PJF535" s="122"/>
      <c r="PJG535" s="122"/>
      <c r="PJH535" s="122"/>
      <c r="PJI535" s="122"/>
      <c r="PJJ535" s="122"/>
      <c r="PJK535" s="122"/>
      <c r="PJL535" s="122"/>
      <c r="PJM535" s="122"/>
      <c r="PJN535" s="122"/>
      <c r="PJO535" s="122"/>
      <c r="PJP535" s="122"/>
      <c r="PJQ535" s="122"/>
      <c r="PJR535" s="122"/>
      <c r="PJS535" s="122"/>
      <c r="PJT535" s="122"/>
      <c r="PJU535" s="122"/>
      <c r="PJV535" s="122"/>
      <c r="PJW535" s="122"/>
      <c r="PJX535" s="122"/>
      <c r="PJY535" s="122"/>
      <c r="PJZ535" s="122"/>
      <c r="PKA535" s="122"/>
      <c r="PKB535" s="122"/>
      <c r="PKC535" s="122"/>
      <c r="PKD535" s="122"/>
      <c r="PKE535" s="122"/>
      <c r="PKF535" s="122"/>
      <c r="PKG535" s="122"/>
      <c r="PKH535" s="122"/>
      <c r="PKI535" s="122"/>
      <c r="PKJ535" s="122"/>
      <c r="PKK535" s="122"/>
      <c r="PKL535" s="122"/>
      <c r="PKM535" s="122"/>
      <c r="PKN535" s="122"/>
      <c r="PKO535" s="122"/>
      <c r="PKP535" s="122"/>
      <c r="PKQ535" s="122"/>
      <c r="PKR535" s="122"/>
      <c r="PKS535" s="122"/>
      <c r="PKT535" s="122"/>
      <c r="PKU535" s="122"/>
      <c r="PKV535" s="122"/>
      <c r="PKW535" s="122"/>
      <c r="PKX535" s="122"/>
      <c r="PKY535" s="122"/>
      <c r="PKZ535" s="122"/>
      <c r="PLA535" s="122"/>
      <c r="PLB535" s="122"/>
      <c r="PLC535" s="122"/>
      <c r="PLD535" s="122"/>
      <c r="PLE535" s="122"/>
      <c r="PLF535" s="122"/>
      <c r="PLG535" s="122"/>
      <c r="PLH535" s="122"/>
      <c r="PLI535" s="122"/>
      <c r="PLJ535" s="122"/>
      <c r="PLK535" s="122"/>
      <c r="PLL535" s="122"/>
      <c r="PLM535" s="122"/>
      <c r="PLN535" s="122"/>
      <c r="PLO535" s="122"/>
      <c r="PLP535" s="122"/>
      <c r="PLQ535" s="122"/>
      <c r="PLR535" s="122"/>
      <c r="PLS535" s="122"/>
      <c r="PLT535" s="122"/>
      <c r="PLU535" s="122"/>
      <c r="PLV535" s="122"/>
      <c r="PLW535" s="122"/>
      <c r="PLX535" s="122"/>
      <c r="PLY535" s="122"/>
      <c r="PLZ535" s="122"/>
      <c r="PMA535" s="122"/>
      <c r="PMB535" s="122"/>
      <c r="PMC535" s="122"/>
      <c r="PMD535" s="122"/>
      <c r="PME535" s="122"/>
      <c r="PMF535" s="122"/>
      <c r="PMG535" s="122"/>
      <c r="PMH535" s="122"/>
      <c r="PMI535" s="122"/>
      <c r="PMJ535" s="122"/>
      <c r="PMK535" s="122"/>
      <c r="PML535" s="122"/>
      <c r="PMM535" s="122"/>
      <c r="PMN535" s="122"/>
      <c r="PMO535" s="122"/>
      <c r="PMP535" s="122"/>
      <c r="PMQ535" s="122"/>
      <c r="PMR535" s="122"/>
      <c r="PMS535" s="122"/>
      <c r="PMT535" s="122"/>
      <c r="PMU535" s="122"/>
      <c r="PMV535" s="122"/>
      <c r="PMW535" s="122"/>
      <c r="PMX535" s="122"/>
      <c r="PMY535" s="122"/>
      <c r="PMZ535" s="122"/>
      <c r="PNA535" s="122"/>
      <c r="PNB535" s="122"/>
      <c r="PNC535" s="122"/>
      <c r="PND535" s="122"/>
      <c r="PNE535" s="122"/>
      <c r="PNF535" s="122"/>
      <c r="PNG535" s="122"/>
      <c r="PNH535" s="122"/>
      <c r="PNI535" s="122"/>
      <c r="PNJ535" s="122"/>
      <c r="PNK535" s="122"/>
      <c r="PNL535" s="122"/>
      <c r="PNM535" s="122"/>
      <c r="PNN535" s="122"/>
      <c r="PNO535" s="122"/>
      <c r="PNP535" s="122"/>
      <c r="PNQ535" s="122"/>
      <c r="PNR535" s="122"/>
      <c r="PNS535" s="122"/>
      <c r="PNT535" s="122"/>
      <c r="PNU535" s="122"/>
      <c r="PNV535" s="122"/>
      <c r="PNW535" s="122"/>
      <c r="PNX535" s="122"/>
      <c r="PNY535" s="122"/>
      <c r="PNZ535" s="122"/>
      <c r="POA535" s="122"/>
      <c r="POB535" s="122"/>
      <c r="POC535" s="122"/>
      <c r="POD535" s="122"/>
      <c r="POE535" s="122"/>
      <c r="POF535" s="122"/>
      <c r="POG535" s="122"/>
      <c r="POH535" s="122"/>
      <c r="POI535" s="122"/>
      <c r="POJ535" s="122"/>
      <c r="POK535" s="122"/>
      <c r="POL535" s="122"/>
      <c r="POM535" s="122"/>
      <c r="PON535" s="122"/>
      <c r="POO535" s="122"/>
      <c r="POP535" s="122"/>
      <c r="POQ535" s="122"/>
      <c r="POR535" s="122"/>
      <c r="POS535" s="122"/>
      <c r="POT535" s="122"/>
      <c r="POU535" s="122"/>
      <c r="POV535" s="122"/>
      <c r="POW535" s="122"/>
      <c r="POX535" s="122"/>
      <c r="POY535" s="122"/>
      <c r="POZ535" s="122"/>
      <c r="PPA535" s="122"/>
      <c r="PPB535" s="122"/>
      <c r="PPC535" s="122"/>
      <c r="PPD535" s="122"/>
      <c r="PPE535" s="122"/>
      <c r="PPF535" s="122"/>
      <c r="PPG535" s="122"/>
      <c r="PPH535" s="122"/>
      <c r="PPI535" s="122"/>
      <c r="PPJ535" s="122"/>
      <c r="PPK535" s="122"/>
      <c r="PPL535" s="122"/>
      <c r="PPM535" s="122"/>
      <c r="PPN535" s="122"/>
      <c r="PPO535" s="122"/>
      <c r="PPP535" s="122"/>
      <c r="PPQ535" s="122"/>
      <c r="PPR535" s="122"/>
      <c r="PPS535" s="122"/>
      <c r="PPT535" s="122"/>
      <c r="PPU535" s="122"/>
      <c r="PPV535" s="122"/>
      <c r="PPW535" s="122"/>
      <c r="PPX535" s="122"/>
      <c r="PPY535" s="122"/>
      <c r="PPZ535" s="122"/>
      <c r="PQA535" s="122"/>
      <c r="PQB535" s="122"/>
      <c r="PQC535" s="122"/>
      <c r="PQD535" s="122"/>
      <c r="PQE535" s="122"/>
      <c r="PQF535" s="122"/>
      <c r="PQG535" s="122"/>
      <c r="PQH535" s="122"/>
      <c r="PQI535" s="122"/>
      <c r="PQJ535" s="122"/>
      <c r="PQK535" s="122"/>
      <c r="PQL535" s="122"/>
      <c r="PQM535" s="122"/>
      <c r="PQN535" s="122"/>
      <c r="PQO535" s="122"/>
      <c r="PQP535" s="122"/>
      <c r="PQQ535" s="122"/>
      <c r="PQR535" s="122"/>
      <c r="PQS535" s="122"/>
      <c r="PQT535" s="122"/>
      <c r="PQU535" s="122"/>
      <c r="PQV535" s="122"/>
      <c r="PQW535" s="122"/>
      <c r="PQX535" s="122"/>
      <c r="PQY535" s="122"/>
      <c r="PQZ535" s="122"/>
      <c r="PRA535" s="122"/>
      <c r="PRB535" s="122"/>
      <c r="PRC535" s="122"/>
      <c r="PRD535" s="122"/>
      <c r="PRE535" s="122"/>
      <c r="PRF535" s="122"/>
      <c r="PRG535" s="122"/>
      <c r="PRH535" s="122"/>
      <c r="PRI535" s="122"/>
      <c r="PRJ535" s="122"/>
      <c r="PRK535" s="122"/>
      <c r="PRL535" s="122"/>
      <c r="PRM535" s="122"/>
      <c r="PRN535" s="122"/>
      <c r="PRO535" s="122"/>
      <c r="PRP535" s="122"/>
      <c r="PRQ535" s="122"/>
      <c r="PRR535" s="122"/>
      <c r="PRS535" s="122"/>
      <c r="PRT535" s="122"/>
      <c r="PRU535" s="122"/>
      <c r="PRV535" s="122"/>
      <c r="PRW535" s="122"/>
      <c r="PRX535" s="122"/>
      <c r="PRY535" s="122"/>
      <c r="PRZ535" s="122"/>
      <c r="PSA535" s="122"/>
      <c r="PSB535" s="122"/>
      <c r="PSC535" s="122"/>
      <c r="PSD535" s="122"/>
      <c r="PSE535" s="122"/>
      <c r="PSF535" s="122"/>
      <c r="PSG535" s="122"/>
      <c r="PSH535" s="122"/>
      <c r="PSI535" s="122"/>
      <c r="PSJ535" s="122"/>
      <c r="PSK535" s="122"/>
      <c r="PSL535" s="122"/>
      <c r="PSM535" s="122"/>
      <c r="PSN535" s="122"/>
      <c r="PSO535" s="122"/>
      <c r="PSP535" s="122"/>
      <c r="PSQ535" s="122"/>
      <c r="PSR535" s="122"/>
      <c r="PSS535" s="122"/>
      <c r="PST535" s="122"/>
      <c r="PSU535" s="122"/>
      <c r="PSV535" s="122"/>
      <c r="PSW535" s="122"/>
      <c r="PSX535" s="122"/>
      <c r="PSY535" s="122"/>
      <c r="PSZ535" s="122"/>
      <c r="PTA535" s="122"/>
      <c r="PTB535" s="122"/>
      <c r="PTC535" s="122"/>
      <c r="PTD535" s="122"/>
      <c r="PTE535" s="122"/>
      <c r="PTF535" s="122"/>
      <c r="PTG535" s="122"/>
      <c r="PTH535" s="122"/>
      <c r="PTI535" s="122"/>
      <c r="PTJ535" s="122"/>
      <c r="PTK535" s="122"/>
      <c r="PTL535" s="122"/>
      <c r="PTM535" s="122"/>
      <c r="PTN535" s="122"/>
      <c r="PTO535" s="122"/>
      <c r="PTP535" s="122"/>
      <c r="PTQ535" s="122"/>
      <c r="PTR535" s="122"/>
      <c r="PTS535" s="122"/>
      <c r="PTT535" s="122"/>
      <c r="PTU535" s="122"/>
      <c r="PTV535" s="122"/>
      <c r="PTW535" s="122"/>
      <c r="PTX535" s="122"/>
      <c r="PTY535" s="122"/>
      <c r="PTZ535" s="122"/>
      <c r="PUA535" s="122"/>
      <c r="PUB535" s="122"/>
      <c r="PUC535" s="122"/>
      <c r="PUD535" s="122"/>
      <c r="PUE535" s="122"/>
      <c r="PUF535" s="122"/>
      <c r="PUG535" s="122"/>
      <c r="PUH535" s="122"/>
      <c r="PUI535" s="122"/>
      <c r="PUJ535" s="122"/>
      <c r="PUK535" s="122"/>
      <c r="PUL535" s="122"/>
      <c r="PUM535" s="122"/>
      <c r="PUN535" s="122"/>
      <c r="PUO535" s="122"/>
      <c r="PUP535" s="122"/>
      <c r="PUQ535" s="122"/>
      <c r="PUR535" s="122"/>
      <c r="PUS535" s="122"/>
      <c r="PUT535" s="122"/>
      <c r="PUU535" s="122"/>
      <c r="PUV535" s="122"/>
      <c r="PUW535" s="122"/>
      <c r="PUX535" s="122"/>
      <c r="PUY535" s="122"/>
      <c r="PUZ535" s="122"/>
      <c r="PVA535" s="122"/>
      <c r="PVB535" s="122"/>
      <c r="PVC535" s="122"/>
      <c r="PVD535" s="122"/>
      <c r="PVE535" s="122"/>
      <c r="PVF535" s="122"/>
      <c r="PVG535" s="122"/>
      <c r="PVH535" s="122"/>
      <c r="PVI535" s="122"/>
      <c r="PVJ535" s="122"/>
      <c r="PVK535" s="122"/>
      <c r="PVL535" s="122"/>
      <c r="PVM535" s="122"/>
      <c r="PVN535" s="122"/>
      <c r="PVO535" s="122"/>
      <c r="PVP535" s="122"/>
      <c r="PVQ535" s="122"/>
      <c r="PVR535" s="122"/>
      <c r="PVS535" s="122"/>
      <c r="PVT535" s="122"/>
      <c r="PVU535" s="122"/>
      <c r="PVV535" s="122"/>
      <c r="PVW535" s="122"/>
      <c r="PVX535" s="122"/>
      <c r="PVY535" s="122"/>
      <c r="PVZ535" s="122"/>
      <c r="PWA535" s="122"/>
      <c r="PWB535" s="122"/>
      <c r="PWC535" s="122"/>
      <c r="PWD535" s="122"/>
      <c r="PWE535" s="122"/>
      <c r="PWF535" s="122"/>
      <c r="PWG535" s="122"/>
      <c r="PWH535" s="122"/>
      <c r="PWI535" s="122"/>
      <c r="PWJ535" s="122"/>
      <c r="PWK535" s="122"/>
      <c r="PWL535" s="122"/>
      <c r="PWM535" s="122"/>
      <c r="PWN535" s="122"/>
      <c r="PWO535" s="122"/>
      <c r="PWP535" s="122"/>
      <c r="PWQ535" s="122"/>
      <c r="PWR535" s="122"/>
      <c r="PWS535" s="122"/>
      <c r="PWT535" s="122"/>
      <c r="PWU535" s="122"/>
      <c r="PWV535" s="122"/>
      <c r="PWW535" s="122"/>
      <c r="PWX535" s="122"/>
      <c r="PWY535" s="122"/>
      <c r="PWZ535" s="122"/>
      <c r="PXA535" s="122"/>
      <c r="PXB535" s="122"/>
      <c r="PXC535" s="122"/>
      <c r="PXD535" s="122"/>
      <c r="PXE535" s="122"/>
      <c r="PXF535" s="122"/>
      <c r="PXG535" s="122"/>
      <c r="PXH535" s="122"/>
      <c r="PXI535" s="122"/>
      <c r="PXJ535" s="122"/>
      <c r="PXK535" s="122"/>
      <c r="PXL535" s="122"/>
      <c r="PXM535" s="122"/>
      <c r="PXN535" s="122"/>
      <c r="PXO535" s="122"/>
      <c r="PXP535" s="122"/>
      <c r="PXQ535" s="122"/>
      <c r="PXR535" s="122"/>
      <c r="PXS535" s="122"/>
      <c r="PXT535" s="122"/>
      <c r="PXU535" s="122"/>
      <c r="PXV535" s="122"/>
      <c r="PXW535" s="122"/>
      <c r="PXX535" s="122"/>
      <c r="PXY535" s="122"/>
      <c r="PXZ535" s="122"/>
      <c r="PYA535" s="122"/>
      <c r="PYB535" s="122"/>
      <c r="PYC535" s="122"/>
      <c r="PYD535" s="122"/>
      <c r="PYE535" s="122"/>
      <c r="PYF535" s="122"/>
      <c r="PYG535" s="122"/>
      <c r="PYH535" s="122"/>
      <c r="PYI535" s="122"/>
      <c r="PYJ535" s="122"/>
      <c r="PYK535" s="122"/>
      <c r="PYL535" s="122"/>
      <c r="PYM535" s="122"/>
      <c r="PYN535" s="122"/>
      <c r="PYO535" s="122"/>
      <c r="PYP535" s="122"/>
      <c r="PYQ535" s="122"/>
      <c r="PYR535" s="122"/>
      <c r="PYS535" s="122"/>
      <c r="PYT535" s="122"/>
      <c r="PYU535" s="122"/>
      <c r="PYV535" s="122"/>
      <c r="PYW535" s="122"/>
      <c r="PYX535" s="122"/>
      <c r="PYY535" s="122"/>
      <c r="PYZ535" s="122"/>
      <c r="PZA535" s="122"/>
      <c r="PZB535" s="122"/>
      <c r="PZC535" s="122"/>
      <c r="PZD535" s="122"/>
      <c r="PZE535" s="122"/>
      <c r="PZF535" s="122"/>
      <c r="PZG535" s="122"/>
      <c r="PZH535" s="122"/>
      <c r="PZI535" s="122"/>
      <c r="PZJ535" s="122"/>
      <c r="PZK535" s="122"/>
      <c r="PZL535" s="122"/>
      <c r="PZM535" s="122"/>
      <c r="PZN535" s="122"/>
      <c r="PZO535" s="122"/>
      <c r="PZP535" s="122"/>
      <c r="PZQ535" s="122"/>
      <c r="PZR535" s="122"/>
      <c r="PZS535" s="122"/>
      <c r="PZT535" s="122"/>
      <c r="PZU535" s="122"/>
      <c r="PZV535" s="122"/>
      <c r="PZW535" s="122"/>
      <c r="PZX535" s="122"/>
      <c r="PZY535" s="122"/>
      <c r="PZZ535" s="122"/>
      <c r="QAA535" s="122"/>
      <c r="QAB535" s="122"/>
      <c r="QAC535" s="122"/>
      <c r="QAD535" s="122"/>
      <c r="QAE535" s="122"/>
      <c r="QAF535" s="122"/>
      <c r="QAG535" s="122"/>
      <c r="QAH535" s="122"/>
      <c r="QAI535" s="122"/>
      <c r="QAJ535" s="122"/>
      <c r="QAK535" s="122"/>
      <c r="QAL535" s="122"/>
      <c r="QAM535" s="122"/>
      <c r="QAN535" s="122"/>
      <c r="QAO535" s="122"/>
      <c r="QAP535" s="122"/>
      <c r="QAQ535" s="122"/>
      <c r="QAR535" s="122"/>
      <c r="QAS535" s="122"/>
      <c r="QAT535" s="122"/>
      <c r="QAU535" s="122"/>
      <c r="QAV535" s="122"/>
      <c r="QAW535" s="122"/>
      <c r="QAX535" s="122"/>
      <c r="QAY535" s="122"/>
      <c r="QAZ535" s="122"/>
      <c r="QBA535" s="122"/>
      <c r="QBB535" s="122"/>
      <c r="QBC535" s="122"/>
      <c r="QBD535" s="122"/>
      <c r="QBE535" s="122"/>
      <c r="QBF535" s="122"/>
      <c r="QBG535" s="122"/>
      <c r="QBH535" s="122"/>
      <c r="QBI535" s="122"/>
      <c r="QBJ535" s="122"/>
      <c r="QBK535" s="122"/>
      <c r="QBL535" s="122"/>
      <c r="QBM535" s="122"/>
      <c r="QBN535" s="122"/>
      <c r="QBO535" s="122"/>
      <c r="QBP535" s="122"/>
      <c r="QBQ535" s="122"/>
      <c r="QBR535" s="122"/>
      <c r="QBS535" s="122"/>
      <c r="QBT535" s="122"/>
      <c r="QBU535" s="122"/>
      <c r="QBV535" s="122"/>
      <c r="QBW535" s="122"/>
      <c r="QBX535" s="122"/>
      <c r="QBY535" s="122"/>
      <c r="QBZ535" s="122"/>
      <c r="QCA535" s="122"/>
      <c r="QCB535" s="122"/>
      <c r="QCC535" s="122"/>
      <c r="QCD535" s="122"/>
      <c r="QCE535" s="122"/>
      <c r="QCF535" s="122"/>
      <c r="QCG535" s="122"/>
      <c r="QCH535" s="122"/>
      <c r="QCI535" s="122"/>
      <c r="QCJ535" s="122"/>
      <c r="QCK535" s="122"/>
      <c r="QCL535" s="122"/>
      <c r="QCM535" s="122"/>
      <c r="QCN535" s="122"/>
      <c r="QCO535" s="122"/>
      <c r="QCP535" s="122"/>
      <c r="QCQ535" s="122"/>
      <c r="QCR535" s="122"/>
      <c r="QCS535" s="122"/>
      <c r="QCT535" s="122"/>
      <c r="QCU535" s="122"/>
      <c r="QCV535" s="122"/>
      <c r="QCW535" s="122"/>
      <c r="QCX535" s="122"/>
      <c r="QCY535" s="122"/>
      <c r="QCZ535" s="122"/>
      <c r="QDA535" s="122"/>
      <c r="QDB535" s="122"/>
      <c r="QDC535" s="122"/>
      <c r="QDD535" s="122"/>
      <c r="QDE535" s="122"/>
      <c r="QDF535" s="122"/>
      <c r="QDG535" s="122"/>
      <c r="QDH535" s="122"/>
      <c r="QDI535" s="122"/>
      <c r="QDJ535" s="122"/>
      <c r="QDK535" s="122"/>
      <c r="QDL535" s="122"/>
      <c r="QDM535" s="122"/>
      <c r="QDN535" s="122"/>
      <c r="QDO535" s="122"/>
      <c r="QDP535" s="122"/>
      <c r="QDQ535" s="122"/>
      <c r="QDR535" s="122"/>
      <c r="QDS535" s="122"/>
      <c r="QDT535" s="122"/>
      <c r="QDU535" s="122"/>
      <c r="QDV535" s="122"/>
      <c r="QDW535" s="122"/>
      <c r="QDX535" s="122"/>
      <c r="QDY535" s="122"/>
      <c r="QDZ535" s="122"/>
      <c r="QEA535" s="122"/>
      <c r="QEB535" s="122"/>
      <c r="QEC535" s="122"/>
      <c r="QED535" s="122"/>
      <c r="QEE535" s="122"/>
      <c r="QEF535" s="122"/>
      <c r="QEG535" s="122"/>
      <c r="QEH535" s="122"/>
      <c r="QEI535" s="122"/>
      <c r="QEJ535" s="122"/>
      <c r="QEK535" s="122"/>
      <c r="QEL535" s="122"/>
      <c r="QEM535" s="122"/>
      <c r="QEN535" s="122"/>
      <c r="QEO535" s="122"/>
      <c r="QEP535" s="122"/>
      <c r="QEQ535" s="122"/>
      <c r="QER535" s="122"/>
      <c r="QES535" s="122"/>
      <c r="QET535" s="122"/>
      <c r="QEU535" s="122"/>
      <c r="QEV535" s="122"/>
      <c r="QEW535" s="122"/>
      <c r="QEX535" s="122"/>
      <c r="QEY535" s="122"/>
      <c r="QEZ535" s="122"/>
      <c r="QFA535" s="122"/>
      <c r="QFB535" s="122"/>
      <c r="QFC535" s="122"/>
      <c r="QFD535" s="122"/>
      <c r="QFE535" s="122"/>
      <c r="QFF535" s="122"/>
      <c r="QFG535" s="122"/>
      <c r="QFH535" s="122"/>
      <c r="QFI535" s="122"/>
      <c r="QFJ535" s="122"/>
      <c r="QFK535" s="122"/>
      <c r="QFL535" s="122"/>
      <c r="QFM535" s="122"/>
      <c r="QFN535" s="122"/>
      <c r="QFO535" s="122"/>
      <c r="QFP535" s="122"/>
      <c r="QFQ535" s="122"/>
      <c r="QFR535" s="122"/>
      <c r="QFS535" s="122"/>
      <c r="QFT535" s="122"/>
      <c r="QFU535" s="122"/>
      <c r="QFV535" s="122"/>
      <c r="QFW535" s="122"/>
      <c r="QFX535" s="122"/>
      <c r="QFY535" s="122"/>
      <c r="QFZ535" s="122"/>
      <c r="QGA535" s="122"/>
      <c r="QGB535" s="122"/>
      <c r="QGC535" s="122"/>
      <c r="QGD535" s="122"/>
      <c r="QGE535" s="122"/>
      <c r="QGF535" s="122"/>
      <c r="QGG535" s="122"/>
      <c r="QGH535" s="122"/>
      <c r="QGI535" s="122"/>
      <c r="QGJ535" s="122"/>
      <c r="QGK535" s="122"/>
      <c r="QGL535" s="122"/>
      <c r="QGM535" s="122"/>
      <c r="QGN535" s="122"/>
      <c r="QGO535" s="122"/>
      <c r="QGP535" s="122"/>
      <c r="QGQ535" s="122"/>
      <c r="QGR535" s="122"/>
      <c r="QGS535" s="122"/>
      <c r="QGT535" s="122"/>
      <c r="QGU535" s="122"/>
      <c r="QGV535" s="122"/>
      <c r="QGW535" s="122"/>
      <c r="QGX535" s="122"/>
      <c r="QGY535" s="122"/>
      <c r="QGZ535" s="122"/>
      <c r="QHA535" s="122"/>
      <c r="QHB535" s="122"/>
      <c r="QHC535" s="122"/>
      <c r="QHD535" s="122"/>
      <c r="QHE535" s="122"/>
      <c r="QHF535" s="122"/>
      <c r="QHG535" s="122"/>
      <c r="QHH535" s="122"/>
      <c r="QHI535" s="122"/>
      <c r="QHJ535" s="122"/>
      <c r="QHK535" s="122"/>
      <c r="QHL535" s="122"/>
      <c r="QHM535" s="122"/>
      <c r="QHN535" s="122"/>
      <c r="QHO535" s="122"/>
      <c r="QHP535" s="122"/>
      <c r="QHQ535" s="122"/>
      <c r="QHR535" s="122"/>
      <c r="QHS535" s="122"/>
      <c r="QHT535" s="122"/>
      <c r="QHU535" s="122"/>
      <c r="QHV535" s="122"/>
      <c r="QHW535" s="122"/>
      <c r="QHX535" s="122"/>
      <c r="QHY535" s="122"/>
      <c r="QHZ535" s="122"/>
      <c r="QIA535" s="122"/>
      <c r="QIB535" s="122"/>
      <c r="QIC535" s="122"/>
      <c r="QID535" s="122"/>
      <c r="QIE535" s="122"/>
      <c r="QIF535" s="122"/>
      <c r="QIG535" s="122"/>
      <c r="QIH535" s="122"/>
      <c r="QII535" s="122"/>
      <c r="QIJ535" s="122"/>
      <c r="QIK535" s="122"/>
      <c r="QIL535" s="122"/>
      <c r="QIM535" s="122"/>
      <c r="QIN535" s="122"/>
      <c r="QIO535" s="122"/>
      <c r="QIP535" s="122"/>
      <c r="QIQ535" s="122"/>
      <c r="QIR535" s="122"/>
      <c r="QIS535" s="122"/>
      <c r="QIT535" s="122"/>
      <c r="QIU535" s="122"/>
      <c r="QIV535" s="122"/>
      <c r="QIW535" s="122"/>
      <c r="QIX535" s="122"/>
      <c r="QIY535" s="122"/>
      <c r="QIZ535" s="122"/>
      <c r="QJA535" s="122"/>
      <c r="QJB535" s="122"/>
      <c r="QJC535" s="122"/>
      <c r="QJD535" s="122"/>
      <c r="QJE535" s="122"/>
      <c r="QJF535" s="122"/>
      <c r="QJG535" s="122"/>
      <c r="QJH535" s="122"/>
      <c r="QJI535" s="122"/>
      <c r="QJJ535" s="122"/>
      <c r="QJK535" s="122"/>
      <c r="QJL535" s="122"/>
      <c r="QJM535" s="122"/>
      <c r="QJN535" s="122"/>
      <c r="QJO535" s="122"/>
      <c r="QJP535" s="122"/>
      <c r="QJQ535" s="122"/>
      <c r="QJR535" s="122"/>
      <c r="QJS535" s="122"/>
      <c r="QJT535" s="122"/>
      <c r="QJU535" s="122"/>
      <c r="QJV535" s="122"/>
      <c r="QJW535" s="122"/>
      <c r="QJX535" s="122"/>
      <c r="QJY535" s="122"/>
      <c r="QJZ535" s="122"/>
      <c r="QKA535" s="122"/>
      <c r="QKB535" s="122"/>
      <c r="QKC535" s="122"/>
      <c r="QKD535" s="122"/>
      <c r="QKE535" s="122"/>
      <c r="QKF535" s="122"/>
      <c r="QKG535" s="122"/>
      <c r="QKH535" s="122"/>
      <c r="QKI535" s="122"/>
      <c r="QKJ535" s="122"/>
      <c r="QKK535" s="122"/>
      <c r="QKL535" s="122"/>
      <c r="QKM535" s="122"/>
      <c r="QKN535" s="122"/>
      <c r="QKO535" s="122"/>
      <c r="QKP535" s="122"/>
      <c r="QKQ535" s="122"/>
      <c r="QKR535" s="122"/>
      <c r="QKS535" s="122"/>
      <c r="QKT535" s="122"/>
      <c r="QKU535" s="122"/>
      <c r="QKV535" s="122"/>
      <c r="QKW535" s="122"/>
      <c r="QKX535" s="122"/>
      <c r="QKY535" s="122"/>
      <c r="QKZ535" s="122"/>
      <c r="QLA535" s="122"/>
      <c r="QLB535" s="122"/>
      <c r="QLC535" s="122"/>
      <c r="QLD535" s="122"/>
      <c r="QLE535" s="122"/>
      <c r="QLF535" s="122"/>
      <c r="QLG535" s="122"/>
      <c r="QLH535" s="122"/>
      <c r="QLI535" s="122"/>
      <c r="QLJ535" s="122"/>
      <c r="QLK535" s="122"/>
      <c r="QLL535" s="122"/>
      <c r="QLM535" s="122"/>
      <c r="QLN535" s="122"/>
      <c r="QLO535" s="122"/>
      <c r="QLP535" s="122"/>
      <c r="QLQ535" s="122"/>
      <c r="QLR535" s="122"/>
      <c r="QLS535" s="122"/>
      <c r="QLT535" s="122"/>
      <c r="QLU535" s="122"/>
      <c r="QLV535" s="122"/>
      <c r="QLW535" s="122"/>
      <c r="QLX535" s="122"/>
      <c r="QLY535" s="122"/>
      <c r="QLZ535" s="122"/>
      <c r="QMA535" s="122"/>
      <c r="QMB535" s="122"/>
      <c r="QMC535" s="122"/>
      <c r="QMD535" s="122"/>
      <c r="QME535" s="122"/>
      <c r="QMF535" s="122"/>
      <c r="QMG535" s="122"/>
      <c r="QMH535" s="122"/>
      <c r="QMI535" s="122"/>
      <c r="QMJ535" s="122"/>
      <c r="QMK535" s="122"/>
      <c r="QML535" s="122"/>
      <c r="QMM535" s="122"/>
      <c r="QMN535" s="122"/>
      <c r="QMO535" s="122"/>
      <c r="QMP535" s="122"/>
      <c r="QMQ535" s="122"/>
      <c r="QMR535" s="122"/>
      <c r="QMS535" s="122"/>
      <c r="QMT535" s="122"/>
      <c r="QMU535" s="122"/>
      <c r="QMV535" s="122"/>
      <c r="QMW535" s="122"/>
      <c r="QMX535" s="122"/>
      <c r="QMY535" s="122"/>
      <c r="QMZ535" s="122"/>
      <c r="QNA535" s="122"/>
      <c r="QNB535" s="122"/>
      <c r="QNC535" s="122"/>
      <c r="QND535" s="122"/>
      <c r="QNE535" s="122"/>
      <c r="QNF535" s="122"/>
      <c r="QNG535" s="122"/>
      <c r="QNH535" s="122"/>
      <c r="QNI535" s="122"/>
      <c r="QNJ535" s="122"/>
      <c r="QNK535" s="122"/>
      <c r="QNL535" s="122"/>
      <c r="QNM535" s="122"/>
      <c r="QNN535" s="122"/>
      <c r="QNO535" s="122"/>
      <c r="QNP535" s="122"/>
      <c r="QNQ535" s="122"/>
      <c r="QNR535" s="122"/>
      <c r="QNS535" s="122"/>
      <c r="QNT535" s="122"/>
      <c r="QNU535" s="122"/>
      <c r="QNV535" s="122"/>
      <c r="QNW535" s="122"/>
      <c r="QNX535" s="122"/>
      <c r="QNY535" s="122"/>
      <c r="QNZ535" s="122"/>
      <c r="QOA535" s="122"/>
      <c r="QOB535" s="122"/>
      <c r="QOC535" s="122"/>
      <c r="QOD535" s="122"/>
      <c r="QOE535" s="122"/>
      <c r="QOF535" s="122"/>
      <c r="QOG535" s="122"/>
      <c r="QOH535" s="122"/>
      <c r="QOI535" s="122"/>
      <c r="QOJ535" s="122"/>
      <c r="QOK535" s="122"/>
      <c r="QOL535" s="122"/>
      <c r="QOM535" s="122"/>
      <c r="QON535" s="122"/>
      <c r="QOO535" s="122"/>
      <c r="QOP535" s="122"/>
      <c r="QOQ535" s="122"/>
      <c r="QOR535" s="122"/>
      <c r="QOS535" s="122"/>
      <c r="QOT535" s="122"/>
      <c r="QOU535" s="122"/>
      <c r="QOV535" s="122"/>
      <c r="QOW535" s="122"/>
      <c r="QOX535" s="122"/>
      <c r="QOY535" s="122"/>
      <c r="QOZ535" s="122"/>
      <c r="QPA535" s="122"/>
      <c r="QPB535" s="122"/>
      <c r="QPC535" s="122"/>
      <c r="QPD535" s="122"/>
      <c r="QPE535" s="122"/>
      <c r="QPF535" s="122"/>
      <c r="QPG535" s="122"/>
      <c r="QPH535" s="122"/>
      <c r="QPI535" s="122"/>
      <c r="QPJ535" s="122"/>
      <c r="QPK535" s="122"/>
      <c r="QPL535" s="122"/>
      <c r="QPM535" s="122"/>
      <c r="QPN535" s="122"/>
      <c r="QPO535" s="122"/>
      <c r="QPP535" s="122"/>
      <c r="QPQ535" s="122"/>
      <c r="QPR535" s="122"/>
      <c r="QPS535" s="122"/>
      <c r="QPT535" s="122"/>
      <c r="QPU535" s="122"/>
      <c r="QPV535" s="122"/>
      <c r="QPW535" s="122"/>
      <c r="QPX535" s="122"/>
      <c r="QPY535" s="122"/>
      <c r="QPZ535" s="122"/>
      <c r="QQA535" s="122"/>
      <c r="QQB535" s="122"/>
      <c r="QQC535" s="122"/>
      <c r="QQD535" s="122"/>
      <c r="QQE535" s="122"/>
      <c r="QQF535" s="122"/>
      <c r="QQG535" s="122"/>
      <c r="QQH535" s="122"/>
      <c r="QQI535" s="122"/>
      <c r="QQJ535" s="122"/>
      <c r="QQK535" s="122"/>
      <c r="QQL535" s="122"/>
      <c r="QQM535" s="122"/>
      <c r="QQN535" s="122"/>
      <c r="QQO535" s="122"/>
      <c r="QQP535" s="122"/>
      <c r="QQQ535" s="122"/>
      <c r="QQR535" s="122"/>
      <c r="QQS535" s="122"/>
      <c r="QQT535" s="122"/>
      <c r="QQU535" s="122"/>
      <c r="QQV535" s="122"/>
      <c r="QQW535" s="122"/>
      <c r="QQX535" s="122"/>
      <c r="QQY535" s="122"/>
      <c r="QQZ535" s="122"/>
      <c r="QRA535" s="122"/>
      <c r="QRB535" s="122"/>
      <c r="QRC535" s="122"/>
      <c r="QRD535" s="122"/>
      <c r="QRE535" s="122"/>
      <c r="QRF535" s="122"/>
      <c r="QRG535" s="122"/>
      <c r="QRH535" s="122"/>
      <c r="QRI535" s="122"/>
      <c r="QRJ535" s="122"/>
      <c r="QRK535" s="122"/>
      <c r="QRL535" s="122"/>
      <c r="QRM535" s="122"/>
      <c r="QRN535" s="122"/>
      <c r="QRO535" s="122"/>
      <c r="QRP535" s="122"/>
      <c r="QRQ535" s="122"/>
      <c r="QRR535" s="122"/>
      <c r="QRS535" s="122"/>
      <c r="QRT535" s="122"/>
      <c r="QRU535" s="122"/>
      <c r="QRV535" s="122"/>
      <c r="QRW535" s="122"/>
      <c r="QRX535" s="122"/>
      <c r="QRY535" s="122"/>
      <c r="QRZ535" s="122"/>
      <c r="QSA535" s="122"/>
      <c r="QSB535" s="122"/>
      <c r="QSC535" s="122"/>
      <c r="QSD535" s="122"/>
      <c r="QSE535" s="122"/>
      <c r="QSF535" s="122"/>
      <c r="QSG535" s="122"/>
      <c r="QSH535" s="122"/>
      <c r="QSI535" s="122"/>
      <c r="QSJ535" s="122"/>
      <c r="QSK535" s="122"/>
      <c r="QSL535" s="122"/>
      <c r="QSM535" s="122"/>
      <c r="QSN535" s="122"/>
      <c r="QSO535" s="122"/>
      <c r="QSP535" s="122"/>
      <c r="QSQ535" s="122"/>
      <c r="QSR535" s="122"/>
      <c r="QSS535" s="122"/>
      <c r="QST535" s="122"/>
      <c r="QSU535" s="122"/>
      <c r="QSV535" s="122"/>
      <c r="QSW535" s="122"/>
      <c r="QSX535" s="122"/>
      <c r="QSY535" s="122"/>
      <c r="QSZ535" s="122"/>
      <c r="QTA535" s="122"/>
      <c r="QTB535" s="122"/>
      <c r="QTC535" s="122"/>
      <c r="QTD535" s="122"/>
      <c r="QTE535" s="122"/>
      <c r="QTF535" s="122"/>
      <c r="QTG535" s="122"/>
      <c r="QTH535" s="122"/>
      <c r="QTI535" s="122"/>
      <c r="QTJ535" s="122"/>
      <c r="QTK535" s="122"/>
      <c r="QTL535" s="122"/>
      <c r="QTM535" s="122"/>
      <c r="QTN535" s="122"/>
      <c r="QTO535" s="122"/>
      <c r="QTP535" s="122"/>
      <c r="QTQ535" s="122"/>
      <c r="QTR535" s="122"/>
      <c r="QTS535" s="122"/>
      <c r="QTT535" s="122"/>
      <c r="QTU535" s="122"/>
      <c r="QTV535" s="122"/>
      <c r="QTW535" s="122"/>
      <c r="QTX535" s="122"/>
      <c r="QTY535" s="122"/>
      <c r="QTZ535" s="122"/>
      <c r="QUA535" s="122"/>
      <c r="QUB535" s="122"/>
      <c r="QUC535" s="122"/>
      <c r="QUD535" s="122"/>
      <c r="QUE535" s="122"/>
      <c r="QUF535" s="122"/>
      <c r="QUG535" s="122"/>
      <c r="QUH535" s="122"/>
      <c r="QUI535" s="122"/>
      <c r="QUJ535" s="122"/>
      <c r="QUK535" s="122"/>
      <c r="QUL535" s="122"/>
      <c r="QUM535" s="122"/>
      <c r="QUN535" s="122"/>
      <c r="QUO535" s="122"/>
      <c r="QUP535" s="122"/>
      <c r="QUQ535" s="122"/>
      <c r="QUR535" s="122"/>
      <c r="QUS535" s="122"/>
      <c r="QUT535" s="122"/>
      <c r="QUU535" s="122"/>
      <c r="QUV535" s="122"/>
      <c r="QUW535" s="122"/>
      <c r="QUX535" s="122"/>
      <c r="QUY535" s="122"/>
      <c r="QUZ535" s="122"/>
      <c r="QVA535" s="122"/>
      <c r="QVB535" s="122"/>
      <c r="QVC535" s="122"/>
      <c r="QVD535" s="122"/>
      <c r="QVE535" s="122"/>
      <c r="QVF535" s="122"/>
      <c r="QVG535" s="122"/>
      <c r="QVH535" s="122"/>
      <c r="QVI535" s="122"/>
      <c r="QVJ535" s="122"/>
      <c r="QVK535" s="122"/>
      <c r="QVL535" s="122"/>
      <c r="QVM535" s="122"/>
      <c r="QVN535" s="122"/>
      <c r="QVO535" s="122"/>
      <c r="QVP535" s="122"/>
      <c r="QVQ535" s="122"/>
      <c r="QVR535" s="122"/>
      <c r="QVS535" s="122"/>
      <c r="QVT535" s="122"/>
      <c r="QVU535" s="122"/>
      <c r="QVV535" s="122"/>
      <c r="QVW535" s="122"/>
      <c r="QVX535" s="122"/>
      <c r="QVY535" s="122"/>
      <c r="QVZ535" s="122"/>
      <c r="QWA535" s="122"/>
      <c r="QWB535" s="122"/>
      <c r="QWC535" s="122"/>
      <c r="QWD535" s="122"/>
      <c r="QWE535" s="122"/>
      <c r="QWF535" s="122"/>
      <c r="QWG535" s="122"/>
      <c r="QWH535" s="122"/>
      <c r="QWI535" s="122"/>
      <c r="QWJ535" s="122"/>
      <c r="QWK535" s="122"/>
      <c r="QWL535" s="122"/>
      <c r="QWM535" s="122"/>
      <c r="QWN535" s="122"/>
      <c r="QWO535" s="122"/>
      <c r="QWP535" s="122"/>
      <c r="QWQ535" s="122"/>
      <c r="QWR535" s="122"/>
      <c r="QWS535" s="122"/>
      <c r="QWT535" s="122"/>
      <c r="QWU535" s="122"/>
      <c r="QWV535" s="122"/>
      <c r="QWW535" s="122"/>
      <c r="QWX535" s="122"/>
      <c r="QWY535" s="122"/>
      <c r="QWZ535" s="122"/>
      <c r="QXA535" s="122"/>
      <c r="QXB535" s="122"/>
      <c r="QXC535" s="122"/>
      <c r="QXD535" s="122"/>
      <c r="QXE535" s="122"/>
      <c r="QXF535" s="122"/>
      <c r="QXG535" s="122"/>
      <c r="QXH535" s="122"/>
      <c r="QXI535" s="122"/>
      <c r="QXJ535" s="122"/>
      <c r="QXK535" s="122"/>
      <c r="QXL535" s="122"/>
      <c r="QXM535" s="122"/>
      <c r="QXN535" s="122"/>
      <c r="QXO535" s="122"/>
      <c r="QXP535" s="122"/>
      <c r="QXQ535" s="122"/>
      <c r="QXR535" s="122"/>
      <c r="QXS535" s="122"/>
      <c r="QXT535" s="122"/>
      <c r="QXU535" s="122"/>
      <c r="QXV535" s="122"/>
      <c r="QXW535" s="122"/>
      <c r="QXX535" s="122"/>
      <c r="QXY535" s="122"/>
      <c r="QXZ535" s="122"/>
      <c r="QYA535" s="122"/>
      <c r="QYB535" s="122"/>
      <c r="QYC535" s="122"/>
      <c r="QYD535" s="122"/>
      <c r="QYE535" s="122"/>
      <c r="QYF535" s="122"/>
      <c r="QYG535" s="122"/>
      <c r="QYH535" s="122"/>
      <c r="QYI535" s="122"/>
      <c r="QYJ535" s="122"/>
      <c r="QYK535" s="122"/>
      <c r="QYL535" s="122"/>
      <c r="QYM535" s="122"/>
      <c r="QYN535" s="122"/>
      <c r="QYO535" s="122"/>
      <c r="QYP535" s="122"/>
      <c r="QYQ535" s="122"/>
      <c r="QYR535" s="122"/>
      <c r="QYS535" s="122"/>
      <c r="QYT535" s="122"/>
      <c r="QYU535" s="122"/>
      <c r="QYV535" s="122"/>
      <c r="QYW535" s="122"/>
      <c r="QYX535" s="122"/>
      <c r="QYY535" s="122"/>
      <c r="QYZ535" s="122"/>
      <c r="QZA535" s="122"/>
      <c r="QZB535" s="122"/>
      <c r="QZC535" s="122"/>
      <c r="QZD535" s="122"/>
      <c r="QZE535" s="122"/>
      <c r="QZF535" s="122"/>
      <c r="QZG535" s="122"/>
      <c r="QZH535" s="122"/>
      <c r="QZI535" s="122"/>
      <c r="QZJ535" s="122"/>
      <c r="QZK535" s="122"/>
      <c r="QZL535" s="122"/>
      <c r="QZM535" s="122"/>
      <c r="QZN535" s="122"/>
      <c r="QZO535" s="122"/>
      <c r="QZP535" s="122"/>
      <c r="QZQ535" s="122"/>
      <c r="QZR535" s="122"/>
      <c r="QZS535" s="122"/>
      <c r="QZT535" s="122"/>
      <c r="QZU535" s="122"/>
      <c r="QZV535" s="122"/>
      <c r="QZW535" s="122"/>
      <c r="QZX535" s="122"/>
      <c r="QZY535" s="122"/>
      <c r="QZZ535" s="122"/>
      <c r="RAA535" s="122"/>
      <c r="RAB535" s="122"/>
      <c r="RAC535" s="122"/>
      <c r="RAD535" s="122"/>
      <c r="RAE535" s="122"/>
      <c r="RAF535" s="122"/>
      <c r="RAG535" s="122"/>
      <c r="RAH535" s="122"/>
      <c r="RAI535" s="122"/>
      <c r="RAJ535" s="122"/>
      <c r="RAK535" s="122"/>
      <c r="RAL535" s="122"/>
      <c r="RAM535" s="122"/>
      <c r="RAN535" s="122"/>
      <c r="RAO535" s="122"/>
      <c r="RAP535" s="122"/>
      <c r="RAQ535" s="122"/>
      <c r="RAR535" s="122"/>
      <c r="RAS535" s="122"/>
      <c r="RAT535" s="122"/>
      <c r="RAU535" s="122"/>
      <c r="RAV535" s="122"/>
      <c r="RAW535" s="122"/>
      <c r="RAX535" s="122"/>
      <c r="RAY535" s="122"/>
      <c r="RAZ535" s="122"/>
      <c r="RBA535" s="122"/>
      <c r="RBB535" s="122"/>
      <c r="RBC535" s="122"/>
      <c r="RBD535" s="122"/>
      <c r="RBE535" s="122"/>
      <c r="RBF535" s="122"/>
      <c r="RBG535" s="122"/>
      <c r="RBH535" s="122"/>
      <c r="RBI535" s="122"/>
      <c r="RBJ535" s="122"/>
      <c r="RBK535" s="122"/>
      <c r="RBL535" s="122"/>
      <c r="RBM535" s="122"/>
      <c r="RBN535" s="122"/>
      <c r="RBO535" s="122"/>
      <c r="RBP535" s="122"/>
      <c r="RBQ535" s="122"/>
      <c r="RBR535" s="122"/>
      <c r="RBS535" s="122"/>
      <c r="RBT535" s="122"/>
      <c r="RBU535" s="122"/>
      <c r="RBV535" s="122"/>
      <c r="RBW535" s="122"/>
      <c r="RBX535" s="122"/>
      <c r="RBY535" s="122"/>
      <c r="RBZ535" s="122"/>
      <c r="RCA535" s="122"/>
      <c r="RCB535" s="122"/>
      <c r="RCC535" s="122"/>
      <c r="RCD535" s="122"/>
      <c r="RCE535" s="122"/>
      <c r="RCF535" s="122"/>
      <c r="RCG535" s="122"/>
      <c r="RCH535" s="122"/>
      <c r="RCI535" s="122"/>
      <c r="RCJ535" s="122"/>
      <c r="RCK535" s="122"/>
      <c r="RCL535" s="122"/>
      <c r="RCM535" s="122"/>
      <c r="RCN535" s="122"/>
      <c r="RCO535" s="122"/>
      <c r="RCP535" s="122"/>
      <c r="RCQ535" s="122"/>
      <c r="RCR535" s="122"/>
      <c r="RCS535" s="122"/>
      <c r="RCT535" s="122"/>
      <c r="RCU535" s="122"/>
      <c r="RCV535" s="122"/>
      <c r="RCW535" s="122"/>
      <c r="RCX535" s="122"/>
      <c r="RCY535" s="122"/>
      <c r="RCZ535" s="122"/>
      <c r="RDA535" s="122"/>
      <c r="RDB535" s="122"/>
      <c r="RDC535" s="122"/>
      <c r="RDD535" s="122"/>
      <c r="RDE535" s="122"/>
      <c r="RDF535" s="122"/>
      <c r="RDG535" s="122"/>
      <c r="RDH535" s="122"/>
      <c r="RDI535" s="122"/>
      <c r="RDJ535" s="122"/>
      <c r="RDK535" s="122"/>
      <c r="RDL535" s="122"/>
      <c r="RDM535" s="122"/>
      <c r="RDN535" s="122"/>
      <c r="RDO535" s="122"/>
      <c r="RDP535" s="122"/>
      <c r="RDQ535" s="122"/>
      <c r="RDR535" s="122"/>
      <c r="RDS535" s="122"/>
      <c r="RDT535" s="122"/>
      <c r="RDU535" s="122"/>
      <c r="RDV535" s="122"/>
      <c r="RDW535" s="122"/>
      <c r="RDX535" s="122"/>
      <c r="RDY535" s="122"/>
      <c r="RDZ535" s="122"/>
      <c r="REA535" s="122"/>
      <c r="REB535" s="122"/>
      <c r="REC535" s="122"/>
      <c r="RED535" s="122"/>
      <c r="REE535" s="122"/>
      <c r="REF535" s="122"/>
      <c r="REG535" s="122"/>
      <c r="REH535" s="122"/>
      <c r="REI535" s="122"/>
      <c r="REJ535" s="122"/>
      <c r="REK535" s="122"/>
      <c r="REL535" s="122"/>
      <c r="REM535" s="122"/>
      <c r="REN535" s="122"/>
      <c r="REO535" s="122"/>
      <c r="REP535" s="122"/>
      <c r="REQ535" s="122"/>
      <c r="RER535" s="122"/>
      <c r="RES535" s="122"/>
      <c r="RET535" s="122"/>
      <c r="REU535" s="122"/>
      <c r="REV535" s="122"/>
      <c r="REW535" s="122"/>
      <c r="REX535" s="122"/>
      <c r="REY535" s="122"/>
      <c r="REZ535" s="122"/>
      <c r="RFA535" s="122"/>
      <c r="RFB535" s="122"/>
      <c r="RFC535" s="122"/>
      <c r="RFD535" s="122"/>
      <c r="RFE535" s="122"/>
      <c r="RFF535" s="122"/>
      <c r="RFG535" s="122"/>
      <c r="RFH535" s="122"/>
      <c r="RFI535" s="122"/>
      <c r="RFJ535" s="122"/>
      <c r="RFK535" s="122"/>
      <c r="RFL535" s="122"/>
      <c r="RFM535" s="122"/>
      <c r="RFN535" s="122"/>
      <c r="RFO535" s="122"/>
      <c r="RFP535" s="122"/>
      <c r="RFQ535" s="122"/>
      <c r="RFR535" s="122"/>
      <c r="RFS535" s="122"/>
      <c r="RFT535" s="122"/>
      <c r="RFU535" s="122"/>
      <c r="RFV535" s="122"/>
      <c r="RFW535" s="122"/>
      <c r="RFX535" s="122"/>
      <c r="RFY535" s="122"/>
      <c r="RFZ535" s="122"/>
      <c r="RGA535" s="122"/>
      <c r="RGB535" s="122"/>
      <c r="RGC535" s="122"/>
      <c r="RGD535" s="122"/>
      <c r="RGE535" s="122"/>
      <c r="RGF535" s="122"/>
      <c r="RGG535" s="122"/>
      <c r="RGH535" s="122"/>
      <c r="RGI535" s="122"/>
      <c r="RGJ535" s="122"/>
      <c r="RGK535" s="122"/>
      <c r="RGL535" s="122"/>
      <c r="RGM535" s="122"/>
      <c r="RGN535" s="122"/>
      <c r="RGO535" s="122"/>
      <c r="RGP535" s="122"/>
      <c r="RGQ535" s="122"/>
      <c r="RGR535" s="122"/>
      <c r="RGS535" s="122"/>
      <c r="RGT535" s="122"/>
      <c r="RGU535" s="122"/>
      <c r="RGV535" s="122"/>
      <c r="RGW535" s="122"/>
      <c r="RGX535" s="122"/>
      <c r="RGY535" s="122"/>
      <c r="RGZ535" s="122"/>
      <c r="RHA535" s="122"/>
      <c r="RHB535" s="122"/>
      <c r="RHC535" s="122"/>
      <c r="RHD535" s="122"/>
      <c r="RHE535" s="122"/>
      <c r="RHF535" s="122"/>
      <c r="RHG535" s="122"/>
      <c r="RHH535" s="122"/>
      <c r="RHI535" s="122"/>
      <c r="RHJ535" s="122"/>
      <c r="RHK535" s="122"/>
      <c r="RHL535" s="122"/>
      <c r="RHM535" s="122"/>
      <c r="RHN535" s="122"/>
      <c r="RHO535" s="122"/>
      <c r="RHP535" s="122"/>
      <c r="RHQ535" s="122"/>
      <c r="RHR535" s="122"/>
      <c r="RHS535" s="122"/>
      <c r="RHT535" s="122"/>
      <c r="RHU535" s="122"/>
      <c r="RHV535" s="122"/>
      <c r="RHW535" s="122"/>
      <c r="RHX535" s="122"/>
      <c r="RHY535" s="122"/>
      <c r="RHZ535" s="122"/>
      <c r="RIA535" s="122"/>
      <c r="RIB535" s="122"/>
      <c r="RIC535" s="122"/>
      <c r="RID535" s="122"/>
      <c r="RIE535" s="122"/>
      <c r="RIF535" s="122"/>
      <c r="RIG535" s="122"/>
      <c r="RIH535" s="122"/>
      <c r="RII535" s="122"/>
      <c r="RIJ535" s="122"/>
      <c r="RIK535" s="122"/>
      <c r="RIL535" s="122"/>
      <c r="RIM535" s="122"/>
      <c r="RIN535" s="122"/>
      <c r="RIO535" s="122"/>
      <c r="RIP535" s="122"/>
      <c r="RIQ535" s="122"/>
      <c r="RIR535" s="122"/>
      <c r="RIS535" s="122"/>
      <c r="RIT535" s="122"/>
      <c r="RIU535" s="122"/>
      <c r="RIV535" s="122"/>
      <c r="RIW535" s="122"/>
      <c r="RIX535" s="122"/>
      <c r="RIY535" s="122"/>
      <c r="RIZ535" s="122"/>
      <c r="RJA535" s="122"/>
      <c r="RJB535" s="122"/>
      <c r="RJC535" s="122"/>
      <c r="RJD535" s="122"/>
      <c r="RJE535" s="122"/>
      <c r="RJF535" s="122"/>
      <c r="RJG535" s="122"/>
      <c r="RJH535" s="122"/>
      <c r="RJI535" s="122"/>
      <c r="RJJ535" s="122"/>
      <c r="RJK535" s="122"/>
      <c r="RJL535" s="122"/>
      <c r="RJM535" s="122"/>
      <c r="RJN535" s="122"/>
      <c r="RJO535" s="122"/>
      <c r="RJP535" s="122"/>
      <c r="RJQ535" s="122"/>
      <c r="RJR535" s="122"/>
      <c r="RJS535" s="122"/>
      <c r="RJT535" s="122"/>
      <c r="RJU535" s="122"/>
      <c r="RJV535" s="122"/>
      <c r="RJW535" s="122"/>
      <c r="RJX535" s="122"/>
      <c r="RJY535" s="122"/>
      <c r="RJZ535" s="122"/>
      <c r="RKA535" s="122"/>
      <c r="RKB535" s="122"/>
      <c r="RKC535" s="122"/>
      <c r="RKD535" s="122"/>
      <c r="RKE535" s="122"/>
      <c r="RKF535" s="122"/>
      <c r="RKG535" s="122"/>
      <c r="RKH535" s="122"/>
      <c r="RKI535" s="122"/>
      <c r="RKJ535" s="122"/>
      <c r="RKK535" s="122"/>
      <c r="RKL535" s="122"/>
      <c r="RKM535" s="122"/>
      <c r="RKN535" s="122"/>
      <c r="RKO535" s="122"/>
      <c r="RKP535" s="122"/>
      <c r="RKQ535" s="122"/>
      <c r="RKR535" s="122"/>
      <c r="RKS535" s="122"/>
      <c r="RKT535" s="122"/>
      <c r="RKU535" s="122"/>
      <c r="RKV535" s="122"/>
      <c r="RKW535" s="122"/>
      <c r="RKX535" s="122"/>
      <c r="RKY535" s="122"/>
      <c r="RKZ535" s="122"/>
      <c r="RLA535" s="122"/>
      <c r="RLB535" s="122"/>
      <c r="RLC535" s="122"/>
      <c r="RLD535" s="122"/>
      <c r="RLE535" s="122"/>
      <c r="RLF535" s="122"/>
      <c r="RLG535" s="122"/>
      <c r="RLH535" s="122"/>
      <c r="RLI535" s="122"/>
      <c r="RLJ535" s="122"/>
      <c r="RLK535" s="122"/>
      <c r="RLL535" s="122"/>
      <c r="RLM535" s="122"/>
      <c r="RLN535" s="122"/>
      <c r="RLO535" s="122"/>
      <c r="RLP535" s="122"/>
      <c r="RLQ535" s="122"/>
      <c r="RLR535" s="122"/>
      <c r="RLS535" s="122"/>
      <c r="RLT535" s="122"/>
      <c r="RLU535" s="122"/>
      <c r="RLV535" s="122"/>
      <c r="RLW535" s="122"/>
      <c r="RLX535" s="122"/>
      <c r="RLY535" s="122"/>
      <c r="RLZ535" s="122"/>
      <c r="RMA535" s="122"/>
      <c r="RMB535" s="122"/>
      <c r="RMC535" s="122"/>
      <c r="RMD535" s="122"/>
      <c r="RME535" s="122"/>
      <c r="RMF535" s="122"/>
      <c r="RMG535" s="122"/>
      <c r="RMH535" s="122"/>
      <c r="RMI535" s="122"/>
      <c r="RMJ535" s="122"/>
      <c r="RMK535" s="122"/>
      <c r="RML535" s="122"/>
      <c r="RMM535" s="122"/>
      <c r="RMN535" s="122"/>
      <c r="RMO535" s="122"/>
      <c r="RMP535" s="122"/>
      <c r="RMQ535" s="122"/>
      <c r="RMR535" s="122"/>
      <c r="RMS535" s="122"/>
      <c r="RMT535" s="122"/>
      <c r="RMU535" s="122"/>
      <c r="RMV535" s="122"/>
      <c r="RMW535" s="122"/>
      <c r="RMX535" s="122"/>
      <c r="RMY535" s="122"/>
      <c r="RMZ535" s="122"/>
      <c r="RNA535" s="122"/>
      <c r="RNB535" s="122"/>
      <c r="RNC535" s="122"/>
      <c r="RND535" s="122"/>
      <c r="RNE535" s="122"/>
      <c r="RNF535" s="122"/>
      <c r="RNG535" s="122"/>
      <c r="RNH535" s="122"/>
      <c r="RNI535" s="122"/>
      <c r="RNJ535" s="122"/>
      <c r="RNK535" s="122"/>
      <c r="RNL535" s="122"/>
      <c r="RNM535" s="122"/>
      <c r="RNN535" s="122"/>
      <c r="RNO535" s="122"/>
      <c r="RNP535" s="122"/>
      <c r="RNQ535" s="122"/>
      <c r="RNR535" s="122"/>
      <c r="RNS535" s="122"/>
      <c r="RNT535" s="122"/>
      <c r="RNU535" s="122"/>
      <c r="RNV535" s="122"/>
      <c r="RNW535" s="122"/>
      <c r="RNX535" s="122"/>
      <c r="RNY535" s="122"/>
      <c r="RNZ535" s="122"/>
      <c r="ROA535" s="122"/>
      <c r="ROB535" s="122"/>
      <c r="ROC535" s="122"/>
      <c r="ROD535" s="122"/>
      <c r="ROE535" s="122"/>
      <c r="ROF535" s="122"/>
      <c r="ROG535" s="122"/>
      <c r="ROH535" s="122"/>
      <c r="ROI535" s="122"/>
      <c r="ROJ535" s="122"/>
      <c r="ROK535" s="122"/>
      <c r="ROL535" s="122"/>
      <c r="ROM535" s="122"/>
      <c r="RON535" s="122"/>
      <c r="ROO535" s="122"/>
      <c r="ROP535" s="122"/>
      <c r="ROQ535" s="122"/>
      <c r="ROR535" s="122"/>
      <c r="ROS535" s="122"/>
      <c r="ROT535" s="122"/>
      <c r="ROU535" s="122"/>
      <c r="ROV535" s="122"/>
      <c r="ROW535" s="122"/>
      <c r="ROX535" s="122"/>
      <c r="ROY535" s="122"/>
      <c r="ROZ535" s="122"/>
      <c r="RPA535" s="122"/>
      <c r="RPB535" s="122"/>
      <c r="RPC535" s="122"/>
      <c r="RPD535" s="122"/>
      <c r="RPE535" s="122"/>
      <c r="RPF535" s="122"/>
      <c r="RPG535" s="122"/>
      <c r="RPH535" s="122"/>
      <c r="RPI535" s="122"/>
      <c r="RPJ535" s="122"/>
      <c r="RPK535" s="122"/>
      <c r="RPL535" s="122"/>
      <c r="RPM535" s="122"/>
      <c r="RPN535" s="122"/>
      <c r="RPO535" s="122"/>
      <c r="RPP535" s="122"/>
      <c r="RPQ535" s="122"/>
      <c r="RPR535" s="122"/>
      <c r="RPS535" s="122"/>
      <c r="RPT535" s="122"/>
      <c r="RPU535" s="122"/>
      <c r="RPV535" s="122"/>
      <c r="RPW535" s="122"/>
      <c r="RPX535" s="122"/>
      <c r="RPY535" s="122"/>
      <c r="RPZ535" s="122"/>
      <c r="RQA535" s="122"/>
      <c r="RQB535" s="122"/>
      <c r="RQC535" s="122"/>
      <c r="RQD535" s="122"/>
      <c r="RQE535" s="122"/>
      <c r="RQF535" s="122"/>
      <c r="RQG535" s="122"/>
      <c r="RQH535" s="122"/>
      <c r="RQI535" s="122"/>
      <c r="RQJ535" s="122"/>
      <c r="RQK535" s="122"/>
      <c r="RQL535" s="122"/>
      <c r="RQM535" s="122"/>
      <c r="RQN535" s="122"/>
      <c r="RQO535" s="122"/>
      <c r="RQP535" s="122"/>
      <c r="RQQ535" s="122"/>
      <c r="RQR535" s="122"/>
      <c r="RQS535" s="122"/>
      <c r="RQT535" s="122"/>
      <c r="RQU535" s="122"/>
      <c r="RQV535" s="122"/>
      <c r="RQW535" s="122"/>
      <c r="RQX535" s="122"/>
      <c r="RQY535" s="122"/>
      <c r="RQZ535" s="122"/>
      <c r="RRA535" s="122"/>
      <c r="RRB535" s="122"/>
      <c r="RRC535" s="122"/>
      <c r="RRD535" s="122"/>
      <c r="RRE535" s="122"/>
      <c r="RRF535" s="122"/>
      <c r="RRG535" s="122"/>
      <c r="RRH535" s="122"/>
      <c r="RRI535" s="122"/>
      <c r="RRJ535" s="122"/>
      <c r="RRK535" s="122"/>
      <c r="RRL535" s="122"/>
      <c r="RRM535" s="122"/>
      <c r="RRN535" s="122"/>
      <c r="RRO535" s="122"/>
      <c r="RRP535" s="122"/>
      <c r="RRQ535" s="122"/>
      <c r="RRR535" s="122"/>
      <c r="RRS535" s="122"/>
      <c r="RRT535" s="122"/>
      <c r="RRU535" s="122"/>
      <c r="RRV535" s="122"/>
      <c r="RRW535" s="122"/>
      <c r="RRX535" s="122"/>
      <c r="RRY535" s="122"/>
      <c r="RRZ535" s="122"/>
      <c r="RSA535" s="122"/>
      <c r="RSB535" s="122"/>
      <c r="RSC535" s="122"/>
      <c r="RSD535" s="122"/>
      <c r="RSE535" s="122"/>
      <c r="RSF535" s="122"/>
      <c r="RSG535" s="122"/>
      <c r="RSH535" s="122"/>
      <c r="RSI535" s="122"/>
      <c r="RSJ535" s="122"/>
      <c r="RSK535" s="122"/>
      <c r="RSL535" s="122"/>
      <c r="RSM535" s="122"/>
      <c r="RSN535" s="122"/>
      <c r="RSO535" s="122"/>
      <c r="RSP535" s="122"/>
      <c r="RSQ535" s="122"/>
      <c r="RSR535" s="122"/>
      <c r="RSS535" s="122"/>
      <c r="RST535" s="122"/>
      <c r="RSU535" s="122"/>
      <c r="RSV535" s="122"/>
      <c r="RSW535" s="122"/>
      <c r="RSX535" s="122"/>
      <c r="RSY535" s="122"/>
      <c r="RSZ535" s="122"/>
      <c r="RTA535" s="122"/>
      <c r="RTB535" s="122"/>
      <c r="RTC535" s="122"/>
      <c r="RTD535" s="122"/>
      <c r="RTE535" s="122"/>
      <c r="RTF535" s="122"/>
      <c r="RTG535" s="122"/>
      <c r="RTH535" s="122"/>
      <c r="RTI535" s="122"/>
      <c r="RTJ535" s="122"/>
      <c r="RTK535" s="122"/>
      <c r="RTL535" s="122"/>
      <c r="RTM535" s="122"/>
      <c r="RTN535" s="122"/>
      <c r="RTO535" s="122"/>
      <c r="RTP535" s="122"/>
      <c r="RTQ535" s="122"/>
      <c r="RTR535" s="122"/>
      <c r="RTS535" s="122"/>
      <c r="RTT535" s="122"/>
      <c r="RTU535" s="122"/>
      <c r="RTV535" s="122"/>
      <c r="RTW535" s="122"/>
      <c r="RTX535" s="122"/>
      <c r="RTY535" s="122"/>
      <c r="RTZ535" s="122"/>
      <c r="RUA535" s="122"/>
      <c r="RUB535" s="122"/>
      <c r="RUC535" s="122"/>
      <c r="RUD535" s="122"/>
      <c r="RUE535" s="122"/>
      <c r="RUF535" s="122"/>
      <c r="RUG535" s="122"/>
      <c r="RUH535" s="122"/>
      <c r="RUI535" s="122"/>
      <c r="RUJ535" s="122"/>
      <c r="RUK535" s="122"/>
      <c r="RUL535" s="122"/>
      <c r="RUM535" s="122"/>
      <c r="RUN535" s="122"/>
      <c r="RUO535" s="122"/>
      <c r="RUP535" s="122"/>
      <c r="RUQ535" s="122"/>
      <c r="RUR535" s="122"/>
      <c r="RUS535" s="122"/>
      <c r="RUT535" s="122"/>
      <c r="RUU535" s="122"/>
      <c r="RUV535" s="122"/>
      <c r="RUW535" s="122"/>
      <c r="RUX535" s="122"/>
      <c r="RUY535" s="122"/>
      <c r="RUZ535" s="122"/>
      <c r="RVA535" s="122"/>
      <c r="RVB535" s="122"/>
      <c r="RVC535" s="122"/>
      <c r="RVD535" s="122"/>
      <c r="RVE535" s="122"/>
      <c r="RVF535" s="122"/>
      <c r="RVG535" s="122"/>
      <c r="RVH535" s="122"/>
      <c r="RVI535" s="122"/>
      <c r="RVJ535" s="122"/>
      <c r="RVK535" s="122"/>
      <c r="RVL535" s="122"/>
      <c r="RVM535" s="122"/>
      <c r="RVN535" s="122"/>
      <c r="RVO535" s="122"/>
      <c r="RVP535" s="122"/>
      <c r="RVQ535" s="122"/>
      <c r="RVR535" s="122"/>
      <c r="RVS535" s="122"/>
      <c r="RVT535" s="122"/>
      <c r="RVU535" s="122"/>
      <c r="RVV535" s="122"/>
      <c r="RVW535" s="122"/>
      <c r="RVX535" s="122"/>
      <c r="RVY535" s="122"/>
      <c r="RVZ535" s="122"/>
      <c r="RWA535" s="122"/>
      <c r="RWB535" s="122"/>
      <c r="RWC535" s="122"/>
      <c r="RWD535" s="122"/>
      <c r="RWE535" s="122"/>
      <c r="RWF535" s="122"/>
      <c r="RWG535" s="122"/>
      <c r="RWH535" s="122"/>
      <c r="RWI535" s="122"/>
      <c r="RWJ535" s="122"/>
      <c r="RWK535" s="122"/>
      <c r="RWL535" s="122"/>
      <c r="RWM535" s="122"/>
      <c r="RWN535" s="122"/>
      <c r="RWO535" s="122"/>
      <c r="RWP535" s="122"/>
      <c r="RWQ535" s="122"/>
      <c r="RWR535" s="122"/>
      <c r="RWS535" s="122"/>
      <c r="RWT535" s="122"/>
      <c r="RWU535" s="122"/>
      <c r="RWV535" s="122"/>
      <c r="RWW535" s="122"/>
      <c r="RWX535" s="122"/>
      <c r="RWY535" s="122"/>
      <c r="RWZ535" s="122"/>
      <c r="RXA535" s="122"/>
      <c r="RXB535" s="122"/>
      <c r="RXC535" s="122"/>
      <c r="RXD535" s="122"/>
      <c r="RXE535" s="122"/>
      <c r="RXF535" s="122"/>
      <c r="RXG535" s="122"/>
      <c r="RXH535" s="122"/>
      <c r="RXI535" s="122"/>
      <c r="RXJ535" s="122"/>
      <c r="RXK535" s="122"/>
      <c r="RXL535" s="122"/>
      <c r="RXM535" s="122"/>
      <c r="RXN535" s="122"/>
      <c r="RXO535" s="122"/>
      <c r="RXP535" s="122"/>
      <c r="RXQ535" s="122"/>
      <c r="RXR535" s="122"/>
      <c r="RXS535" s="122"/>
      <c r="RXT535" s="122"/>
      <c r="RXU535" s="122"/>
      <c r="RXV535" s="122"/>
      <c r="RXW535" s="122"/>
      <c r="RXX535" s="122"/>
      <c r="RXY535" s="122"/>
      <c r="RXZ535" s="122"/>
      <c r="RYA535" s="122"/>
      <c r="RYB535" s="122"/>
      <c r="RYC535" s="122"/>
      <c r="RYD535" s="122"/>
      <c r="RYE535" s="122"/>
      <c r="RYF535" s="122"/>
      <c r="RYG535" s="122"/>
      <c r="RYH535" s="122"/>
      <c r="RYI535" s="122"/>
      <c r="RYJ535" s="122"/>
      <c r="RYK535" s="122"/>
      <c r="RYL535" s="122"/>
      <c r="RYM535" s="122"/>
      <c r="RYN535" s="122"/>
      <c r="RYO535" s="122"/>
      <c r="RYP535" s="122"/>
      <c r="RYQ535" s="122"/>
      <c r="RYR535" s="122"/>
      <c r="RYS535" s="122"/>
      <c r="RYT535" s="122"/>
      <c r="RYU535" s="122"/>
      <c r="RYV535" s="122"/>
      <c r="RYW535" s="122"/>
      <c r="RYX535" s="122"/>
      <c r="RYY535" s="122"/>
      <c r="RYZ535" s="122"/>
      <c r="RZA535" s="122"/>
      <c r="RZB535" s="122"/>
      <c r="RZC535" s="122"/>
      <c r="RZD535" s="122"/>
      <c r="RZE535" s="122"/>
      <c r="RZF535" s="122"/>
      <c r="RZG535" s="122"/>
      <c r="RZH535" s="122"/>
      <c r="RZI535" s="122"/>
      <c r="RZJ535" s="122"/>
      <c r="RZK535" s="122"/>
      <c r="RZL535" s="122"/>
      <c r="RZM535" s="122"/>
      <c r="RZN535" s="122"/>
      <c r="RZO535" s="122"/>
      <c r="RZP535" s="122"/>
      <c r="RZQ535" s="122"/>
      <c r="RZR535" s="122"/>
      <c r="RZS535" s="122"/>
      <c r="RZT535" s="122"/>
      <c r="RZU535" s="122"/>
      <c r="RZV535" s="122"/>
      <c r="RZW535" s="122"/>
      <c r="RZX535" s="122"/>
      <c r="RZY535" s="122"/>
      <c r="RZZ535" s="122"/>
      <c r="SAA535" s="122"/>
      <c r="SAB535" s="122"/>
      <c r="SAC535" s="122"/>
      <c r="SAD535" s="122"/>
      <c r="SAE535" s="122"/>
      <c r="SAF535" s="122"/>
      <c r="SAG535" s="122"/>
      <c r="SAH535" s="122"/>
      <c r="SAI535" s="122"/>
      <c r="SAJ535" s="122"/>
      <c r="SAK535" s="122"/>
      <c r="SAL535" s="122"/>
      <c r="SAM535" s="122"/>
      <c r="SAN535" s="122"/>
      <c r="SAO535" s="122"/>
      <c r="SAP535" s="122"/>
      <c r="SAQ535" s="122"/>
      <c r="SAR535" s="122"/>
      <c r="SAS535" s="122"/>
      <c r="SAT535" s="122"/>
      <c r="SAU535" s="122"/>
      <c r="SAV535" s="122"/>
      <c r="SAW535" s="122"/>
      <c r="SAX535" s="122"/>
      <c r="SAY535" s="122"/>
      <c r="SAZ535" s="122"/>
      <c r="SBA535" s="122"/>
      <c r="SBB535" s="122"/>
      <c r="SBC535" s="122"/>
      <c r="SBD535" s="122"/>
      <c r="SBE535" s="122"/>
      <c r="SBF535" s="122"/>
      <c r="SBG535" s="122"/>
      <c r="SBH535" s="122"/>
      <c r="SBI535" s="122"/>
      <c r="SBJ535" s="122"/>
      <c r="SBK535" s="122"/>
      <c r="SBL535" s="122"/>
      <c r="SBM535" s="122"/>
      <c r="SBN535" s="122"/>
      <c r="SBO535" s="122"/>
      <c r="SBP535" s="122"/>
      <c r="SBQ535" s="122"/>
      <c r="SBR535" s="122"/>
      <c r="SBS535" s="122"/>
      <c r="SBT535" s="122"/>
      <c r="SBU535" s="122"/>
      <c r="SBV535" s="122"/>
      <c r="SBW535" s="122"/>
      <c r="SBX535" s="122"/>
      <c r="SBY535" s="122"/>
      <c r="SBZ535" s="122"/>
      <c r="SCA535" s="122"/>
      <c r="SCB535" s="122"/>
      <c r="SCC535" s="122"/>
      <c r="SCD535" s="122"/>
      <c r="SCE535" s="122"/>
      <c r="SCF535" s="122"/>
      <c r="SCG535" s="122"/>
      <c r="SCH535" s="122"/>
      <c r="SCI535" s="122"/>
      <c r="SCJ535" s="122"/>
      <c r="SCK535" s="122"/>
      <c r="SCL535" s="122"/>
      <c r="SCM535" s="122"/>
      <c r="SCN535" s="122"/>
      <c r="SCO535" s="122"/>
      <c r="SCP535" s="122"/>
      <c r="SCQ535" s="122"/>
      <c r="SCR535" s="122"/>
      <c r="SCS535" s="122"/>
      <c r="SCT535" s="122"/>
      <c r="SCU535" s="122"/>
      <c r="SCV535" s="122"/>
      <c r="SCW535" s="122"/>
      <c r="SCX535" s="122"/>
      <c r="SCY535" s="122"/>
      <c r="SCZ535" s="122"/>
      <c r="SDA535" s="122"/>
      <c r="SDB535" s="122"/>
      <c r="SDC535" s="122"/>
      <c r="SDD535" s="122"/>
      <c r="SDE535" s="122"/>
      <c r="SDF535" s="122"/>
      <c r="SDG535" s="122"/>
      <c r="SDH535" s="122"/>
      <c r="SDI535" s="122"/>
      <c r="SDJ535" s="122"/>
      <c r="SDK535" s="122"/>
      <c r="SDL535" s="122"/>
      <c r="SDM535" s="122"/>
      <c r="SDN535" s="122"/>
      <c r="SDO535" s="122"/>
      <c r="SDP535" s="122"/>
      <c r="SDQ535" s="122"/>
      <c r="SDR535" s="122"/>
      <c r="SDS535" s="122"/>
      <c r="SDT535" s="122"/>
      <c r="SDU535" s="122"/>
      <c r="SDV535" s="122"/>
      <c r="SDW535" s="122"/>
      <c r="SDX535" s="122"/>
      <c r="SDY535" s="122"/>
      <c r="SDZ535" s="122"/>
      <c r="SEA535" s="122"/>
      <c r="SEB535" s="122"/>
      <c r="SEC535" s="122"/>
      <c r="SED535" s="122"/>
      <c r="SEE535" s="122"/>
      <c r="SEF535" s="122"/>
      <c r="SEG535" s="122"/>
      <c r="SEH535" s="122"/>
      <c r="SEI535" s="122"/>
      <c r="SEJ535" s="122"/>
      <c r="SEK535" s="122"/>
      <c r="SEL535" s="122"/>
      <c r="SEM535" s="122"/>
      <c r="SEN535" s="122"/>
      <c r="SEO535" s="122"/>
      <c r="SEP535" s="122"/>
      <c r="SEQ535" s="122"/>
      <c r="SER535" s="122"/>
      <c r="SES535" s="122"/>
      <c r="SET535" s="122"/>
      <c r="SEU535" s="122"/>
      <c r="SEV535" s="122"/>
      <c r="SEW535" s="122"/>
      <c r="SEX535" s="122"/>
      <c r="SEY535" s="122"/>
      <c r="SEZ535" s="122"/>
      <c r="SFA535" s="122"/>
      <c r="SFB535" s="122"/>
      <c r="SFC535" s="122"/>
      <c r="SFD535" s="122"/>
      <c r="SFE535" s="122"/>
      <c r="SFF535" s="122"/>
      <c r="SFG535" s="122"/>
      <c r="SFH535" s="122"/>
      <c r="SFI535" s="122"/>
      <c r="SFJ535" s="122"/>
      <c r="SFK535" s="122"/>
      <c r="SFL535" s="122"/>
      <c r="SFM535" s="122"/>
      <c r="SFN535" s="122"/>
      <c r="SFO535" s="122"/>
      <c r="SFP535" s="122"/>
      <c r="SFQ535" s="122"/>
      <c r="SFR535" s="122"/>
      <c r="SFS535" s="122"/>
      <c r="SFT535" s="122"/>
      <c r="SFU535" s="122"/>
      <c r="SFV535" s="122"/>
      <c r="SFW535" s="122"/>
      <c r="SFX535" s="122"/>
      <c r="SFY535" s="122"/>
      <c r="SFZ535" s="122"/>
      <c r="SGA535" s="122"/>
      <c r="SGB535" s="122"/>
      <c r="SGC535" s="122"/>
      <c r="SGD535" s="122"/>
      <c r="SGE535" s="122"/>
      <c r="SGF535" s="122"/>
      <c r="SGG535" s="122"/>
      <c r="SGH535" s="122"/>
      <c r="SGI535" s="122"/>
      <c r="SGJ535" s="122"/>
      <c r="SGK535" s="122"/>
      <c r="SGL535" s="122"/>
      <c r="SGM535" s="122"/>
      <c r="SGN535" s="122"/>
      <c r="SGO535" s="122"/>
      <c r="SGP535" s="122"/>
      <c r="SGQ535" s="122"/>
      <c r="SGR535" s="122"/>
      <c r="SGS535" s="122"/>
      <c r="SGT535" s="122"/>
      <c r="SGU535" s="122"/>
      <c r="SGV535" s="122"/>
      <c r="SGW535" s="122"/>
      <c r="SGX535" s="122"/>
      <c r="SGY535" s="122"/>
      <c r="SGZ535" s="122"/>
      <c r="SHA535" s="122"/>
      <c r="SHB535" s="122"/>
      <c r="SHC535" s="122"/>
      <c r="SHD535" s="122"/>
      <c r="SHE535" s="122"/>
      <c r="SHF535" s="122"/>
      <c r="SHG535" s="122"/>
      <c r="SHH535" s="122"/>
      <c r="SHI535" s="122"/>
      <c r="SHJ535" s="122"/>
      <c r="SHK535" s="122"/>
      <c r="SHL535" s="122"/>
      <c r="SHM535" s="122"/>
      <c r="SHN535" s="122"/>
      <c r="SHO535" s="122"/>
      <c r="SHP535" s="122"/>
      <c r="SHQ535" s="122"/>
      <c r="SHR535" s="122"/>
      <c r="SHS535" s="122"/>
      <c r="SHT535" s="122"/>
      <c r="SHU535" s="122"/>
      <c r="SHV535" s="122"/>
      <c r="SHW535" s="122"/>
      <c r="SHX535" s="122"/>
      <c r="SHY535" s="122"/>
      <c r="SHZ535" s="122"/>
      <c r="SIA535" s="122"/>
      <c r="SIB535" s="122"/>
      <c r="SIC535" s="122"/>
      <c r="SID535" s="122"/>
      <c r="SIE535" s="122"/>
      <c r="SIF535" s="122"/>
      <c r="SIG535" s="122"/>
      <c r="SIH535" s="122"/>
      <c r="SII535" s="122"/>
      <c r="SIJ535" s="122"/>
      <c r="SIK535" s="122"/>
      <c r="SIL535" s="122"/>
      <c r="SIM535" s="122"/>
      <c r="SIN535" s="122"/>
      <c r="SIO535" s="122"/>
      <c r="SIP535" s="122"/>
      <c r="SIQ535" s="122"/>
      <c r="SIR535" s="122"/>
      <c r="SIS535" s="122"/>
      <c r="SIT535" s="122"/>
      <c r="SIU535" s="122"/>
      <c r="SIV535" s="122"/>
      <c r="SIW535" s="122"/>
      <c r="SIX535" s="122"/>
      <c r="SIY535" s="122"/>
      <c r="SIZ535" s="122"/>
      <c r="SJA535" s="122"/>
      <c r="SJB535" s="122"/>
      <c r="SJC535" s="122"/>
      <c r="SJD535" s="122"/>
      <c r="SJE535" s="122"/>
      <c r="SJF535" s="122"/>
      <c r="SJG535" s="122"/>
      <c r="SJH535" s="122"/>
      <c r="SJI535" s="122"/>
      <c r="SJJ535" s="122"/>
      <c r="SJK535" s="122"/>
      <c r="SJL535" s="122"/>
      <c r="SJM535" s="122"/>
      <c r="SJN535" s="122"/>
      <c r="SJO535" s="122"/>
      <c r="SJP535" s="122"/>
      <c r="SJQ535" s="122"/>
      <c r="SJR535" s="122"/>
      <c r="SJS535" s="122"/>
      <c r="SJT535" s="122"/>
      <c r="SJU535" s="122"/>
      <c r="SJV535" s="122"/>
      <c r="SJW535" s="122"/>
      <c r="SJX535" s="122"/>
      <c r="SJY535" s="122"/>
      <c r="SJZ535" s="122"/>
      <c r="SKA535" s="122"/>
      <c r="SKB535" s="122"/>
      <c r="SKC535" s="122"/>
      <c r="SKD535" s="122"/>
      <c r="SKE535" s="122"/>
      <c r="SKF535" s="122"/>
      <c r="SKG535" s="122"/>
      <c r="SKH535" s="122"/>
      <c r="SKI535" s="122"/>
      <c r="SKJ535" s="122"/>
      <c r="SKK535" s="122"/>
      <c r="SKL535" s="122"/>
      <c r="SKM535" s="122"/>
      <c r="SKN535" s="122"/>
      <c r="SKO535" s="122"/>
      <c r="SKP535" s="122"/>
      <c r="SKQ535" s="122"/>
      <c r="SKR535" s="122"/>
      <c r="SKS535" s="122"/>
      <c r="SKT535" s="122"/>
      <c r="SKU535" s="122"/>
      <c r="SKV535" s="122"/>
      <c r="SKW535" s="122"/>
      <c r="SKX535" s="122"/>
      <c r="SKY535" s="122"/>
      <c r="SKZ535" s="122"/>
      <c r="SLA535" s="122"/>
      <c r="SLB535" s="122"/>
      <c r="SLC535" s="122"/>
      <c r="SLD535" s="122"/>
      <c r="SLE535" s="122"/>
      <c r="SLF535" s="122"/>
      <c r="SLG535" s="122"/>
      <c r="SLH535" s="122"/>
      <c r="SLI535" s="122"/>
      <c r="SLJ535" s="122"/>
      <c r="SLK535" s="122"/>
      <c r="SLL535" s="122"/>
      <c r="SLM535" s="122"/>
      <c r="SLN535" s="122"/>
      <c r="SLO535" s="122"/>
      <c r="SLP535" s="122"/>
      <c r="SLQ535" s="122"/>
      <c r="SLR535" s="122"/>
      <c r="SLS535" s="122"/>
      <c r="SLT535" s="122"/>
      <c r="SLU535" s="122"/>
      <c r="SLV535" s="122"/>
      <c r="SLW535" s="122"/>
      <c r="SLX535" s="122"/>
      <c r="SLY535" s="122"/>
      <c r="SLZ535" s="122"/>
      <c r="SMA535" s="122"/>
      <c r="SMB535" s="122"/>
      <c r="SMC535" s="122"/>
      <c r="SMD535" s="122"/>
      <c r="SME535" s="122"/>
      <c r="SMF535" s="122"/>
      <c r="SMG535" s="122"/>
      <c r="SMH535" s="122"/>
      <c r="SMI535" s="122"/>
      <c r="SMJ535" s="122"/>
      <c r="SMK535" s="122"/>
      <c r="SML535" s="122"/>
      <c r="SMM535" s="122"/>
      <c r="SMN535" s="122"/>
      <c r="SMO535" s="122"/>
      <c r="SMP535" s="122"/>
      <c r="SMQ535" s="122"/>
      <c r="SMR535" s="122"/>
      <c r="SMS535" s="122"/>
      <c r="SMT535" s="122"/>
      <c r="SMU535" s="122"/>
      <c r="SMV535" s="122"/>
      <c r="SMW535" s="122"/>
      <c r="SMX535" s="122"/>
      <c r="SMY535" s="122"/>
      <c r="SMZ535" s="122"/>
      <c r="SNA535" s="122"/>
      <c r="SNB535" s="122"/>
      <c r="SNC535" s="122"/>
      <c r="SND535" s="122"/>
      <c r="SNE535" s="122"/>
      <c r="SNF535" s="122"/>
      <c r="SNG535" s="122"/>
      <c r="SNH535" s="122"/>
      <c r="SNI535" s="122"/>
      <c r="SNJ535" s="122"/>
      <c r="SNK535" s="122"/>
      <c r="SNL535" s="122"/>
      <c r="SNM535" s="122"/>
      <c r="SNN535" s="122"/>
      <c r="SNO535" s="122"/>
      <c r="SNP535" s="122"/>
      <c r="SNQ535" s="122"/>
      <c r="SNR535" s="122"/>
      <c r="SNS535" s="122"/>
      <c r="SNT535" s="122"/>
      <c r="SNU535" s="122"/>
      <c r="SNV535" s="122"/>
      <c r="SNW535" s="122"/>
      <c r="SNX535" s="122"/>
      <c r="SNY535" s="122"/>
      <c r="SNZ535" s="122"/>
      <c r="SOA535" s="122"/>
      <c r="SOB535" s="122"/>
      <c r="SOC535" s="122"/>
      <c r="SOD535" s="122"/>
      <c r="SOE535" s="122"/>
      <c r="SOF535" s="122"/>
      <c r="SOG535" s="122"/>
      <c r="SOH535" s="122"/>
      <c r="SOI535" s="122"/>
      <c r="SOJ535" s="122"/>
      <c r="SOK535" s="122"/>
      <c r="SOL535" s="122"/>
      <c r="SOM535" s="122"/>
      <c r="SON535" s="122"/>
      <c r="SOO535" s="122"/>
      <c r="SOP535" s="122"/>
      <c r="SOQ535" s="122"/>
      <c r="SOR535" s="122"/>
      <c r="SOS535" s="122"/>
      <c r="SOT535" s="122"/>
      <c r="SOU535" s="122"/>
      <c r="SOV535" s="122"/>
      <c r="SOW535" s="122"/>
      <c r="SOX535" s="122"/>
      <c r="SOY535" s="122"/>
      <c r="SOZ535" s="122"/>
      <c r="SPA535" s="122"/>
      <c r="SPB535" s="122"/>
      <c r="SPC535" s="122"/>
      <c r="SPD535" s="122"/>
      <c r="SPE535" s="122"/>
      <c r="SPF535" s="122"/>
      <c r="SPG535" s="122"/>
      <c r="SPH535" s="122"/>
      <c r="SPI535" s="122"/>
      <c r="SPJ535" s="122"/>
      <c r="SPK535" s="122"/>
      <c r="SPL535" s="122"/>
      <c r="SPM535" s="122"/>
      <c r="SPN535" s="122"/>
      <c r="SPO535" s="122"/>
      <c r="SPP535" s="122"/>
      <c r="SPQ535" s="122"/>
      <c r="SPR535" s="122"/>
      <c r="SPS535" s="122"/>
      <c r="SPT535" s="122"/>
      <c r="SPU535" s="122"/>
      <c r="SPV535" s="122"/>
      <c r="SPW535" s="122"/>
      <c r="SPX535" s="122"/>
      <c r="SPY535" s="122"/>
      <c r="SPZ535" s="122"/>
      <c r="SQA535" s="122"/>
      <c r="SQB535" s="122"/>
      <c r="SQC535" s="122"/>
      <c r="SQD535" s="122"/>
      <c r="SQE535" s="122"/>
      <c r="SQF535" s="122"/>
      <c r="SQG535" s="122"/>
      <c r="SQH535" s="122"/>
      <c r="SQI535" s="122"/>
      <c r="SQJ535" s="122"/>
      <c r="SQK535" s="122"/>
      <c r="SQL535" s="122"/>
      <c r="SQM535" s="122"/>
      <c r="SQN535" s="122"/>
      <c r="SQO535" s="122"/>
      <c r="SQP535" s="122"/>
      <c r="SQQ535" s="122"/>
      <c r="SQR535" s="122"/>
      <c r="SQS535" s="122"/>
      <c r="SQT535" s="122"/>
      <c r="SQU535" s="122"/>
      <c r="SQV535" s="122"/>
      <c r="SQW535" s="122"/>
      <c r="SQX535" s="122"/>
      <c r="SQY535" s="122"/>
      <c r="SQZ535" s="122"/>
      <c r="SRA535" s="122"/>
      <c r="SRB535" s="122"/>
      <c r="SRC535" s="122"/>
      <c r="SRD535" s="122"/>
      <c r="SRE535" s="122"/>
      <c r="SRF535" s="122"/>
      <c r="SRG535" s="122"/>
      <c r="SRH535" s="122"/>
      <c r="SRI535" s="122"/>
      <c r="SRJ535" s="122"/>
      <c r="SRK535" s="122"/>
      <c r="SRL535" s="122"/>
      <c r="SRM535" s="122"/>
      <c r="SRN535" s="122"/>
      <c r="SRO535" s="122"/>
      <c r="SRP535" s="122"/>
      <c r="SRQ535" s="122"/>
      <c r="SRR535" s="122"/>
      <c r="SRS535" s="122"/>
      <c r="SRT535" s="122"/>
      <c r="SRU535" s="122"/>
      <c r="SRV535" s="122"/>
      <c r="SRW535" s="122"/>
      <c r="SRX535" s="122"/>
      <c r="SRY535" s="122"/>
      <c r="SRZ535" s="122"/>
      <c r="SSA535" s="122"/>
      <c r="SSB535" s="122"/>
      <c r="SSC535" s="122"/>
      <c r="SSD535" s="122"/>
      <c r="SSE535" s="122"/>
      <c r="SSF535" s="122"/>
      <c r="SSG535" s="122"/>
      <c r="SSH535" s="122"/>
      <c r="SSI535" s="122"/>
      <c r="SSJ535" s="122"/>
      <c r="SSK535" s="122"/>
      <c r="SSL535" s="122"/>
      <c r="SSM535" s="122"/>
      <c r="SSN535" s="122"/>
      <c r="SSO535" s="122"/>
      <c r="SSP535" s="122"/>
      <c r="SSQ535" s="122"/>
      <c r="SSR535" s="122"/>
      <c r="SSS535" s="122"/>
      <c r="SST535" s="122"/>
      <c r="SSU535" s="122"/>
      <c r="SSV535" s="122"/>
      <c r="SSW535" s="122"/>
      <c r="SSX535" s="122"/>
      <c r="SSY535" s="122"/>
      <c r="SSZ535" s="122"/>
      <c r="STA535" s="122"/>
      <c r="STB535" s="122"/>
      <c r="STC535" s="122"/>
      <c r="STD535" s="122"/>
      <c r="STE535" s="122"/>
      <c r="STF535" s="122"/>
      <c r="STG535" s="122"/>
      <c r="STH535" s="122"/>
      <c r="STI535" s="122"/>
      <c r="STJ535" s="122"/>
      <c r="STK535" s="122"/>
      <c r="STL535" s="122"/>
      <c r="STM535" s="122"/>
      <c r="STN535" s="122"/>
      <c r="STO535" s="122"/>
      <c r="STP535" s="122"/>
      <c r="STQ535" s="122"/>
      <c r="STR535" s="122"/>
      <c r="STS535" s="122"/>
      <c r="STT535" s="122"/>
      <c r="STU535" s="122"/>
      <c r="STV535" s="122"/>
      <c r="STW535" s="122"/>
      <c r="STX535" s="122"/>
      <c r="STY535" s="122"/>
      <c r="STZ535" s="122"/>
      <c r="SUA535" s="122"/>
      <c r="SUB535" s="122"/>
      <c r="SUC535" s="122"/>
      <c r="SUD535" s="122"/>
      <c r="SUE535" s="122"/>
      <c r="SUF535" s="122"/>
      <c r="SUG535" s="122"/>
      <c r="SUH535" s="122"/>
      <c r="SUI535" s="122"/>
      <c r="SUJ535" s="122"/>
      <c r="SUK535" s="122"/>
      <c r="SUL535" s="122"/>
      <c r="SUM535" s="122"/>
      <c r="SUN535" s="122"/>
      <c r="SUO535" s="122"/>
      <c r="SUP535" s="122"/>
      <c r="SUQ535" s="122"/>
      <c r="SUR535" s="122"/>
      <c r="SUS535" s="122"/>
      <c r="SUT535" s="122"/>
      <c r="SUU535" s="122"/>
      <c r="SUV535" s="122"/>
      <c r="SUW535" s="122"/>
      <c r="SUX535" s="122"/>
      <c r="SUY535" s="122"/>
      <c r="SUZ535" s="122"/>
      <c r="SVA535" s="122"/>
      <c r="SVB535" s="122"/>
      <c r="SVC535" s="122"/>
      <c r="SVD535" s="122"/>
      <c r="SVE535" s="122"/>
      <c r="SVF535" s="122"/>
      <c r="SVG535" s="122"/>
      <c r="SVH535" s="122"/>
      <c r="SVI535" s="122"/>
      <c r="SVJ535" s="122"/>
      <c r="SVK535" s="122"/>
      <c r="SVL535" s="122"/>
      <c r="SVM535" s="122"/>
      <c r="SVN535" s="122"/>
      <c r="SVO535" s="122"/>
      <c r="SVP535" s="122"/>
      <c r="SVQ535" s="122"/>
      <c r="SVR535" s="122"/>
      <c r="SVS535" s="122"/>
      <c r="SVT535" s="122"/>
      <c r="SVU535" s="122"/>
      <c r="SVV535" s="122"/>
      <c r="SVW535" s="122"/>
      <c r="SVX535" s="122"/>
      <c r="SVY535" s="122"/>
      <c r="SVZ535" s="122"/>
      <c r="SWA535" s="122"/>
      <c r="SWB535" s="122"/>
      <c r="SWC535" s="122"/>
      <c r="SWD535" s="122"/>
      <c r="SWE535" s="122"/>
      <c r="SWF535" s="122"/>
      <c r="SWG535" s="122"/>
      <c r="SWH535" s="122"/>
      <c r="SWI535" s="122"/>
      <c r="SWJ535" s="122"/>
      <c r="SWK535" s="122"/>
      <c r="SWL535" s="122"/>
      <c r="SWM535" s="122"/>
      <c r="SWN535" s="122"/>
      <c r="SWO535" s="122"/>
      <c r="SWP535" s="122"/>
      <c r="SWQ535" s="122"/>
      <c r="SWR535" s="122"/>
      <c r="SWS535" s="122"/>
      <c r="SWT535" s="122"/>
      <c r="SWU535" s="122"/>
      <c r="SWV535" s="122"/>
      <c r="SWW535" s="122"/>
      <c r="SWX535" s="122"/>
      <c r="SWY535" s="122"/>
      <c r="SWZ535" s="122"/>
      <c r="SXA535" s="122"/>
      <c r="SXB535" s="122"/>
      <c r="SXC535" s="122"/>
      <c r="SXD535" s="122"/>
      <c r="SXE535" s="122"/>
      <c r="SXF535" s="122"/>
      <c r="SXG535" s="122"/>
      <c r="SXH535" s="122"/>
      <c r="SXI535" s="122"/>
      <c r="SXJ535" s="122"/>
      <c r="SXK535" s="122"/>
      <c r="SXL535" s="122"/>
      <c r="SXM535" s="122"/>
      <c r="SXN535" s="122"/>
      <c r="SXO535" s="122"/>
      <c r="SXP535" s="122"/>
      <c r="SXQ535" s="122"/>
      <c r="SXR535" s="122"/>
      <c r="SXS535" s="122"/>
      <c r="SXT535" s="122"/>
      <c r="SXU535" s="122"/>
      <c r="SXV535" s="122"/>
      <c r="SXW535" s="122"/>
      <c r="SXX535" s="122"/>
      <c r="SXY535" s="122"/>
      <c r="SXZ535" s="122"/>
      <c r="SYA535" s="122"/>
      <c r="SYB535" s="122"/>
      <c r="SYC535" s="122"/>
      <c r="SYD535" s="122"/>
      <c r="SYE535" s="122"/>
      <c r="SYF535" s="122"/>
      <c r="SYG535" s="122"/>
      <c r="SYH535" s="122"/>
      <c r="SYI535" s="122"/>
      <c r="SYJ535" s="122"/>
      <c r="SYK535" s="122"/>
      <c r="SYL535" s="122"/>
      <c r="SYM535" s="122"/>
      <c r="SYN535" s="122"/>
      <c r="SYO535" s="122"/>
      <c r="SYP535" s="122"/>
      <c r="SYQ535" s="122"/>
      <c r="SYR535" s="122"/>
      <c r="SYS535" s="122"/>
      <c r="SYT535" s="122"/>
      <c r="SYU535" s="122"/>
      <c r="SYV535" s="122"/>
      <c r="SYW535" s="122"/>
      <c r="SYX535" s="122"/>
      <c r="SYY535" s="122"/>
      <c r="SYZ535" s="122"/>
      <c r="SZA535" s="122"/>
      <c r="SZB535" s="122"/>
      <c r="SZC535" s="122"/>
      <c r="SZD535" s="122"/>
      <c r="SZE535" s="122"/>
      <c r="SZF535" s="122"/>
      <c r="SZG535" s="122"/>
      <c r="SZH535" s="122"/>
      <c r="SZI535" s="122"/>
      <c r="SZJ535" s="122"/>
      <c r="SZK535" s="122"/>
      <c r="SZL535" s="122"/>
      <c r="SZM535" s="122"/>
      <c r="SZN535" s="122"/>
      <c r="SZO535" s="122"/>
      <c r="SZP535" s="122"/>
      <c r="SZQ535" s="122"/>
      <c r="SZR535" s="122"/>
      <c r="SZS535" s="122"/>
      <c r="SZT535" s="122"/>
      <c r="SZU535" s="122"/>
      <c r="SZV535" s="122"/>
      <c r="SZW535" s="122"/>
      <c r="SZX535" s="122"/>
      <c r="SZY535" s="122"/>
      <c r="SZZ535" s="122"/>
      <c r="TAA535" s="122"/>
      <c r="TAB535" s="122"/>
      <c r="TAC535" s="122"/>
      <c r="TAD535" s="122"/>
      <c r="TAE535" s="122"/>
      <c r="TAF535" s="122"/>
      <c r="TAG535" s="122"/>
      <c r="TAH535" s="122"/>
      <c r="TAI535" s="122"/>
      <c r="TAJ535" s="122"/>
      <c r="TAK535" s="122"/>
      <c r="TAL535" s="122"/>
      <c r="TAM535" s="122"/>
      <c r="TAN535" s="122"/>
      <c r="TAO535" s="122"/>
      <c r="TAP535" s="122"/>
      <c r="TAQ535" s="122"/>
      <c r="TAR535" s="122"/>
      <c r="TAS535" s="122"/>
      <c r="TAT535" s="122"/>
      <c r="TAU535" s="122"/>
      <c r="TAV535" s="122"/>
      <c r="TAW535" s="122"/>
      <c r="TAX535" s="122"/>
      <c r="TAY535" s="122"/>
      <c r="TAZ535" s="122"/>
      <c r="TBA535" s="122"/>
      <c r="TBB535" s="122"/>
      <c r="TBC535" s="122"/>
      <c r="TBD535" s="122"/>
      <c r="TBE535" s="122"/>
      <c r="TBF535" s="122"/>
      <c r="TBG535" s="122"/>
      <c r="TBH535" s="122"/>
      <c r="TBI535" s="122"/>
      <c r="TBJ535" s="122"/>
      <c r="TBK535" s="122"/>
      <c r="TBL535" s="122"/>
      <c r="TBM535" s="122"/>
      <c r="TBN535" s="122"/>
      <c r="TBO535" s="122"/>
      <c r="TBP535" s="122"/>
      <c r="TBQ535" s="122"/>
      <c r="TBR535" s="122"/>
      <c r="TBS535" s="122"/>
      <c r="TBT535" s="122"/>
      <c r="TBU535" s="122"/>
      <c r="TBV535" s="122"/>
      <c r="TBW535" s="122"/>
      <c r="TBX535" s="122"/>
      <c r="TBY535" s="122"/>
      <c r="TBZ535" s="122"/>
      <c r="TCA535" s="122"/>
      <c r="TCB535" s="122"/>
      <c r="TCC535" s="122"/>
      <c r="TCD535" s="122"/>
      <c r="TCE535" s="122"/>
      <c r="TCF535" s="122"/>
      <c r="TCG535" s="122"/>
      <c r="TCH535" s="122"/>
      <c r="TCI535" s="122"/>
      <c r="TCJ535" s="122"/>
      <c r="TCK535" s="122"/>
      <c r="TCL535" s="122"/>
      <c r="TCM535" s="122"/>
      <c r="TCN535" s="122"/>
      <c r="TCO535" s="122"/>
      <c r="TCP535" s="122"/>
      <c r="TCQ535" s="122"/>
      <c r="TCR535" s="122"/>
      <c r="TCS535" s="122"/>
      <c r="TCT535" s="122"/>
      <c r="TCU535" s="122"/>
      <c r="TCV535" s="122"/>
      <c r="TCW535" s="122"/>
      <c r="TCX535" s="122"/>
      <c r="TCY535" s="122"/>
      <c r="TCZ535" s="122"/>
      <c r="TDA535" s="122"/>
      <c r="TDB535" s="122"/>
      <c r="TDC535" s="122"/>
      <c r="TDD535" s="122"/>
      <c r="TDE535" s="122"/>
      <c r="TDF535" s="122"/>
      <c r="TDG535" s="122"/>
      <c r="TDH535" s="122"/>
      <c r="TDI535" s="122"/>
      <c r="TDJ535" s="122"/>
      <c r="TDK535" s="122"/>
      <c r="TDL535" s="122"/>
      <c r="TDM535" s="122"/>
      <c r="TDN535" s="122"/>
      <c r="TDO535" s="122"/>
      <c r="TDP535" s="122"/>
      <c r="TDQ535" s="122"/>
      <c r="TDR535" s="122"/>
      <c r="TDS535" s="122"/>
      <c r="TDT535" s="122"/>
      <c r="TDU535" s="122"/>
      <c r="TDV535" s="122"/>
      <c r="TDW535" s="122"/>
      <c r="TDX535" s="122"/>
      <c r="TDY535" s="122"/>
      <c r="TDZ535" s="122"/>
      <c r="TEA535" s="122"/>
      <c r="TEB535" s="122"/>
      <c r="TEC535" s="122"/>
      <c r="TED535" s="122"/>
      <c r="TEE535" s="122"/>
      <c r="TEF535" s="122"/>
      <c r="TEG535" s="122"/>
      <c r="TEH535" s="122"/>
      <c r="TEI535" s="122"/>
      <c r="TEJ535" s="122"/>
      <c r="TEK535" s="122"/>
      <c r="TEL535" s="122"/>
      <c r="TEM535" s="122"/>
      <c r="TEN535" s="122"/>
      <c r="TEO535" s="122"/>
      <c r="TEP535" s="122"/>
      <c r="TEQ535" s="122"/>
      <c r="TER535" s="122"/>
      <c r="TES535" s="122"/>
      <c r="TET535" s="122"/>
      <c r="TEU535" s="122"/>
      <c r="TEV535" s="122"/>
      <c r="TEW535" s="122"/>
      <c r="TEX535" s="122"/>
      <c r="TEY535" s="122"/>
      <c r="TEZ535" s="122"/>
      <c r="TFA535" s="122"/>
      <c r="TFB535" s="122"/>
      <c r="TFC535" s="122"/>
      <c r="TFD535" s="122"/>
      <c r="TFE535" s="122"/>
      <c r="TFF535" s="122"/>
      <c r="TFG535" s="122"/>
      <c r="TFH535" s="122"/>
      <c r="TFI535" s="122"/>
      <c r="TFJ535" s="122"/>
      <c r="TFK535" s="122"/>
      <c r="TFL535" s="122"/>
      <c r="TFM535" s="122"/>
      <c r="TFN535" s="122"/>
      <c r="TFO535" s="122"/>
      <c r="TFP535" s="122"/>
      <c r="TFQ535" s="122"/>
      <c r="TFR535" s="122"/>
      <c r="TFS535" s="122"/>
      <c r="TFT535" s="122"/>
      <c r="TFU535" s="122"/>
      <c r="TFV535" s="122"/>
      <c r="TFW535" s="122"/>
      <c r="TFX535" s="122"/>
      <c r="TFY535" s="122"/>
      <c r="TFZ535" s="122"/>
      <c r="TGA535" s="122"/>
      <c r="TGB535" s="122"/>
      <c r="TGC535" s="122"/>
      <c r="TGD535" s="122"/>
      <c r="TGE535" s="122"/>
      <c r="TGF535" s="122"/>
      <c r="TGG535" s="122"/>
      <c r="TGH535" s="122"/>
      <c r="TGI535" s="122"/>
      <c r="TGJ535" s="122"/>
      <c r="TGK535" s="122"/>
      <c r="TGL535" s="122"/>
      <c r="TGM535" s="122"/>
      <c r="TGN535" s="122"/>
      <c r="TGO535" s="122"/>
      <c r="TGP535" s="122"/>
      <c r="TGQ535" s="122"/>
      <c r="TGR535" s="122"/>
      <c r="TGS535" s="122"/>
      <c r="TGT535" s="122"/>
      <c r="TGU535" s="122"/>
      <c r="TGV535" s="122"/>
      <c r="TGW535" s="122"/>
      <c r="TGX535" s="122"/>
      <c r="TGY535" s="122"/>
      <c r="TGZ535" s="122"/>
      <c r="THA535" s="122"/>
      <c r="THB535" s="122"/>
      <c r="THC535" s="122"/>
      <c r="THD535" s="122"/>
      <c r="THE535" s="122"/>
      <c r="THF535" s="122"/>
      <c r="THG535" s="122"/>
      <c r="THH535" s="122"/>
      <c r="THI535" s="122"/>
      <c r="THJ535" s="122"/>
      <c r="THK535" s="122"/>
      <c r="THL535" s="122"/>
      <c r="THM535" s="122"/>
      <c r="THN535" s="122"/>
      <c r="THO535" s="122"/>
      <c r="THP535" s="122"/>
      <c r="THQ535" s="122"/>
      <c r="THR535" s="122"/>
      <c r="THS535" s="122"/>
      <c r="THT535" s="122"/>
      <c r="THU535" s="122"/>
      <c r="THV535" s="122"/>
      <c r="THW535" s="122"/>
      <c r="THX535" s="122"/>
      <c r="THY535" s="122"/>
      <c r="THZ535" s="122"/>
      <c r="TIA535" s="122"/>
      <c r="TIB535" s="122"/>
      <c r="TIC535" s="122"/>
      <c r="TID535" s="122"/>
      <c r="TIE535" s="122"/>
      <c r="TIF535" s="122"/>
      <c r="TIG535" s="122"/>
      <c r="TIH535" s="122"/>
      <c r="TII535" s="122"/>
      <c r="TIJ535" s="122"/>
      <c r="TIK535" s="122"/>
      <c r="TIL535" s="122"/>
      <c r="TIM535" s="122"/>
      <c r="TIN535" s="122"/>
      <c r="TIO535" s="122"/>
      <c r="TIP535" s="122"/>
      <c r="TIQ535" s="122"/>
      <c r="TIR535" s="122"/>
      <c r="TIS535" s="122"/>
      <c r="TIT535" s="122"/>
      <c r="TIU535" s="122"/>
      <c r="TIV535" s="122"/>
      <c r="TIW535" s="122"/>
      <c r="TIX535" s="122"/>
      <c r="TIY535" s="122"/>
      <c r="TIZ535" s="122"/>
      <c r="TJA535" s="122"/>
      <c r="TJB535" s="122"/>
      <c r="TJC535" s="122"/>
      <c r="TJD535" s="122"/>
      <c r="TJE535" s="122"/>
      <c r="TJF535" s="122"/>
      <c r="TJG535" s="122"/>
      <c r="TJH535" s="122"/>
      <c r="TJI535" s="122"/>
      <c r="TJJ535" s="122"/>
      <c r="TJK535" s="122"/>
      <c r="TJL535" s="122"/>
      <c r="TJM535" s="122"/>
      <c r="TJN535" s="122"/>
      <c r="TJO535" s="122"/>
      <c r="TJP535" s="122"/>
      <c r="TJQ535" s="122"/>
      <c r="TJR535" s="122"/>
      <c r="TJS535" s="122"/>
      <c r="TJT535" s="122"/>
      <c r="TJU535" s="122"/>
      <c r="TJV535" s="122"/>
      <c r="TJW535" s="122"/>
      <c r="TJX535" s="122"/>
      <c r="TJY535" s="122"/>
      <c r="TJZ535" s="122"/>
      <c r="TKA535" s="122"/>
      <c r="TKB535" s="122"/>
      <c r="TKC535" s="122"/>
      <c r="TKD535" s="122"/>
      <c r="TKE535" s="122"/>
      <c r="TKF535" s="122"/>
      <c r="TKG535" s="122"/>
      <c r="TKH535" s="122"/>
      <c r="TKI535" s="122"/>
      <c r="TKJ535" s="122"/>
      <c r="TKK535" s="122"/>
      <c r="TKL535" s="122"/>
      <c r="TKM535" s="122"/>
      <c r="TKN535" s="122"/>
      <c r="TKO535" s="122"/>
      <c r="TKP535" s="122"/>
      <c r="TKQ535" s="122"/>
      <c r="TKR535" s="122"/>
      <c r="TKS535" s="122"/>
      <c r="TKT535" s="122"/>
      <c r="TKU535" s="122"/>
      <c r="TKV535" s="122"/>
      <c r="TKW535" s="122"/>
      <c r="TKX535" s="122"/>
      <c r="TKY535" s="122"/>
      <c r="TKZ535" s="122"/>
      <c r="TLA535" s="122"/>
      <c r="TLB535" s="122"/>
      <c r="TLC535" s="122"/>
      <c r="TLD535" s="122"/>
      <c r="TLE535" s="122"/>
      <c r="TLF535" s="122"/>
      <c r="TLG535" s="122"/>
      <c r="TLH535" s="122"/>
      <c r="TLI535" s="122"/>
      <c r="TLJ535" s="122"/>
      <c r="TLK535" s="122"/>
      <c r="TLL535" s="122"/>
      <c r="TLM535" s="122"/>
      <c r="TLN535" s="122"/>
      <c r="TLO535" s="122"/>
      <c r="TLP535" s="122"/>
      <c r="TLQ535" s="122"/>
      <c r="TLR535" s="122"/>
      <c r="TLS535" s="122"/>
      <c r="TLT535" s="122"/>
      <c r="TLU535" s="122"/>
      <c r="TLV535" s="122"/>
      <c r="TLW535" s="122"/>
      <c r="TLX535" s="122"/>
      <c r="TLY535" s="122"/>
      <c r="TLZ535" s="122"/>
      <c r="TMA535" s="122"/>
      <c r="TMB535" s="122"/>
      <c r="TMC535" s="122"/>
      <c r="TMD535" s="122"/>
      <c r="TME535" s="122"/>
      <c r="TMF535" s="122"/>
      <c r="TMG535" s="122"/>
      <c r="TMH535" s="122"/>
      <c r="TMI535" s="122"/>
      <c r="TMJ535" s="122"/>
      <c r="TMK535" s="122"/>
      <c r="TML535" s="122"/>
      <c r="TMM535" s="122"/>
      <c r="TMN535" s="122"/>
      <c r="TMO535" s="122"/>
      <c r="TMP535" s="122"/>
      <c r="TMQ535" s="122"/>
      <c r="TMR535" s="122"/>
      <c r="TMS535" s="122"/>
      <c r="TMT535" s="122"/>
      <c r="TMU535" s="122"/>
      <c r="TMV535" s="122"/>
      <c r="TMW535" s="122"/>
      <c r="TMX535" s="122"/>
      <c r="TMY535" s="122"/>
      <c r="TMZ535" s="122"/>
      <c r="TNA535" s="122"/>
      <c r="TNB535" s="122"/>
      <c r="TNC535" s="122"/>
      <c r="TND535" s="122"/>
      <c r="TNE535" s="122"/>
      <c r="TNF535" s="122"/>
      <c r="TNG535" s="122"/>
      <c r="TNH535" s="122"/>
      <c r="TNI535" s="122"/>
      <c r="TNJ535" s="122"/>
      <c r="TNK535" s="122"/>
      <c r="TNL535" s="122"/>
      <c r="TNM535" s="122"/>
      <c r="TNN535" s="122"/>
      <c r="TNO535" s="122"/>
      <c r="TNP535" s="122"/>
      <c r="TNQ535" s="122"/>
      <c r="TNR535" s="122"/>
      <c r="TNS535" s="122"/>
      <c r="TNT535" s="122"/>
      <c r="TNU535" s="122"/>
      <c r="TNV535" s="122"/>
      <c r="TNW535" s="122"/>
      <c r="TNX535" s="122"/>
      <c r="TNY535" s="122"/>
      <c r="TNZ535" s="122"/>
      <c r="TOA535" s="122"/>
      <c r="TOB535" s="122"/>
      <c r="TOC535" s="122"/>
      <c r="TOD535" s="122"/>
      <c r="TOE535" s="122"/>
      <c r="TOF535" s="122"/>
      <c r="TOG535" s="122"/>
      <c r="TOH535" s="122"/>
      <c r="TOI535" s="122"/>
      <c r="TOJ535" s="122"/>
      <c r="TOK535" s="122"/>
      <c r="TOL535" s="122"/>
      <c r="TOM535" s="122"/>
      <c r="TON535" s="122"/>
      <c r="TOO535" s="122"/>
      <c r="TOP535" s="122"/>
      <c r="TOQ535" s="122"/>
      <c r="TOR535" s="122"/>
      <c r="TOS535" s="122"/>
      <c r="TOT535" s="122"/>
      <c r="TOU535" s="122"/>
      <c r="TOV535" s="122"/>
      <c r="TOW535" s="122"/>
      <c r="TOX535" s="122"/>
      <c r="TOY535" s="122"/>
      <c r="TOZ535" s="122"/>
      <c r="TPA535" s="122"/>
      <c r="TPB535" s="122"/>
      <c r="TPC535" s="122"/>
      <c r="TPD535" s="122"/>
      <c r="TPE535" s="122"/>
      <c r="TPF535" s="122"/>
      <c r="TPG535" s="122"/>
      <c r="TPH535" s="122"/>
      <c r="TPI535" s="122"/>
      <c r="TPJ535" s="122"/>
      <c r="TPK535" s="122"/>
      <c r="TPL535" s="122"/>
      <c r="TPM535" s="122"/>
      <c r="TPN535" s="122"/>
      <c r="TPO535" s="122"/>
      <c r="TPP535" s="122"/>
      <c r="TPQ535" s="122"/>
      <c r="TPR535" s="122"/>
      <c r="TPS535" s="122"/>
      <c r="TPT535" s="122"/>
      <c r="TPU535" s="122"/>
      <c r="TPV535" s="122"/>
      <c r="TPW535" s="122"/>
      <c r="TPX535" s="122"/>
      <c r="TPY535" s="122"/>
      <c r="TPZ535" s="122"/>
      <c r="TQA535" s="122"/>
      <c r="TQB535" s="122"/>
      <c r="TQC535" s="122"/>
      <c r="TQD535" s="122"/>
      <c r="TQE535" s="122"/>
      <c r="TQF535" s="122"/>
      <c r="TQG535" s="122"/>
      <c r="TQH535" s="122"/>
      <c r="TQI535" s="122"/>
      <c r="TQJ535" s="122"/>
      <c r="TQK535" s="122"/>
      <c r="TQL535" s="122"/>
      <c r="TQM535" s="122"/>
      <c r="TQN535" s="122"/>
      <c r="TQO535" s="122"/>
      <c r="TQP535" s="122"/>
      <c r="TQQ535" s="122"/>
      <c r="TQR535" s="122"/>
      <c r="TQS535" s="122"/>
      <c r="TQT535" s="122"/>
      <c r="TQU535" s="122"/>
      <c r="TQV535" s="122"/>
      <c r="TQW535" s="122"/>
      <c r="TQX535" s="122"/>
      <c r="TQY535" s="122"/>
      <c r="TQZ535" s="122"/>
      <c r="TRA535" s="122"/>
      <c r="TRB535" s="122"/>
      <c r="TRC535" s="122"/>
      <c r="TRD535" s="122"/>
      <c r="TRE535" s="122"/>
      <c r="TRF535" s="122"/>
      <c r="TRG535" s="122"/>
      <c r="TRH535" s="122"/>
      <c r="TRI535" s="122"/>
      <c r="TRJ535" s="122"/>
      <c r="TRK535" s="122"/>
      <c r="TRL535" s="122"/>
      <c r="TRM535" s="122"/>
      <c r="TRN535" s="122"/>
      <c r="TRO535" s="122"/>
      <c r="TRP535" s="122"/>
      <c r="TRQ535" s="122"/>
      <c r="TRR535" s="122"/>
      <c r="TRS535" s="122"/>
      <c r="TRT535" s="122"/>
      <c r="TRU535" s="122"/>
      <c r="TRV535" s="122"/>
      <c r="TRW535" s="122"/>
      <c r="TRX535" s="122"/>
      <c r="TRY535" s="122"/>
      <c r="TRZ535" s="122"/>
      <c r="TSA535" s="122"/>
      <c r="TSB535" s="122"/>
      <c r="TSC535" s="122"/>
      <c r="TSD535" s="122"/>
      <c r="TSE535" s="122"/>
      <c r="TSF535" s="122"/>
      <c r="TSG535" s="122"/>
      <c r="TSH535" s="122"/>
      <c r="TSI535" s="122"/>
      <c r="TSJ535" s="122"/>
      <c r="TSK535" s="122"/>
      <c r="TSL535" s="122"/>
      <c r="TSM535" s="122"/>
      <c r="TSN535" s="122"/>
      <c r="TSO535" s="122"/>
      <c r="TSP535" s="122"/>
      <c r="TSQ535" s="122"/>
      <c r="TSR535" s="122"/>
      <c r="TSS535" s="122"/>
      <c r="TST535" s="122"/>
      <c r="TSU535" s="122"/>
      <c r="TSV535" s="122"/>
      <c r="TSW535" s="122"/>
      <c r="TSX535" s="122"/>
      <c r="TSY535" s="122"/>
      <c r="TSZ535" s="122"/>
      <c r="TTA535" s="122"/>
      <c r="TTB535" s="122"/>
      <c r="TTC535" s="122"/>
      <c r="TTD535" s="122"/>
      <c r="TTE535" s="122"/>
      <c r="TTF535" s="122"/>
      <c r="TTG535" s="122"/>
      <c r="TTH535" s="122"/>
      <c r="TTI535" s="122"/>
      <c r="TTJ535" s="122"/>
      <c r="TTK535" s="122"/>
      <c r="TTL535" s="122"/>
      <c r="TTM535" s="122"/>
      <c r="TTN535" s="122"/>
      <c r="TTO535" s="122"/>
      <c r="TTP535" s="122"/>
      <c r="TTQ535" s="122"/>
      <c r="TTR535" s="122"/>
      <c r="TTS535" s="122"/>
      <c r="TTT535" s="122"/>
      <c r="TTU535" s="122"/>
      <c r="TTV535" s="122"/>
      <c r="TTW535" s="122"/>
      <c r="TTX535" s="122"/>
      <c r="TTY535" s="122"/>
      <c r="TTZ535" s="122"/>
      <c r="TUA535" s="122"/>
      <c r="TUB535" s="122"/>
      <c r="TUC535" s="122"/>
      <c r="TUD535" s="122"/>
      <c r="TUE535" s="122"/>
      <c r="TUF535" s="122"/>
      <c r="TUG535" s="122"/>
      <c r="TUH535" s="122"/>
      <c r="TUI535" s="122"/>
      <c r="TUJ535" s="122"/>
      <c r="TUK535" s="122"/>
      <c r="TUL535" s="122"/>
      <c r="TUM535" s="122"/>
      <c r="TUN535" s="122"/>
      <c r="TUO535" s="122"/>
      <c r="TUP535" s="122"/>
      <c r="TUQ535" s="122"/>
      <c r="TUR535" s="122"/>
      <c r="TUS535" s="122"/>
      <c r="TUT535" s="122"/>
      <c r="TUU535" s="122"/>
      <c r="TUV535" s="122"/>
      <c r="TUW535" s="122"/>
      <c r="TUX535" s="122"/>
      <c r="TUY535" s="122"/>
      <c r="TUZ535" s="122"/>
      <c r="TVA535" s="122"/>
      <c r="TVB535" s="122"/>
      <c r="TVC535" s="122"/>
      <c r="TVD535" s="122"/>
      <c r="TVE535" s="122"/>
      <c r="TVF535" s="122"/>
      <c r="TVG535" s="122"/>
      <c r="TVH535" s="122"/>
      <c r="TVI535" s="122"/>
      <c r="TVJ535" s="122"/>
      <c r="TVK535" s="122"/>
      <c r="TVL535" s="122"/>
      <c r="TVM535" s="122"/>
      <c r="TVN535" s="122"/>
      <c r="TVO535" s="122"/>
      <c r="TVP535" s="122"/>
      <c r="TVQ535" s="122"/>
      <c r="TVR535" s="122"/>
      <c r="TVS535" s="122"/>
      <c r="TVT535" s="122"/>
      <c r="TVU535" s="122"/>
      <c r="TVV535" s="122"/>
      <c r="TVW535" s="122"/>
      <c r="TVX535" s="122"/>
      <c r="TVY535" s="122"/>
      <c r="TVZ535" s="122"/>
      <c r="TWA535" s="122"/>
      <c r="TWB535" s="122"/>
      <c r="TWC535" s="122"/>
      <c r="TWD535" s="122"/>
      <c r="TWE535" s="122"/>
      <c r="TWF535" s="122"/>
      <c r="TWG535" s="122"/>
      <c r="TWH535" s="122"/>
      <c r="TWI535" s="122"/>
      <c r="TWJ535" s="122"/>
      <c r="TWK535" s="122"/>
      <c r="TWL535" s="122"/>
      <c r="TWM535" s="122"/>
      <c r="TWN535" s="122"/>
      <c r="TWO535" s="122"/>
      <c r="TWP535" s="122"/>
      <c r="TWQ535" s="122"/>
      <c r="TWR535" s="122"/>
      <c r="TWS535" s="122"/>
      <c r="TWT535" s="122"/>
      <c r="TWU535" s="122"/>
      <c r="TWV535" s="122"/>
      <c r="TWW535" s="122"/>
      <c r="TWX535" s="122"/>
      <c r="TWY535" s="122"/>
      <c r="TWZ535" s="122"/>
      <c r="TXA535" s="122"/>
      <c r="TXB535" s="122"/>
      <c r="TXC535" s="122"/>
      <c r="TXD535" s="122"/>
      <c r="TXE535" s="122"/>
      <c r="TXF535" s="122"/>
      <c r="TXG535" s="122"/>
      <c r="TXH535" s="122"/>
      <c r="TXI535" s="122"/>
      <c r="TXJ535" s="122"/>
      <c r="TXK535" s="122"/>
      <c r="TXL535" s="122"/>
      <c r="TXM535" s="122"/>
      <c r="TXN535" s="122"/>
      <c r="TXO535" s="122"/>
      <c r="TXP535" s="122"/>
      <c r="TXQ535" s="122"/>
      <c r="TXR535" s="122"/>
      <c r="TXS535" s="122"/>
      <c r="TXT535" s="122"/>
      <c r="TXU535" s="122"/>
      <c r="TXV535" s="122"/>
      <c r="TXW535" s="122"/>
      <c r="TXX535" s="122"/>
      <c r="TXY535" s="122"/>
      <c r="TXZ535" s="122"/>
      <c r="TYA535" s="122"/>
      <c r="TYB535" s="122"/>
      <c r="TYC535" s="122"/>
      <c r="TYD535" s="122"/>
      <c r="TYE535" s="122"/>
      <c r="TYF535" s="122"/>
      <c r="TYG535" s="122"/>
      <c r="TYH535" s="122"/>
      <c r="TYI535" s="122"/>
      <c r="TYJ535" s="122"/>
      <c r="TYK535" s="122"/>
      <c r="TYL535" s="122"/>
      <c r="TYM535" s="122"/>
      <c r="TYN535" s="122"/>
      <c r="TYO535" s="122"/>
      <c r="TYP535" s="122"/>
      <c r="TYQ535" s="122"/>
      <c r="TYR535" s="122"/>
      <c r="TYS535" s="122"/>
      <c r="TYT535" s="122"/>
      <c r="TYU535" s="122"/>
      <c r="TYV535" s="122"/>
      <c r="TYW535" s="122"/>
      <c r="TYX535" s="122"/>
      <c r="TYY535" s="122"/>
      <c r="TYZ535" s="122"/>
      <c r="TZA535" s="122"/>
      <c r="TZB535" s="122"/>
      <c r="TZC535" s="122"/>
      <c r="TZD535" s="122"/>
      <c r="TZE535" s="122"/>
      <c r="TZF535" s="122"/>
      <c r="TZG535" s="122"/>
      <c r="TZH535" s="122"/>
      <c r="TZI535" s="122"/>
      <c r="TZJ535" s="122"/>
      <c r="TZK535" s="122"/>
      <c r="TZL535" s="122"/>
      <c r="TZM535" s="122"/>
      <c r="TZN535" s="122"/>
      <c r="TZO535" s="122"/>
      <c r="TZP535" s="122"/>
      <c r="TZQ535" s="122"/>
      <c r="TZR535" s="122"/>
      <c r="TZS535" s="122"/>
      <c r="TZT535" s="122"/>
      <c r="TZU535" s="122"/>
      <c r="TZV535" s="122"/>
      <c r="TZW535" s="122"/>
      <c r="TZX535" s="122"/>
      <c r="TZY535" s="122"/>
      <c r="TZZ535" s="122"/>
      <c r="UAA535" s="122"/>
      <c r="UAB535" s="122"/>
      <c r="UAC535" s="122"/>
      <c r="UAD535" s="122"/>
      <c r="UAE535" s="122"/>
      <c r="UAF535" s="122"/>
      <c r="UAG535" s="122"/>
      <c r="UAH535" s="122"/>
      <c r="UAI535" s="122"/>
      <c r="UAJ535" s="122"/>
      <c r="UAK535" s="122"/>
      <c r="UAL535" s="122"/>
      <c r="UAM535" s="122"/>
      <c r="UAN535" s="122"/>
      <c r="UAO535" s="122"/>
      <c r="UAP535" s="122"/>
      <c r="UAQ535" s="122"/>
      <c r="UAR535" s="122"/>
      <c r="UAS535" s="122"/>
      <c r="UAT535" s="122"/>
      <c r="UAU535" s="122"/>
      <c r="UAV535" s="122"/>
      <c r="UAW535" s="122"/>
      <c r="UAX535" s="122"/>
      <c r="UAY535" s="122"/>
      <c r="UAZ535" s="122"/>
      <c r="UBA535" s="122"/>
      <c r="UBB535" s="122"/>
      <c r="UBC535" s="122"/>
      <c r="UBD535" s="122"/>
      <c r="UBE535" s="122"/>
      <c r="UBF535" s="122"/>
      <c r="UBG535" s="122"/>
      <c r="UBH535" s="122"/>
      <c r="UBI535" s="122"/>
      <c r="UBJ535" s="122"/>
      <c r="UBK535" s="122"/>
      <c r="UBL535" s="122"/>
      <c r="UBM535" s="122"/>
      <c r="UBN535" s="122"/>
      <c r="UBO535" s="122"/>
      <c r="UBP535" s="122"/>
      <c r="UBQ535" s="122"/>
      <c r="UBR535" s="122"/>
      <c r="UBS535" s="122"/>
      <c r="UBT535" s="122"/>
      <c r="UBU535" s="122"/>
      <c r="UBV535" s="122"/>
      <c r="UBW535" s="122"/>
      <c r="UBX535" s="122"/>
      <c r="UBY535" s="122"/>
      <c r="UBZ535" s="122"/>
      <c r="UCA535" s="122"/>
      <c r="UCB535" s="122"/>
      <c r="UCC535" s="122"/>
      <c r="UCD535" s="122"/>
      <c r="UCE535" s="122"/>
      <c r="UCF535" s="122"/>
      <c r="UCG535" s="122"/>
      <c r="UCH535" s="122"/>
      <c r="UCI535" s="122"/>
      <c r="UCJ535" s="122"/>
      <c r="UCK535" s="122"/>
      <c r="UCL535" s="122"/>
      <c r="UCM535" s="122"/>
      <c r="UCN535" s="122"/>
      <c r="UCO535" s="122"/>
      <c r="UCP535" s="122"/>
      <c r="UCQ535" s="122"/>
      <c r="UCR535" s="122"/>
      <c r="UCS535" s="122"/>
      <c r="UCT535" s="122"/>
      <c r="UCU535" s="122"/>
      <c r="UCV535" s="122"/>
      <c r="UCW535" s="122"/>
      <c r="UCX535" s="122"/>
      <c r="UCY535" s="122"/>
      <c r="UCZ535" s="122"/>
      <c r="UDA535" s="122"/>
      <c r="UDB535" s="122"/>
      <c r="UDC535" s="122"/>
      <c r="UDD535" s="122"/>
      <c r="UDE535" s="122"/>
      <c r="UDF535" s="122"/>
      <c r="UDG535" s="122"/>
      <c r="UDH535" s="122"/>
      <c r="UDI535" s="122"/>
      <c r="UDJ535" s="122"/>
      <c r="UDK535" s="122"/>
      <c r="UDL535" s="122"/>
      <c r="UDM535" s="122"/>
      <c r="UDN535" s="122"/>
      <c r="UDO535" s="122"/>
      <c r="UDP535" s="122"/>
      <c r="UDQ535" s="122"/>
      <c r="UDR535" s="122"/>
      <c r="UDS535" s="122"/>
      <c r="UDT535" s="122"/>
      <c r="UDU535" s="122"/>
      <c r="UDV535" s="122"/>
      <c r="UDW535" s="122"/>
      <c r="UDX535" s="122"/>
      <c r="UDY535" s="122"/>
      <c r="UDZ535" s="122"/>
      <c r="UEA535" s="122"/>
      <c r="UEB535" s="122"/>
      <c r="UEC535" s="122"/>
      <c r="UED535" s="122"/>
      <c r="UEE535" s="122"/>
      <c r="UEF535" s="122"/>
      <c r="UEG535" s="122"/>
      <c r="UEH535" s="122"/>
      <c r="UEI535" s="122"/>
      <c r="UEJ535" s="122"/>
      <c r="UEK535" s="122"/>
      <c r="UEL535" s="122"/>
      <c r="UEM535" s="122"/>
      <c r="UEN535" s="122"/>
      <c r="UEO535" s="122"/>
      <c r="UEP535" s="122"/>
      <c r="UEQ535" s="122"/>
      <c r="UER535" s="122"/>
      <c r="UES535" s="122"/>
      <c r="UET535" s="122"/>
      <c r="UEU535" s="122"/>
      <c r="UEV535" s="122"/>
      <c r="UEW535" s="122"/>
      <c r="UEX535" s="122"/>
      <c r="UEY535" s="122"/>
      <c r="UEZ535" s="122"/>
      <c r="UFA535" s="122"/>
      <c r="UFB535" s="122"/>
      <c r="UFC535" s="122"/>
      <c r="UFD535" s="122"/>
      <c r="UFE535" s="122"/>
      <c r="UFF535" s="122"/>
      <c r="UFG535" s="122"/>
      <c r="UFH535" s="122"/>
      <c r="UFI535" s="122"/>
      <c r="UFJ535" s="122"/>
      <c r="UFK535" s="122"/>
      <c r="UFL535" s="122"/>
      <c r="UFM535" s="122"/>
      <c r="UFN535" s="122"/>
      <c r="UFO535" s="122"/>
      <c r="UFP535" s="122"/>
      <c r="UFQ535" s="122"/>
      <c r="UFR535" s="122"/>
      <c r="UFS535" s="122"/>
      <c r="UFT535" s="122"/>
      <c r="UFU535" s="122"/>
      <c r="UFV535" s="122"/>
      <c r="UFW535" s="122"/>
      <c r="UFX535" s="122"/>
      <c r="UFY535" s="122"/>
      <c r="UFZ535" s="122"/>
      <c r="UGA535" s="122"/>
      <c r="UGB535" s="122"/>
      <c r="UGC535" s="122"/>
      <c r="UGD535" s="122"/>
      <c r="UGE535" s="122"/>
      <c r="UGF535" s="122"/>
      <c r="UGG535" s="122"/>
      <c r="UGH535" s="122"/>
      <c r="UGI535" s="122"/>
      <c r="UGJ535" s="122"/>
      <c r="UGK535" s="122"/>
      <c r="UGL535" s="122"/>
      <c r="UGM535" s="122"/>
      <c r="UGN535" s="122"/>
      <c r="UGO535" s="122"/>
      <c r="UGP535" s="122"/>
      <c r="UGQ535" s="122"/>
      <c r="UGR535" s="122"/>
      <c r="UGS535" s="122"/>
      <c r="UGT535" s="122"/>
      <c r="UGU535" s="122"/>
      <c r="UGV535" s="122"/>
      <c r="UGW535" s="122"/>
      <c r="UGX535" s="122"/>
      <c r="UGY535" s="122"/>
      <c r="UGZ535" s="122"/>
      <c r="UHA535" s="122"/>
      <c r="UHB535" s="122"/>
      <c r="UHC535" s="122"/>
      <c r="UHD535" s="122"/>
      <c r="UHE535" s="122"/>
      <c r="UHF535" s="122"/>
      <c r="UHG535" s="122"/>
      <c r="UHH535" s="122"/>
      <c r="UHI535" s="122"/>
      <c r="UHJ535" s="122"/>
      <c r="UHK535" s="122"/>
      <c r="UHL535" s="122"/>
      <c r="UHM535" s="122"/>
      <c r="UHN535" s="122"/>
      <c r="UHO535" s="122"/>
      <c r="UHP535" s="122"/>
      <c r="UHQ535" s="122"/>
      <c r="UHR535" s="122"/>
      <c r="UHS535" s="122"/>
      <c r="UHT535" s="122"/>
      <c r="UHU535" s="122"/>
      <c r="UHV535" s="122"/>
      <c r="UHW535" s="122"/>
      <c r="UHX535" s="122"/>
      <c r="UHY535" s="122"/>
      <c r="UHZ535" s="122"/>
      <c r="UIA535" s="122"/>
      <c r="UIB535" s="122"/>
      <c r="UIC535" s="122"/>
      <c r="UID535" s="122"/>
      <c r="UIE535" s="122"/>
      <c r="UIF535" s="122"/>
      <c r="UIG535" s="122"/>
      <c r="UIH535" s="122"/>
      <c r="UII535" s="122"/>
      <c r="UIJ535" s="122"/>
      <c r="UIK535" s="122"/>
      <c r="UIL535" s="122"/>
      <c r="UIM535" s="122"/>
      <c r="UIN535" s="122"/>
      <c r="UIO535" s="122"/>
      <c r="UIP535" s="122"/>
      <c r="UIQ535" s="122"/>
      <c r="UIR535" s="122"/>
      <c r="UIS535" s="122"/>
      <c r="UIT535" s="122"/>
      <c r="UIU535" s="122"/>
      <c r="UIV535" s="122"/>
      <c r="UIW535" s="122"/>
      <c r="UIX535" s="122"/>
      <c r="UIY535" s="122"/>
      <c r="UIZ535" s="122"/>
      <c r="UJA535" s="122"/>
      <c r="UJB535" s="122"/>
      <c r="UJC535" s="122"/>
      <c r="UJD535" s="122"/>
      <c r="UJE535" s="122"/>
      <c r="UJF535" s="122"/>
      <c r="UJG535" s="122"/>
      <c r="UJH535" s="122"/>
      <c r="UJI535" s="122"/>
      <c r="UJJ535" s="122"/>
      <c r="UJK535" s="122"/>
      <c r="UJL535" s="122"/>
      <c r="UJM535" s="122"/>
      <c r="UJN535" s="122"/>
      <c r="UJO535" s="122"/>
      <c r="UJP535" s="122"/>
      <c r="UJQ535" s="122"/>
      <c r="UJR535" s="122"/>
      <c r="UJS535" s="122"/>
      <c r="UJT535" s="122"/>
      <c r="UJU535" s="122"/>
      <c r="UJV535" s="122"/>
      <c r="UJW535" s="122"/>
      <c r="UJX535" s="122"/>
      <c r="UJY535" s="122"/>
      <c r="UJZ535" s="122"/>
      <c r="UKA535" s="122"/>
      <c r="UKB535" s="122"/>
      <c r="UKC535" s="122"/>
      <c r="UKD535" s="122"/>
      <c r="UKE535" s="122"/>
      <c r="UKF535" s="122"/>
      <c r="UKG535" s="122"/>
      <c r="UKH535" s="122"/>
      <c r="UKI535" s="122"/>
      <c r="UKJ535" s="122"/>
      <c r="UKK535" s="122"/>
      <c r="UKL535" s="122"/>
      <c r="UKM535" s="122"/>
      <c r="UKN535" s="122"/>
      <c r="UKO535" s="122"/>
      <c r="UKP535" s="122"/>
      <c r="UKQ535" s="122"/>
      <c r="UKR535" s="122"/>
      <c r="UKS535" s="122"/>
      <c r="UKT535" s="122"/>
      <c r="UKU535" s="122"/>
      <c r="UKV535" s="122"/>
      <c r="UKW535" s="122"/>
      <c r="UKX535" s="122"/>
      <c r="UKY535" s="122"/>
      <c r="UKZ535" s="122"/>
      <c r="ULA535" s="122"/>
      <c r="ULB535" s="122"/>
      <c r="ULC535" s="122"/>
      <c r="ULD535" s="122"/>
      <c r="ULE535" s="122"/>
      <c r="ULF535" s="122"/>
      <c r="ULG535" s="122"/>
      <c r="ULH535" s="122"/>
      <c r="ULI535" s="122"/>
      <c r="ULJ535" s="122"/>
      <c r="ULK535" s="122"/>
      <c r="ULL535" s="122"/>
      <c r="ULM535" s="122"/>
      <c r="ULN535" s="122"/>
      <c r="ULO535" s="122"/>
      <c r="ULP535" s="122"/>
      <c r="ULQ535" s="122"/>
      <c r="ULR535" s="122"/>
      <c r="ULS535" s="122"/>
      <c r="ULT535" s="122"/>
      <c r="ULU535" s="122"/>
      <c r="ULV535" s="122"/>
      <c r="ULW535" s="122"/>
      <c r="ULX535" s="122"/>
      <c r="ULY535" s="122"/>
      <c r="ULZ535" s="122"/>
      <c r="UMA535" s="122"/>
      <c r="UMB535" s="122"/>
      <c r="UMC535" s="122"/>
      <c r="UMD535" s="122"/>
      <c r="UME535" s="122"/>
      <c r="UMF535" s="122"/>
      <c r="UMG535" s="122"/>
      <c r="UMH535" s="122"/>
      <c r="UMI535" s="122"/>
      <c r="UMJ535" s="122"/>
      <c r="UMK535" s="122"/>
      <c r="UML535" s="122"/>
      <c r="UMM535" s="122"/>
      <c r="UMN535" s="122"/>
      <c r="UMO535" s="122"/>
      <c r="UMP535" s="122"/>
      <c r="UMQ535" s="122"/>
      <c r="UMR535" s="122"/>
      <c r="UMS535" s="122"/>
      <c r="UMT535" s="122"/>
      <c r="UMU535" s="122"/>
      <c r="UMV535" s="122"/>
      <c r="UMW535" s="122"/>
      <c r="UMX535" s="122"/>
      <c r="UMY535" s="122"/>
      <c r="UMZ535" s="122"/>
      <c r="UNA535" s="122"/>
      <c r="UNB535" s="122"/>
      <c r="UNC535" s="122"/>
      <c r="UND535" s="122"/>
      <c r="UNE535" s="122"/>
      <c r="UNF535" s="122"/>
      <c r="UNG535" s="122"/>
      <c r="UNH535" s="122"/>
      <c r="UNI535" s="122"/>
      <c r="UNJ535" s="122"/>
      <c r="UNK535" s="122"/>
      <c r="UNL535" s="122"/>
      <c r="UNM535" s="122"/>
      <c r="UNN535" s="122"/>
      <c r="UNO535" s="122"/>
      <c r="UNP535" s="122"/>
      <c r="UNQ535" s="122"/>
      <c r="UNR535" s="122"/>
      <c r="UNS535" s="122"/>
      <c r="UNT535" s="122"/>
      <c r="UNU535" s="122"/>
      <c r="UNV535" s="122"/>
      <c r="UNW535" s="122"/>
      <c r="UNX535" s="122"/>
      <c r="UNY535" s="122"/>
      <c r="UNZ535" s="122"/>
      <c r="UOA535" s="122"/>
      <c r="UOB535" s="122"/>
      <c r="UOC535" s="122"/>
      <c r="UOD535" s="122"/>
      <c r="UOE535" s="122"/>
      <c r="UOF535" s="122"/>
      <c r="UOG535" s="122"/>
      <c r="UOH535" s="122"/>
      <c r="UOI535" s="122"/>
      <c r="UOJ535" s="122"/>
      <c r="UOK535" s="122"/>
      <c r="UOL535" s="122"/>
      <c r="UOM535" s="122"/>
      <c r="UON535" s="122"/>
      <c r="UOO535" s="122"/>
      <c r="UOP535" s="122"/>
      <c r="UOQ535" s="122"/>
      <c r="UOR535" s="122"/>
      <c r="UOS535" s="122"/>
      <c r="UOT535" s="122"/>
      <c r="UOU535" s="122"/>
      <c r="UOV535" s="122"/>
      <c r="UOW535" s="122"/>
      <c r="UOX535" s="122"/>
      <c r="UOY535" s="122"/>
      <c r="UOZ535" s="122"/>
      <c r="UPA535" s="122"/>
      <c r="UPB535" s="122"/>
      <c r="UPC535" s="122"/>
      <c r="UPD535" s="122"/>
      <c r="UPE535" s="122"/>
      <c r="UPF535" s="122"/>
      <c r="UPG535" s="122"/>
      <c r="UPH535" s="122"/>
      <c r="UPI535" s="122"/>
      <c r="UPJ535" s="122"/>
      <c r="UPK535" s="122"/>
      <c r="UPL535" s="122"/>
      <c r="UPM535" s="122"/>
      <c r="UPN535" s="122"/>
      <c r="UPO535" s="122"/>
      <c r="UPP535" s="122"/>
      <c r="UPQ535" s="122"/>
      <c r="UPR535" s="122"/>
      <c r="UPS535" s="122"/>
      <c r="UPT535" s="122"/>
      <c r="UPU535" s="122"/>
      <c r="UPV535" s="122"/>
      <c r="UPW535" s="122"/>
      <c r="UPX535" s="122"/>
      <c r="UPY535" s="122"/>
      <c r="UPZ535" s="122"/>
      <c r="UQA535" s="122"/>
      <c r="UQB535" s="122"/>
      <c r="UQC535" s="122"/>
      <c r="UQD535" s="122"/>
      <c r="UQE535" s="122"/>
      <c r="UQF535" s="122"/>
      <c r="UQG535" s="122"/>
      <c r="UQH535" s="122"/>
      <c r="UQI535" s="122"/>
      <c r="UQJ535" s="122"/>
      <c r="UQK535" s="122"/>
      <c r="UQL535" s="122"/>
      <c r="UQM535" s="122"/>
      <c r="UQN535" s="122"/>
      <c r="UQO535" s="122"/>
      <c r="UQP535" s="122"/>
      <c r="UQQ535" s="122"/>
      <c r="UQR535" s="122"/>
      <c r="UQS535" s="122"/>
      <c r="UQT535" s="122"/>
      <c r="UQU535" s="122"/>
      <c r="UQV535" s="122"/>
      <c r="UQW535" s="122"/>
      <c r="UQX535" s="122"/>
      <c r="UQY535" s="122"/>
      <c r="UQZ535" s="122"/>
      <c r="URA535" s="122"/>
      <c r="URB535" s="122"/>
      <c r="URC535" s="122"/>
      <c r="URD535" s="122"/>
      <c r="URE535" s="122"/>
      <c r="URF535" s="122"/>
      <c r="URG535" s="122"/>
      <c r="URH535" s="122"/>
      <c r="URI535" s="122"/>
      <c r="URJ535" s="122"/>
      <c r="URK535" s="122"/>
      <c r="URL535" s="122"/>
      <c r="URM535" s="122"/>
      <c r="URN535" s="122"/>
      <c r="URO535" s="122"/>
      <c r="URP535" s="122"/>
      <c r="URQ535" s="122"/>
      <c r="URR535" s="122"/>
      <c r="URS535" s="122"/>
      <c r="URT535" s="122"/>
      <c r="URU535" s="122"/>
      <c r="URV535" s="122"/>
      <c r="URW535" s="122"/>
      <c r="URX535" s="122"/>
      <c r="URY535" s="122"/>
      <c r="URZ535" s="122"/>
      <c r="USA535" s="122"/>
      <c r="USB535" s="122"/>
      <c r="USC535" s="122"/>
      <c r="USD535" s="122"/>
      <c r="USE535" s="122"/>
      <c r="USF535" s="122"/>
      <c r="USG535" s="122"/>
      <c r="USH535" s="122"/>
      <c r="USI535" s="122"/>
      <c r="USJ535" s="122"/>
      <c r="USK535" s="122"/>
      <c r="USL535" s="122"/>
      <c r="USM535" s="122"/>
      <c r="USN535" s="122"/>
      <c r="USO535" s="122"/>
      <c r="USP535" s="122"/>
      <c r="USQ535" s="122"/>
      <c r="USR535" s="122"/>
      <c r="USS535" s="122"/>
      <c r="UST535" s="122"/>
      <c r="USU535" s="122"/>
      <c r="USV535" s="122"/>
      <c r="USW535" s="122"/>
      <c r="USX535" s="122"/>
      <c r="USY535" s="122"/>
      <c r="USZ535" s="122"/>
      <c r="UTA535" s="122"/>
      <c r="UTB535" s="122"/>
      <c r="UTC535" s="122"/>
      <c r="UTD535" s="122"/>
      <c r="UTE535" s="122"/>
      <c r="UTF535" s="122"/>
      <c r="UTG535" s="122"/>
      <c r="UTH535" s="122"/>
      <c r="UTI535" s="122"/>
      <c r="UTJ535" s="122"/>
      <c r="UTK535" s="122"/>
      <c r="UTL535" s="122"/>
      <c r="UTM535" s="122"/>
      <c r="UTN535" s="122"/>
      <c r="UTO535" s="122"/>
      <c r="UTP535" s="122"/>
      <c r="UTQ535" s="122"/>
      <c r="UTR535" s="122"/>
      <c r="UTS535" s="122"/>
      <c r="UTT535" s="122"/>
      <c r="UTU535" s="122"/>
      <c r="UTV535" s="122"/>
      <c r="UTW535" s="122"/>
      <c r="UTX535" s="122"/>
      <c r="UTY535" s="122"/>
      <c r="UTZ535" s="122"/>
      <c r="UUA535" s="122"/>
      <c r="UUB535" s="122"/>
      <c r="UUC535" s="122"/>
      <c r="UUD535" s="122"/>
      <c r="UUE535" s="122"/>
      <c r="UUF535" s="122"/>
      <c r="UUG535" s="122"/>
      <c r="UUH535" s="122"/>
      <c r="UUI535" s="122"/>
      <c r="UUJ535" s="122"/>
      <c r="UUK535" s="122"/>
      <c r="UUL535" s="122"/>
      <c r="UUM535" s="122"/>
      <c r="UUN535" s="122"/>
      <c r="UUO535" s="122"/>
      <c r="UUP535" s="122"/>
      <c r="UUQ535" s="122"/>
      <c r="UUR535" s="122"/>
      <c r="UUS535" s="122"/>
      <c r="UUT535" s="122"/>
      <c r="UUU535" s="122"/>
      <c r="UUV535" s="122"/>
      <c r="UUW535" s="122"/>
      <c r="UUX535" s="122"/>
      <c r="UUY535" s="122"/>
      <c r="UUZ535" s="122"/>
      <c r="UVA535" s="122"/>
      <c r="UVB535" s="122"/>
      <c r="UVC535" s="122"/>
      <c r="UVD535" s="122"/>
      <c r="UVE535" s="122"/>
      <c r="UVF535" s="122"/>
      <c r="UVG535" s="122"/>
      <c r="UVH535" s="122"/>
      <c r="UVI535" s="122"/>
      <c r="UVJ535" s="122"/>
      <c r="UVK535" s="122"/>
      <c r="UVL535" s="122"/>
      <c r="UVM535" s="122"/>
      <c r="UVN535" s="122"/>
      <c r="UVO535" s="122"/>
      <c r="UVP535" s="122"/>
      <c r="UVQ535" s="122"/>
      <c r="UVR535" s="122"/>
      <c r="UVS535" s="122"/>
      <c r="UVT535" s="122"/>
      <c r="UVU535" s="122"/>
      <c r="UVV535" s="122"/>
      <c r="UVW535" s="122"/>
      <c r="UVX535" s="122"/>
      <c r="UVY535" s="122"/>
      <c r="UVZ535" s="122"/>
      <c r="UWA535" s="122"/>
      <c r="UWB535" s="122"/>
      <c r="UWC535" s="122"/>
      <c r="UWD535" s="122"/>
      <c r="UWE535" s="122"/>
      <c r="UWF535" s="122"/>
      <c r="UWG535" s="122"/>
      <c r="UWH535" s="122"/>
      <c r="UWI535" s="122"/>
      <c r="UWJ535" s="122"/>
      <c r="UWK535" s="122"/>
      <c r="UWL535" s="122"/>
      <c r="UWM535" s="122"/>
      <c r="UWN535" s="122"/>
      <c r="UWO535" s="122"/>
      <c r="UWP535" s="122"/>
      <c r="UWQ535" s="122"/>
      <c r="UWR535" s="122"/>
      <c r="UWS535" s="122"/>
      <c r="UWT535" s="122"/>
      <c r="UWU535" s="122"/>
      <c r="UWV535" s="122"/>
      <c r="UWW535" s="122"/>
      <c r="UWX535" s="122"/>
      <c r="UWY535" s="122"/>
      <c r="UWZ535" s="122"/>
      <c r="UXA535" s="122"/>
      <c r="UXB535" s="122"/>
      <c r="UXC535" s="122"/>
      <c r="UXD535" s="122"/>
      <c r="UXE535" s="122"/>
      <c r="UXF535" s="122"/>
      <c r="UXG535" s="122"/>
      <c r="UXH535" s="122"/>
      <c r="UXI535" s="122"/>
      <c r="UXJ535" s="122"/>
      <c r="UXK535" s="122"/>
      <c r="UXL535" s="122"/>
      <c r="UXM535" s="122"/>
      <c r="UXN535" s="122"/>
      <c r="UXO535" s="122"/>
      <c r="UXP535" s="122"/>
      <c r="UXQ535" s="122"/>
      <c r="UXR535" s="122"/>
      <c r="UXS535" s="122"/>
      <c r="UXT535" s="122"/>
      <c r="UXU535" s="122"/>
      <c r="UXV535" s="122"/>
      <c r="UXW535" s="122"/>
      <c r="UXX535" s="122"/>
      <c r="UXY535" s="122"/>
      <c r="UXZ535" s="122"/>
      <c r="UYA535" s="122"/>
      <c r="UYB535" s="122"/>
      <c r="UYC535" s="122"/>
      <c r="UYD535" s="122"/>
      <c r="UYE535" s="122"/>
      <c r="UYF535" s="122"/>
      <c r="UYG535" s="122"/>
      <c r="UYH535" s="122"/>
      <c r="UYI535" s="122"/>
      <c r="UYJ535" s="122"/>
      <c r="UYK535" s="122"/>
      <c r="UYL535" s="122"/>
      <c r="UYM535" s="122"/>
      <c r="UYN535" s="122"/>
      <c r="UYO535" s="122"/>
      <c r="UYP535" s="122"/>
      <c r="UYQ535" s="122"/>
      <c r="UYR535" s="122"/>
      <c r="UYS535" s="122"/>
      <c r="UYT535" s="122"/>
      <c r="UYU535" s="122"/>
      <c r="UYV535" s="122"/>
      <c r="UYW535" s="122"/>
      <c r="UYX535" s="122"/>
      <c r="UYY535" s="122"/>
      <c r="UYZ535" s="122"/>
      <c r="UZA535" s="122"/>
      <c r="UZB535" s="122"/>
      <c r="UZC535" s="122"/>
      <c r="UZD535" s="122"/>
      <c r="UZE535" s="122"/>
      <c r="UZF535" s="122"/>
      <c r="UZG535" s="122"/>
      <c r="UZH535" s="122"/>
      <c r="UZI535" s="122"/>
      <c r="UZJ535" s="122"/>
      <c r="UZK535" s="122"/>
      <c r="UZL535" s="122"/>
      <c r="UZM535" s="122"/>
      <c r="UZN535" s="122"/>
      <c r="UZO535" s="122"/>
      <c r="UZP535" s="122"/>
      <c r="UZQ535" s="122"/>
      <c r="UZR535" s="122"/>
      <c r="UZS535" s="122"/>
      <c r="UZT535" s="122"/>
      <c r="UZU535" s="122"/>
      <c r="UZV535" s="122"/>
      <c r="UZW535" s="122"/>
      <c r="UZX535" s="122"/>
      <c r="UZY535" s="122"/>
      <c r="UZZ535" s="122"/>
      <c r="VAA535" s="122"/>
      <c r="VAB535" s="122"/>
      <c r="VAC535" s="122"/>
      <c r="VAD535" s="122"/>
      <c r="VAE535" s="122"/>
      <c r="VAF535" s="122"/>
      <c r="VAG535" s="122"/>
      <c r="VAH535" s="122"/>
      <c r="VAI535" s="122"/>
      <c r="VAJ535" s="122"/>
      <c r="VAK535" s="122"/>
      <c r="VAL535" s="122"/>
      <c r="VAM535" s="122"/>
      <c r="VAN535" s="122"/>
      <c r="VAO535" s="122"/>
      <c r="VAP535" s="122"/>
      <c r="VAQ535" s="122"/>
      <c r="VAR535" s="122"/>
      <c r="VAS535" s="122"/>
      <c r="VAT535" s="122"/>
      <c r="VAU535" s="122"/>
      <c r="VAV535" s="122"/>
      <c r="VAW535" s="122"/>
      <c r="VAX535" s="122"/>
      <c r="VAY535" s="122"/>
      <c r="VAZ535" s="122"/>
      <c r="VBA535" s="122"/>
      <c r="VBB535" s="122"/>
      <c r="VBC535" s="122"/>
      <c r="VBD535" s="122"/>
      <c r="VBE535" s="122"/>
      <c r="VBF535" s="122"/>
      <c r="VBG535" s="122"/>
      <c r="VBH535" s="122"/>
      <c r="VBI535" s="122"/>
      <c r="VBJ535" s="122"/>
      <c r="VBK535" s="122"/>
      <c r="VBL535" s="122"/>
      <c r="VBM535" s="122"/>
      <c r="VBN535" s="122"/>
      <c r="VBO535" s="122"/>
      <c r="VBP535" s="122"/>
      <c r="VBQ535" s="122"/>
      <c r="VBR535" s="122"/>
      <c r="VBS535" s="122"/>
      <c r="VBT535" s="122"/>
      <c r="VBU535" s="122"/>
      <c r="VBV535" s="122"/>
      <c r="VBW535" s="122"/>
      <c r="VBX535" s="122"/>
      <c r="VBY535" s="122"/>
      <c r="VBZ535" s="122"/>
      <c r="VCA535" s="122"/>
      <c r="VCB535" s="122"/>
      <c r="VCC535" s="122"/>
      <c r="VCD535" s="122"/>
      <c r="VCE535" s="122"/>
      <c r="VCF535" s="122"/>
      <c r="VCG535" s="122"/>
      <c r="VCH535" s="122"/>
      <c r="VCI535" s="122"/>
      <c r="VCJ535" s="122"/>
      <c r="VCK535" s="122"/>
      <c r="VCL535" s="122"/>
      <c r="VCM535" s="122"/>
      <c r="VCN535" s="122"/>
      <c r="VCO535" s="122"/>
      <c r="VCP535" s="122"/>
      <c r="VCQ535" s="122"/>
      <c r="VCR535" s="122"/>
      <c r="VCS535" s="122"/>
      <c r="VCT535" s="122"/>
      <c r="VCU535" s="122"/>
      <c r="VCV535" s="122"/>
      <c r="VCW535" s="122"/>
      <c r="VCX535" s="122"/>
      <c r="VCY535" s="122"/>
      <c r="VCZ535" s="122"/>
      <c r="VDA535" s="122"/>
      <c r="VDB535" s="122"/>
      <c r="VDC535" s="122"/>
      <c r="VDD535" s="122"/>
      <c r="VDE535" s="122"/>
      <c r="VDF535" s="122"/>
      <c r="VDG535" s="122"/>
      <c r="VDH535" s="122"/>
      <c r="VDI535" s="122"/>
      <c r="VDJ535" s="122"/>
      <c r="VDK535" s="122"/>
      <c r="VDL535" s="122"/>
      <c r="VDM535" s="122"/>
      <c r="VDN535" s="122"/>
      <c r="VDO535" s="122"/>
      <c r="VDP535" s="122"/>
      <c r="VDQ535" s="122"/>
      <c r="VDR535" s="122"/>
      <c r="VDS535" s="122"/>
      <c r="VDT535" s="122"/>
      <c r="VDU535" s="122"/>
      <c r="VDV535" s="122"/>
      <c r="VDW535" s="122"/>
      <c r="VDX535" s="122"/>
      <c r="VDY535" s="122"/>
      <c r="VDZ535" s="122"/>
      <c r="VEA535" s="122"/>
      <c r="VEB535" s="122"/>
      <c r="VEC535" s="122"/>
      <c r="VED535" s="122"/>
      <c r="VEE535" s="122"/>
      <c r="VEF535" s="122"/>
      <c r="VEG535" s="122"/>
      <c r="VEH535" s="122"/>
      <c r="VEI535" s="122"/>
      <c r="VEJ535" s="122"/>
      <c r="VEK535" s="122"/>
      <c r="VEL535" s="122"/>
      <c r="VEM535" s="122"/>
      <c r="VEN535" s="122"/>
      <c r="VEO535" s="122"/>
      <c r="VEP535" s="122"/>
      <c r="VEQ535" s="122"/>
      <c r="VER535" s="122"/>
      <c r="VES535" s="122"/>
      <c r="VET535" s="122"/>
      <c r="VEU535" s="122"/>
      <c r="VEV535" s="122"/>
      <c r="VEW535" s="122"/>
      <c r="VEX535" s="122"/>
      <c r="VEY535" s="122"/>
      <c r="VEZ535" s="122"/>
      <c r="VFA535" s="122"/>
      <c r="VFB535" s="122"/>
      <c r="VFC535" s="122"/>
      <c r="VFD535" s="122"/>
      <c r="VFE535" s="122"/>
      <c r="VFF535" s="122"/>
      <c r="VFG535" s="122"/>
      <c r="VFH535" s="122"/>
      <c r="VFI535" s="122"/>
      <c r="VFJ535" s="122"/>
      <c r="VFK535" s="122"/>
      <c r="VFL535" s="122"/>
      <c r="VFM535" s="122"/>
      <c r="VFN535" s="122"/>
      <c r="VFO535" s="122"/>
      <c r="VFP535" s="122"/>
      <c r="VFQ535" s="122"/>
      <c r="VFR535" s="122"/>
      <c r="VFS535" s="122"/>
      <c r="VFT535" s="122"/>
      <c r="VFU535" s="122"/>
      <c r="VFV535" s="122"/>
      <c r="VFW535" s="122"/>
      <c r="VFX535" s="122"/>
      <c r="VFY535" s="122"/>
      <c r="VFZ535" s="122"/>
      <c r="VGA535" s="122"/>
      <c r="VGB535" s="122"/>
      <c r="VGC535" s="122"/>
      <c r="VGD535" s="122"/>
      <c r="VGE535" s="122"/>
      <c r="VGF535" s="122"/>
      <c r="VGG535" s="122"/>
      <c r="VGH535" s="122"/>
      <c r="VGI535" s="122"/>
      <c r="VGJ535" s="122"/>
      <c r="VGK535" s="122"/>
      <c r="VGL535" s="122"/>
      <c r="VGM535" s="122"/>
      <c r="VGN535" s="122"/>
      <c r="VGO535" s="122"/>
      <c r="VGP535" s="122"/>
      <c r="VGQ535" s="122"/>
      <c r="VGR535" s="122"/>
      <c r="VGS535" s="122"/>
      <c r="VGT535" s="122"/>
      <c r="VGU535" s="122"/>
      <c r="VGV535" s="122"/>
      <c r="VGW535" s="122"/>
      <c r="VGX535" s="122"/>
      <c r="VGY535" s="122"/>
      <c r="VGZ535" s="122"/>
      <c r="VHA535" s="122"/>
      <c r="VHB535" s="122"/>
      <c r="VHC535" s="122"/>
      <c r="VHD535" s="122"/>
      <c r="VHE535" s="122"/>
      <c r="VHF535" s="122"/>
      <c r="VHG535" s="122"/>
      <c r="VHH535" s="122"/>
      <c r="VHI535" s="122"/>
      <c r="VHJ535" s="122"/>
      <c r="VHK535" s="122"/>
      <c r="VHL535" s="122"/>
      <c r="VHM535" s="122"/>
      <c r="VHN535" s="122"/>
      <c r="VHO535" s="122"/>
      <c r="VHP535" s="122"/>
      <c r="VHQ535" s="122"/>
      <c r="VHR535" s="122"/>
      <c r="VHS535" s="122"/>
      <c r="VHT535" s="122"/>
      <c r="VHU535" s="122"/>
      <c r="VHV535" s="122"/>
      <c r="VHW535" s="122"/>
      <c r="VHX535" s="122"/>
      <c r="VHY535" s="122"/>
      <c r="VHZ535" s="122"/>
      <c r="VIA535" s="122"/>
      <c r="VIB535" s="122"/>
      <c r="VIC535" s="122"/>
      <c r="VID535" s="122"/>
      <c r="VIE535" s="122"/>
      <c r="VIF535" s="122"/>
      <c r="VIG535" s="122"/>
      <c r="VIH535" s="122"/>
      <c r="VII535" s="122"/>
      <c r="VIJ535" s="122"/>
      <c r="VIK535" s="122"/>
      <c r="VIL535" s="122"/>
      <c r="VIM535" s="122"/>
      <c r="VIN535" s="122"/>
      <c r="VIO535" s="122"/>
      <c r="VIP535" s="122"/>
      <c r="VIQ535" s="122"/>
      <c r="VIR535" s="122"/>
      <c r="VIS535" s="122"/>
      <c r="VIT535" s="122"/>
      <c r="VIU535" s="122"/>
      <c r="VIV535" s="122"/>
      <c r="VIW535" s="122"/>
      <c r="VIX535" s="122"/>
      <c r="VIY535" s="122"/>
      <c r="VIZ535" s="122"/>
      <c r="VJA535" s="122"/>
      <c r="VJB535" s="122"/>
      <c r="VJC535" s="122"/>
      <c r="VJD535" s="122"/>
      <c r="VJE535" s="122"/>
      <c r="VJF535" s="122"/>
      <c r="VJG535" s="122"/>
      <c r="VJH535" s="122"/>
      <c r="VJI535" s="122"/>
      <c r="VJJ535" s="122"/>
      <c r="VJK535" s="122"/>
      <c r="VJL535" s="122"/>
      <c r="VJM535" s="122"/>
      <c r="VJN535" s="122"/>
      <c r="VJO535" s="122"/>
      <c r="VJP535" s="122"/>
      <c r="VJQ535" s="122"/>
      <c r="VJR535" s="122"/>
      <c r="VJS535" s="122"/>
      <c r="VJT535" s="122"/>
      <c r="VJU535" s="122"/>
      <c r="VJV535" s="122"/>
      <c r="VJW535" s="122"/>
      <c r="VJX535" s="122"/>
      <c r="VJY535" s="122"/>
      <c r="VJZ535" s="122"/>
      <c r="VKA535" s="122"/>
      <c r="VKB535" s="122"/>
      <c r="VKC535" s="122"/>
      <c r="VKD535" s="122"/>
      <c r="VKE535" s="122"/>
      <c r="VKF535" s="122"/>
      <c r="VKG535" s="122"/>
      <c r="VKH535" s="122"/>
      <c r="VKI535" s="122"/>
      <c r="VKJ535" s="122"/>
      <c r="VKK535" s="122"/>
      <c r="VKL535" s="122"/>
      <c r="VKM535" s="122"/>
      <c r="VKN535" s="122"/>
      <c r="VKO535" s="122"/>
      <c r="VKP535" s="122"/>
      <c r="VKQ535" s="122"/>
      <c r="VKR535" s="122"/>
      <c r="VKS535" s="122"/>
      <c r="VKT535" s="122"/>
      <c r="VKU535" s="122"/>
      <c r="VKV535" s="122"/>
      <c r="VKW535" s="122"/>
      <c r="VKX535" s="122"/>
      <c r="VKY535" s="122"/>
      <c r="VKZ535" s="122"/>
      <c r="VLA535" s="122"/>
      <c r="VLB535" s="122"/>
      <c r="VLC535" s="122"/>
      <c r="VLD535" s="122"/>
      <c r="VLE535" s="122"/>
      <c r="VLF535" s="122"/>
      <c r="VLG535" s="122"/>
      <c r="VLH535" s="122"/>
      <c r="VLI535" s="122"/>
      <c r="VLJ535" s="122"/>
      <c r="VLK535" s="122"/>
      <c r="VLL535" s="122"/>
      <c r="VLM535" s="122"/>
      <c r="VLN535" s="122"/>
      <c r="VLO535" s="122"/>
      <c r="VLP535" s="122"/>
      <c r="VLQ535" s="122"/>
      <c r="VLR535" s="122"/>
      <c r="VLS535" s="122"/>
      <c r="VLT535" s="122"/>
      <c r="VLU535" s="122"/>
      <c r="VLV535" s="122"/>
      <c r="VLW535" s="122"/>
      <c r="VLX535" s="122"/>
      <c r="VLY535" s="122"/>
      <c r="VLZ535" s="122"/>
      <c r="VMA535" s="122"/>
      <c r="VMB535" s="122"/>
      <c r="VMC535" s="122"/>
      <c r="VMD535" s="122"/>
      <c r="VME535" s="122"/>
      <c r="VMF535" s="122"/>
      <c r="VMG535" s="122"/>
      <c r="VMH535" s="122"/>
      <c r="VMI535" s="122"/>
      <c r="VMJ535" s="122"/>
      <c r="VMK535" s="122"/>
      <c r="VML535" s="122"/>
      <c r="VMM535" s="122"/>
      <c r="VMN535" s="122"/>
      <c r="VMO535" s="122"/>
      <c r="VMP535" s="122"/>
      <c r="VMQ535" s="122"/>
      <c r="VMR535" s="122"/>
      <c r="VMS535" s="122"/>
      <c r="VMT535" s="122"/>
      <c r="VMU535" s="122"/>
      <c r="VMV535" s="122"/>
      <c r="VMW535" s="122"/>
      <c r="VMX535" s="122"/>
      <c r="VMY535" s="122"/>
      <c r="VMZ535" s="122"/>
      <c r="VNA535" s="122"/>
      <c r="VNB535" s="122"/>
      <c r="VNC535" s="122"/>
      <c r="VND535" s="122"/>
      <c r="VNE535" s="122"/>
      <c r="VNF535" s="122"/>
      <c r="VNG535" s="122"/>
      <c r="VNH535" s="122"/>
      <c r="VNI535" s="122"/>
      <c r="VNJ535" s="122"/>
      <c r="VNK535" s="122"/>
      <c r="VNL535" s="122"/>
      <c r="VNM535" s="122"/>
      <c r="VNN535" s="122"/>
      <c r="VNO535" s="122"/>
      <c r="VNP535" s="122"/>
      <c r="VNQ535" s="122"/>
      <c r="VNR535" s="122"/>
      <c r="VNS535" s="122"/>
      <c r="VNT535" s="122"/>
      <c r="VNU535" s="122"/>
      <c r="VNV535" s="122"/>
      <c r="VNW535" s="122"/>
      <c r="VNX535" s="122"/>
      <c r="VNY535" s="122"/>
      <c r="VNZ535" s="122"/>
      <c r="VOA535" s="122"/>
      <c r="VOB535" s="122"/>
      <c r="VOC535" s="122"/>
      <c r="VOD535" s="122"/>
      <c r="VOE535" s="122"/>
      <c r="VOF535" s="122"/>
      <c r="VOG535" s="122"/>
      <c r="VOH535" s="122"/>
      <c r="VOI535" s="122"/>
      <c r="VOJ535" s="122"/>
      <c r="VOK535" s="122"/>
      <c r="VOL535" s="122"/>
      <c r="VOM535" s="122"/>
      <c r="VON535" s="122"/>
      <c r="VOO535" s="122"/>
      <c r="VOP535" s="122"/>
      <c r="VOQ535" s="122"/>
      <c r="VOR535" s="122"/>
      <c r="VOS535" s="122"/>
      <c r="VOT535" s="122"/>
      <c r="VOU535" s="122"/>
      <c r="VOV535" s="122"/>
      <c r="VOW535" s="122"/>
      <c r="VOX535" s="122"/>
      <c r="VOY535" s="122"/>
      <c r="VOZ535" s="122"/>
      <c r="VPA535" s="122"/>
      <c r="VPB535" s="122"/>
      <c r="VPC535" s="122"/>
      <c r="VPD535" s="122"/>
      <c r="VPE535" s="122"/>
      <c r="VPF535" s="122"/>
      <c r="VPG535" s="122"/>
      <c r="VPH535" s="122"/>
      <c r="VPI535" s="122"/>
      <c r="VPJ535" s="122"/>
      <c r="VPK535" s="122"/>
      <c r="VPL535" s="122"/>
      <c r="VPM535" s="122"/>
      <c r="VPN535" s="122"/>
      <c r="VPO535" s="122"/>
      <c r="VPP535" s="122"/>
      <c r="VPQ535" s="122"/>
      <c r="VPR535" s="122"/>
      <c r="VPS535" s="122"/>
      <c r="VPT535" s="122"/>
      <c r="VPU535" s="122"/>
      <c r="VPV535" s="122"/>
      <c r="VPW535" s="122"/>
      <c r="VPX535" s="122"/>
      <c r="VPY535" s="122"/>
      <c r="VPZ535" s="122"/>
      <c r="VQA535" s="122"/>
      <c r="VQB535" s="122"/>
      <c r="VQC535" s="122"/>
      <c r="VQD535" s="122"/>
      <c r="VQE535" s="122"/>
      <c r="VQF535" s="122"/>
      <c r="VQG535" s="122"/>
      <c r="VQH535" s="122"/>
      <c r="VQI535" s="122"/>
      <c r="VQJ535" s="122"/>
      <c r="VQK535" s="122"/>
      <c r="VQL535" s="122"/>
      <c r="VQM535" s="122"/>
      <c r="VQN535" s="122"/>
      <c r="VQO535" s="122"/>
      <c r="VQP535" s="122"/>
      <c r="VQQ535" s="122"/>
      <c r="VQR535" s="122"/>
      <c r="VQS535" s="122"/>
      <c r="VQT535" s="122"/>
      <c r="VQU535" s="122"/>
      <c r="VQV535" s="122"/>
      <c r="VQW535" s="122"/>
      <c r="VQX535" s="122"/>
      <c r="VQY535" s="122"/>
      <c r="VQZ535" s="122"/>
      <c r="VRA535" s="122"/>
      <c r="VRB535" s="122"/>
      <c r="VRC535" s="122"/>
      <c r="VRD535" s="122"/>
      <c r="VRE535" s="122"/>
      <c r="VRF535" s="122"/>
      <c r="VRG535" s="122"/>
      <c r="VRH535" s="122"/>
      <c r="VRI535" s="122"/>
      <c r="VRJ535" s="122"/>
      <c r="VRK535" s="122"/>
      <c r="VRL535" s="122"/>
      <c r="VRM535" s="122"/>
      <c r="VRN535" s="122"/>
      <c r="VRO535" s="122"/>
      <c r="VRP535" s="122"/>
      <c r="VRQ535" s="122"/>
      <c r="VRR535" s="122"/>
      <c r="VRS535" s="122"/>
      <c r="VRT535" s="122"/>
      <c r="VRU535" s="122"/>
      <c r="VRV535" s="122"/>
      <c r="VRW535" s="122"/>
      <c r="VRX535" s="122"/>
      <c r="VRY535" s="122"/>
      <c r="VRZ535" s="122"/>
      <c r="VSA535" s="122"/>
      <c r="VSB535" s="122"/>
      <c r="VSC535" s="122"/>
      <c r="VSD535" s="122"/>
      <c r="VSE535" s="122"/>
      <c r="VSF535" s="122"/>
      <c r="VSG535" s="122"/>
      <c r="VSH535" s="122"/>
      <c r="VSI535" s="122"/>
      <c r="VSJ535" s="122"/>
      <c r="VSK535" s="122"/>
      <c r="VSL535" s="122"/>
      <c r="VSM535" s="122"/>
      <c r="VSN535" s="122"/>
      <c r="VSO535" s="122"/>
      <c r="VSP535" s="122"/>
      <c r="VSQ535" s="122"/>
      <c r="VSR535" s="122"/>
      <c r="VSS535" s="122"/>
      <c r="VST535" s="122"/>
      <c r="VSU535" s="122"/>
      <c r="VSV535" s="122"/>
      <c r="VSW535" s="122"/>
      <c r="VSX535" s="122"/>
      <c r="VSY535" s="122"/>
      <c r="VSZ535" s="122"/>
      <c r="VTA535" s="122"/>
      <c r="VTB535" s="122"/>
      <c r="VTC535" s="122"/>
      <c r="VTD535" s="122"/>
      <c r="VTE535" s="122"/>
      <c r="VTF535" s="122"/>
      <c r="VTG535" s="122"/>
      <c r="VTH535" s="122"/>
      <c r="VTI535" s="122"/>
      <c r="VTJ535" s="122"/>
      <c r="VTK535" s="122"/>
      <c r="VTL535" s="122"/>
      <c r="VTM535" s="122"/>
      <c r="VTN535" s="122"/>
      <c r="VTO535" s="122"/>
      <c r="VTP535" s="122"/>
      <c r="VTQ535" s="122"/>
      <c r="VTR535" s="122"/>
      <c r="VTS535" s="122"/>
      <c r="VTT535" s="122"/>
      <c r="VTU535" s="122"/>
      <c r="VTV535" s="122"/>
      <c r="VTW535" s="122"/>
      <c r="VTX535" s="122"/>
      <c r="VTY535" s="122"/>
      <c r="VTZ535" s="122"/>
      <c r="VUA535" s="122"/>
      <c r="VUB535" s="122"/>
      <c r="VUC535" s="122"/>
      <c r="VUD535" s="122"/>
      <c r="VUE535" s="122"/>
      <c r="VUF535" s="122"/>
      <c r="VUG535" s="122"/>
      <c r="VUH535" s="122"/>
      <c r="VUI535" s="122"/>
      <c r="VUJ535" s="122"/>
      <c r="VUK535" s="122"/>
      <c r="VUL535" s="122"/>
      <c r="VUM535" s="122"/>
      <c r="VUN535" s="122"/>
      <c r="VUO535" s="122"/>
      <c r="VUP535" s="122"/>
      <c r="VUQ535" s="122"/>
      <c r="VUR535" s="122"/>
      <c r="VUS535" s="122"/>
      <c r="VUT535" s="122"/>
      <c r="VUU535" s="122"/>
      <c r="VUV535" s="122"/>
      <c r="VUW535" s="122"/>
      <c r="VUX535" s="122"/>
      <c r="VUY535" s="122"/>
      <c r="VUZ535" s="122"/>
      <c r="VVA535" s="122"/>
      <c r="VVB535" s="122"/>
      <c r="VVC535" s="122"/>
      <c r="VVD535" s="122"/>
      <c r="VVE535" s="122"/>
      <c r="VVF535" s="122"/>
      <c r="VVG535" s="122"/>
      <c r="VVH535" s="122"/>
      <c r="VVI535" s="122"/>
      <c r="VVJ535" s="122"/>
      <c r="VVK535" s="122"/>
      <c r="VVL535" s="122"/>
      <c r="VVM535" s="122"/>
      <c r="VVN535" s="122"/>
      <c r="VVO535" s="122"/>
      <c r="VVP535" s="122"/>
      <c r="VVQ535" s="122"/>
      <c r="VVR535" s="122"/>
      <c r="VVS535" s="122"/>
      <c r="VVT535" s="122"/>
      <c r="VVU535" s="122"/>
      <c r="VVV535" s="122"/>
      <c r="VVW535" s="122"/>
      <c r="VVX535" s="122"/>
      <c r="VVY535" s="122"/>
      <c r="VVZ535" s="122"/>
      <c r="VWA535" s="122"/>
      <c r="VWB535" s="122"/>
      <c r="VWC535" s="122"/>
      <c r="VWD535" s="122"/>
      <c r="VWE535" s="122"/>
      <c r="VWF535" s="122"/>
      <c r="VWG535" s="122"/>
      <c r="VWH535" s="122"/>
      <c r="VWI535" s="122"/>
      <c r="VWJ535" s="122"/>
      <c r="VWK535" s="122"/>
      <c r="VWL535" s="122"/>
      <c r="VWM535" s="122"/>
      <c r="VWN535" s="122"/>
      <c r="VWO535" s="122"/>
      <c r="VWP535" s="122"/>
      <c r="VWQ535" s="122"/>
      <c r="VWR535" s="122"/>
      <c r="VWS535" s="122"/>
      <c r="VWT535" s="122"/>
      <c r="VWU535" s="122"/>
      <c r="VWV535" s="122"/>
      <c r="VWW535" s="122"/>
      <c r="VWX535" s="122"/>
      <c r="VWY535" s="122"/>
      <c r="VWZ535" s="122"/>
      <c r="VXA535" s="122"/>
      <c r="VXB535" s="122"/>
      <c r="VXC535" s="122"/>
      <c r="VXD535" s="122"/>
      <c r="VXE535" s="122"/>
      <c r="VXF535" s="122"/>
      <c r="VXG535" s="122"/>
      <c r="VXH535" s="122"/>
      <c r="VXI535" s="122"/>
      <c r="VXJ535" s="122"/>
      <c r="VXK535" s="122"/>
      <c r="VXL535" s="122"/>
      <c r="VXM535" s="122"/>
      <c r="VXN535" s="122"/>
      <c r="VXO535" s="122"/>
      <c r="VXP535" s="122"/>
      <c r="VXQ535" s="122"/>
      <c r="VXR535" s="122"/>
      <c r="VXS535" s="122"/>
      <c r="VXT535" s="122"/>
      <c r="VXU535" s="122"/>
      <c r="VXV535" s="122"/>
      <c r="VXW535" s="122"/>
      <c r="VXX535" s="122"/>
      <c r="VXY535" s="122"/>
      <c r="VXZ535" s="122"/>
      <c r="VYA535" s="122"/>
      <c r="VYB535" s="122"/>
      <c r="VYC535" s="122"/>
      <c r="VYD535" s="122"/>
      <c r="VYE535" s="122"/>
      <c r="VYF535" s="122"/>
      <c r="VYG535" s="122"/>
      <c r="VYH535" s="122"/>
      <c r="VYI535" s="122"/>
      <c r="VYJ535" s="122"/>
      <c r="VYK535" s="122"/>
      <c r="VYL535" s="122"/>
      <c r="VYM535" s="122"/>
      <c r="VYN535" s="122"/>
      <c r="VYO535" s="122"/>
      <c r="VYP535" s="122"/>
      <c r="VYQ535" s="122"/>
      <c r="VYR535" s="122"/>
      <c r="VYS535" s="122"/>
      <c r="VYT535" s="122"/>
      <c r="VYU535" s="122"/>
      <c r="VYV535" s="122"/>
      <c r="VYW535" s="122"/>
      <c r="VYX535" s="122"/>
      <c r="VYY535" s="122"/>
      <c r="VYZ535" s="122"/>
      <c r="VZA535" s="122"/>
      <c r="VZB535" s="122"/>
      <c r="VZC535" s="122"/>
      <c r="VZD535" s="122"/>
      <c r="VZE535" s="122"/>
      <c r="VZF535" s="122"/>
      <c r="VZG535" s="122"/>
      <c r="VZH535" s="122"/>
      <c r="VZI535" s="122"/>
      <c r="VZJ535" s="122"/>
      <c r="VZK535" s="122"/>
      <c r="VZL535" s="122"/>
      <c r="VZM535" s="122"/>
      <c r="VZN535" s="122"/>
      <c r="VZO535" s="122"/>
      <c r="VZP535" s="122"/>
      <c r="VZQ535" s="122"/>
      <c r="VZR535" s="122"/>
      <c r="VZS535" s="122"/>
      <c r="VZT535" s="122"/>
      <c r="VZU535" s="122"/>
      <c r="VZV535" s="122"/>
      <c r="VZW535" s="122"/>
      <c r="VZX535" s="122"/>
      <c r="VZY535" s="122"/>
      <c r="VZZ535" s="122"/>
      <c r="WAA535" s="122"/>
      <c r="WAB535" s="122"/>
      <c r="WAC535" s="122"/>
      <c r="WAD535" s="122"/>
      <c r="WAE535" s="122"/>
      <c r="WAF535" s="122"/>
      <c r="WAG535" s="122"/>
      <c r="WAH535" s="122"/>
      <c r="WAI535" s="122"/>
      <c r="WAJ535" s="122"/>
      <c r="WAK535" s="122"/>
      <c r="WAL535" s="122"/>
      <c r="WAM535" s="122"/>
      <c r="WAN535" s="122"/>
      <c r="WAO535" s="122"/>
      <c r="WAP535" s="122"/>
      <c r="WAQ535" s="122"/>
      <c r="WAR535" s="122"/>
      <c r="WAS535" s="122"/>
      <c r="WAT535" s="122"/>
      <c r="WAU535" s="122"/>
      <c r="WAV535" s="122"/>
      <c r="WAW535" s="122"/>
      <c r="WAX535" s="122"/>
      <c r="WAY535" s="122"/>
      <c r="WAZ535" s="122"/>
      <c r="WBA535" s="122"/>
      <c r="WBB535" s="122"/>
      <c r="WBC535" s="122"/>
      <c r="WBD535" s="122"/>
      <c r="WBE535" s="122"/>
      <c r="WBF535" s="122"/>
      <c r="WBG535" s="122"/>
      <c r="WBH535" s="122"/>
      <c r="WBI535" s="122"/>
      <c r="WBJ535" s="122"/>
      <c r="WBK535" s="122"/>
      <c r="WBL535" s="122"/>
      <c r="WBM535" s="122"/>
      <c r="WBN535" s="122"/>
      <c r="WBO535" s="122"/>
      <c r="WBP535" s="122"/>
      <c r="WBQ535" s="122"/>
      <c r="WBR535" s="122"/>
      <c r="WBS535" s="122"/>
      <c r="WBT535" s="122"/>
      <c r="WBU535" s="122"/>
      <c r="WBV535" s="122"/>
      <c r="WBW535" s="122"/>
      <c r="WBX535" s="122"/>
      <c r="WBY535" s="122"/>
      <c r="WBZ535" s="122"/>
      <c r="WCA535" s="122"/>
      <c r="WCB535" s="122"/>
      <c r="WCC535" s="122"/>
      <c r="WCD535" s="122"/>
      <c r="WCE535" s="122"/>
      <c r="WCF535" s="122"/>
      <c r="WCG535" s="122"/>
      <c r="WCH535" s="122"/>
      <c r="WCI535" s="122"/>
      <c r="WCJ535" s="122"/>
      <c r="WCK535" s="122"/>
      <c r="WCL535" s="122"/>
      <c r="WCM535" s="122"/>
      <c r="WCN535" s="122"/>
      <c r="WCO535" s="122"/>
      <c r="WCP535" s="122"/>
      <c r="WCQ535" s="122"/>
      <c r="WCR535" s="122"/>
      <c r="WCS535" s="122"/>
      <c r="WCT535" s="122"/>
      <c r="WCU535" s="122"/>
      <c r="WCV535" s="122"/>
      <c r="WCW535" s="122"/>
      <c r="WCX535" s="122"/>
      <c r="WCY535" s="122"/>
      <c r="WCZ535" s="122"/>
      <c r="WDA535" s="122"/>
      <c r="WDB535" s="122"/>
      <c r="WDC535" s="122"/>
      <c r="WDD535" s="122"/>
      <c r="WDE535" s="122"/>
      <c r="WDF535" s="122"/>
      <c r="WDG535" s="122"/>
      <c r="WDH535" s="122"/>
      <c r="WDI535" s="122"/>
      <c r="WDJ535" s="122"/>
      <c r="WDK535" s="122"/>
      <c r="WDL535" s="122"/>
      <c r="WDM535" s="122"/>
      <c r="WDN535" s="122"/>
      <c r="WDO535" s="122"/>
      <c r="WDP535" s="122"/>
      <c r="WDQ535" s="122"/>
      <c r="WDR535" s="122"/>
      <c r="WDS535" s="122"/>
      <c r="WDT535" s="122"/>
      <c r="WDU535" s="122"/>
      <c r="WDV535" s="122"/>
      <c r="WDW535" s="122"/>
      <c r="WDX535" s="122"/>
      <c r="WDY535" s="122"/>
      <c r="WDZ535" s="122"/>
      <c r="WEA535" s="122"/>
      <c r="WEB535" s="122"/>
      <c r="WEC535" s="122"/>
      <c r="WED535" s="122"/>
      <c r="WEE535" s="122"/>
      <c r="WEF535" s="122"/>
      <c r="WEG535" s="122"/>
      <c r="WEH535" s="122"/>
      <c r="WEI535" s="122"/>
      <c r="WEJ535" s="122"/>
      <c r="WEK535" s="122"/>
      <c r="WEL535" s="122"/>
      <c r="WEM535" s="122"/>
      <c r="WEN535" s="122"/>
      <c r="WEO535" s="122"/>
      <c r="WEP535" s="122"/>
      <c r="WEQ535" s="122"/>
      <c r="WER535" s="122"/>
      <c r="WES535" s="122"/>
      <c r="WET535" s="122"/>
      <c r="WEU535" s="122"/>
      <c r="WEV535" s="122"/>
      <c r="WEW535" s="122"/>
      <c r="WEX535" s="122"/>
      <c r="WEY535" s="122"/>
      <c r="WEZ535" s="122"/>
      <c r="WFA535" s="122"/>
      <c r="WFB535" s="122"/>
      <c r="WFC535" s="122"/>
      <c r="WFD535" s="122"/>
      <c r="WFE535" s="122"/>
      <c r="WFF535" s="122"/>
      <c r="WFG535" s="122"/>
      <c r="WFH535" s="122"/>
      <c r="WFI535" s="122"/>
      <c r="WFJ535" s="122"/>
      <c r="WFK535" s="122"/>
      <c r="WFL535" s="122"/>
      <c r="WFM535" s="122"/>
      <c r="WFN535" s="122"/>
      <c r="WFO535" s="122"/>
      <c r="WFP535" s="122"/>
      <c r="WFQ535" s="122"/>
      <c r="WFR535" s="122"/>
      <c r="WFS535" s="122"/>
      <c r="WFT535" s="122"/>
      <c r="WFU535" s="122"/>
      <c r="WFV535" s="122"/>
      <c r="WFW535" s="122"/>
      <c r="WFX535" s="122"/>
      <c r="WFY535" s="122"/>
      <c r="WFZ535" s="122"/>
      <c r="WGA535" s="122"/>
      <c r="WGB535" s="122"/>
      <c r="WGC535" s="122"/>
      <c r="WGD535" s="122"/>
      <c r="WGE535" s="122"/>
      <c r="WGF535" s="122"/>
      <c r="WGG535" s="122"/>
      <c r="WGH535" s="122"/>
      <c r="WGI535" s="122"/>
      <c r="WGJ535" s="122"/>
      <c r="WGK535" s="122"/>
      <c r="WGL535" s="122"/>
      <c r="WGM535" s="122"/>
      <c r="WGN535" s="122"/>
      <c r="WGO535" s="122"/>
      <c r="WGP535" s="122"/>
      <c r="WGQ535" s="122"/>
      <c r="WGR535" s="122"/>
      <c r="WGS535" s="122"/>
      <c r="WGT535" s="122"/>
      <c r="WGU535" s="122"/>
      <c r="WGV535" s="122"/>
      <c r="WGW535" s="122"/>
      <c r="WGX535" s="122"/>
      <c r="WGY535" s="122"/>
      <c r="WGZ535" s="122"/>
      <c r="WHA535" s="122"/>
      <c r="WHB535" s="122"/>
      <c r="WHC535" s="122"/>
      <c r="WHD535" s="122"/>
      <c r="WHE535" s="122"/>
      <c r="WHF535" s="122"/>
      <c r="WHG535" s="122"/>
      <c r="WHH535" s="122"/>
      <c r="WHI535" s="122"/>
      <c r="WHJ535" s="122"/>
      <c r="WHK535" s="122"/>
      <c r="WHL535" s="122"/>
      <c r="WHM535" s="122"/>
      <c r="WHN535" s="122"/>
      <c r="WHO535" s="122"/>
      <c r="WHP535" s="122"/>
      <c r="WHQ535" s="122"/>
      <c r="WHR535" s="122"/>
      <c r="WHS535" s="122"/>
      <c r="WHT535" s="122"/>
      <c r="WHU535" s="122"/>
      <c r="WHV535" s="122"/>
      <c r="WHW535" s="122"/>
      <c r="WHX535" s="122"/>
      <c r="WHY535" s="122"/>
      <c r="WHZ535" s="122"/>
      <c r="WIA535" s="122"/>
      <c r="WIB535" s="122"/>
      <c r="WIC535" s="122"/>
      <c r="WID535" s="122"/>
      <c r="WIE535" s="122"/>
      <c r="WIF535" s="122"/>
      <c r="WIG535" s="122"/>
      <c r="WIH535" s="122"/>
      <c r="WII535" s="122"/>
      <c r="WIJ535" s="122"/>
      <c r="WIK535" s="122"/>
      <c r="WIL535" s="122"/>
      <c r="WIM535" s="122"/>
      <c r="WIN535" s="122"/>
      <c r="WIO535" s="122"/>
      <c r="WIP535" s="122"/>
      <c r="WIQ535" s="122"/>
      <c r="WIR535" s="122"/>
      <c r="WIS535" s="122"/>
      <c r="WIT535" s="122"/>
      <c r="WIU535" s="122"/>
      <c r="WIV535" s="122"/>
      <c r="WIW535" s="122"/>
      <c r="WIX535" s="122"/>
      <c r="WIY535" s="122"/>
      <c r="WIZ535" s="122"/>
      <c r="WJA535" s="122"/>
      <c r="WJB535" s="122"/>
      <c r="WJC535" s="122"/>
      <c r="WJD535" s="122"/>
      <c r="WJE535" s="122"/>
      <c r="WJF535" s="122"/>
      <c r="WJG535" s="122"/>
      <c r="WJH535" s="122"/>
      <c r="WJI535" s="122"/>
      <c r="WJJ535" s="122"/>
      <c r="WJK535" s="122"/>
      <c r="WJL535" s="122"/>
      <c r="WJM535" s="122"/>
      <c r="WJN535" s="122"/>
      <c r="WJO535" s="122"/>
      <c r="WJP535" s="122"/>
      <c r="WJQ535" s="122"/>
      <c r="WJR535" s="122"/>
      <c r="WJS535" s="122"/>
      <c r="WJT535" s="122"/>
      <c r="WJU535" s="122"/>
      <c r="WJV535" s="122"/>
      <c r="WJW535" s="122"/>
      <c r="WJX535" s="122"/>
      <c r="WJY535" s="122"/>
      <c r="WJZ535" s="122"/>
      <c r="WKA535" s="122"/>
      <c r="WKB535" s="122"/>
      <c r="WKC535" s="122"/>
      <c r="WKD535" s="122"/>
      <c r="WKE535" s="122"/>
      <c r="WKF535" s="122"/>
      <c r="WKG535" s="122"/>
      <c r="WKH535" s="122"/>
      <c r="WKI535" s="122"/>
      <c r="WKJ535" s="122"/>
      <c r="WKK535" s="122"/>
      <c r="WKL535" s="122"/>
      <c r="WKM535" s="122"/>
      <c r="WKN535" s="122"/>
      <c r="WKO535" s="122"/>
      <c r="WKP535" s="122"/>
      <c r="WKQ535" s="122"/>
      <c r="WKR535" s="122"/>
      <c r="WKS535" s="122"/>
      <c r="WKT535" s="122"/>
      <c r="WKU535" s="122"/>
      <c r="WKV535" s="122"/>
      <c r="WKW535" s="122"/>
      <c r="WKX535" s="122"/>
      <c r="WKY535" s="122"/>
      <c r="WKZ535" s="122"/>
      <c r="WLA535" s="122"/>
      <c r="WLB535" s="122"/>
      <c r="WLC535" s="122"/>
      <c r="WLD535" s="122"/>
      <c r="WLE535" s="122"/>
      <c r="WLF535" s="122"/>
      <c r="WLG535" s="122"/>
      <c r="WLH535" s="122"/>
      <c r="WLI535" s="122"/>
      <c r="WLJ535" s="122"/>
      <c r="WLK535" s="122"/>
      <c r="WLL535" s="122"/>
      <c r="WLM535" s="122"/>
      <c r="WLN535" s="122"/>
      <c r="WLO535" s="122"/>
      <c r="WLP535" s="122"/>
      <c r="WLQ535" s="122"/>
      <c r="WLR535" s="122"/>
      <c r="WLS535" s="122"/>
      <c r="WLT535" s="122"/>
      <c r="WLU535" s="122"/>
      <c r="WLV535" s="122"/>
      <c r="WLW535" s="122"/>
      <c r="WLX535" s="122"/>
      <c r="WLY535" s="122"/>
      <c r="WLZ535" s="122"/>
      <c r="WMA535" s="122"/>
      <c r="WMB535" s="122"/>
      <c r="WMC535" s="122"/>
      <c r="WMD535" s="122"/>
      <c r="WME535" s="122"/>
      <c r="WMF535" s="122"/>
      <c r="WMG535" s="122"/>
      <c r="WMH535" s="122"/>
      <c r="WMI535" s="122"/>
      <c r="WMJ535" s="122"/>
      <c r="WMK535" s="122"/>
      <c r="WML535" s="122"/>
      <c r="WMM535" s="122"/>
      <c r="WMN535" s="122"/>
      <c r="WMO535" s="122"/>
      <c r="WMP535" s="122"/>
      <c r="WMQ535" s="122"/>
      <c r="WMR535" s="122"/>
      <c r="WMS535" s="122"/>
      <c r="WMT535" s="122"/>
      <c r="WMU535" s="122"/>
      <c r="WMV535" s="122"/>
      <c r="WMW535" s="122"/>
      <c r="WMX535" s="122"/>
      <c r="WMY535" s="122"/>
      <c r="WMZ535" s="122"/>
      <c r="WNA535" s="122"/>
      <c r="WNB535" s="122"/>
      <c r="WNC535" s="122"/>
      <c r="WND535" s="122"/>
      <c r="WNE535" s="122"/>
      <c r="WNF535" s="122"/>
      <c r="WNG535" s="122"/>
      <c r="WNH535" s="122"/>
      <c r="WNI535" s="122"/>
      <c r="WNJ535" s="122"/>
      <c r="WNK535" s="122"/>
      <c r="WNL535" s="122"/>
      <c r="WNM535" s="122"/>
      <c r="WNN535" s="122"/>
      <c r="WNO535" s="122"/>
      <c r="WNP535" s="122"/>
      <c r="WNQ535" s="122"/>
      <c r="WNR535" s="122"/>
      <c r="WNS535" s="122"/>
      <c r="WNT535" s="122"/>
      <c r="WNU535" s="122"/>
      <c r="WNV535" s="122"/>
      <c r="WNW535" s="122"/>
      <c r="WNX535" s="122"/>
      <c r="WNY535" s="122"/>
      <c r="WNZ535" s="122"/>
      <c r="WOA535" s="122"/>
      <c r="WOB535" s="122"/>
      <c r="WOC535" s="122"/>
      <c r="WOD535" s="122"/>
      <c r="WOE535" s="122"/>
      <c r="WOF535" s="122"/>
      <c r="WOG535" s="122"/>
      <c r="WOH535" s="122"/>
      <c r="WOI535" s="122"/>
      <c r="WOJ535" s="122"/>
      <c r="WOK535" s="122"/>
      <c r="WOL535" s="122"/>
      <c r="WOM535" s="122"/>
      <c r="WON535" s="122"/>
      <c r="WOO535" s="122"/>
      <c r="WOP535" s="122"/>
      <c r="WOQ535" s="122"/>
      <c r="WOR535" s="122"/>
      <c r="WOS535" s="122"/>
      <c r="WOT535" s="122"/>
      <c r="WOU535" s="122"/>
      <c r="WOV535" s="122"/>
      <c r="WOW535" s="122"/>
      <c r="WOX535" s="122"/>
      <c r="WOY535" s="122"/>
      <c r="WOZ535" s="122"/>
      <c r="WPA535" s="122"/>
      <c r="WPB535" s="122"/>
      <c r="WPC535" s="122"/>
      <c r="WPD535" s="122"/>
      <c r="WPE535" s="122"/>
      <c r="WPF535" s="122"/>
      <c r="WPG535" s="122"/>
      <c r="WPH535" s="122"/>
      <c r="WPI535" s="122"/>
      <c r="WPJ535" s="122"/>
      <c r="WPK535" s="122"/>
      <c r="WPL535" s="122"/>
      <c r="WPM535" s="122"/>
      <c r="WPN535" s="122"/>
      <c r="WPO535" s="122"/>
      <c r="WPP535" s="122"/>
      <c r="WPQ535" s="122"/>
      <c r="WPR535" s="122"/>
      <c r="WPS535" s="122"/>
      <c r="WPT535" s="122"/>
      <c r="WPU535" s="122"/>
      <c r="WPV535" s="122"/>
      <c r="WPW535" s="122"/>
      <c r="WPX535" s="122"/>
      <c r="WPY535" s="122"/>
      <c r="WPZ535" s="122"/>
      <c r="WQA535" s="122"/>
      <c r="WQB535" s="122"/>
      <c r="WQC535" s="122"/>
      <c r="WQD535" s="122"/>
      <c r="WQE535" s="122"/>
      <c r="WQF535" s="122"/>
      <c r="WQG535" s="122"/>
      <c r="WQH535" s="122"/>
      <c r="WQI535" s="122"/>
      <c r="WQJ535" s="122"/>
      <c r="WQK535" s="122"/>
      <c r="WQL535" s="122"/>
      <c r="WQM535" s="122"/>
      <c r="WQN535" s="122"/>
      <c r="WQO535" s="122"/>
      <c r="WQP535" s="122"/>
      <c r="WQQ535" s="122"/>
      <c r="WQR535" s="122"/>
      <c r="WQS535" s="122"/>
      <c r="WQT535" s="122"/>
      <c r="WQU535" s="122"/>
      <c r="WQV535" s="122"/>
      <c r="WQW535" s="122"/>
      <c r="WQX535" s="122"/>
      <c r="WQY535" s="122"/>
      <c r="WQZ535" s="122"/>
      <c r="WRA535" s="122"/>
      <c r="WRB535" s="122"/>
      <c r="WRC535" s="122"/>
      <c r="WRD535" s="122"/>
      <c r="WRE535" s="122"/>
      <c r="WRF535" s="122"/>
      <c r="WRG535" s="122"/>
      <c r="WRH535" s="122"/>
      <c r="WRI535" s="122"/>
      <c r="WRJ535" s="122"/>
      <c r="WRK535" s="122"/>
      <c r="WRL535" s="122"/>
      <c r="WRM535" s="122"/>
      <c r="WRN535" s="122"/>
      <c r="WRO535" s="122"/>
      <c r="WRP535" s="122"/>
      <c r="WRQ535" s="122"/>
      <c r="WRR535" s="122"/>
      <c r="WRS535" s="122"/>
      <c r="WRT535" s="122"/>
      <c r="WRU535" s="122"/>
      <c r="WRV535" s="122"/>
      <c r="WRW535" s="122"/>
      <c r="WRX535" s="122"/>
      <c r="WRY535" s="122"/>
      <c r="WRZ535" s="122"/>
      <c r="WSA535" s="122"/>
      <c r="WSB535" s="122"/>
      <c r="WSC535" s="122"/>
      <c r="WSD535" s="122"/>
      <c r="WSE535" s="122"/>
      <c r="WSF535" s="122"/>
      <c r="WSG535" s="122"/>
      <c r="WSH535" s="122"/>
      <c r="WSI535" s="122"/>
      <c r="WSJ535" s="122"/>
      <c r="WSK535" s="122"/>
      <c r="WSL535" s="122"/>
      <c r="WSM535" s="122"/>
      <c r="WSN535" s="122"/>
      <c r="WSO535" s="122"/>
      <c r="WSP535" s="122"/>
      <c r="WSQ535" s="122"/>
      <c r="WSR535" s="122"/>
      <c r="WSS535" s="122"/>
      <c r="WST535" s="122"/>
      <c r="WSU535" s="122"/>
      <c r="WSV535" s="122"/>
      <c r="WSW535" s="122"/>
      <c r="WSX535" s="122"/>
      <c r="WSY535" s="122"/>
      <c r="WSZ535" s="122"/>
      <c r="WTA535" s="122"/>
      <c r="WTB535" s="122"/>
      <c r="WTC535" s="122"/>
      <c r="WTD535" s="122"/>
      <c r="WTE535" s="122"/>
      <c r="WTF535" s="122"/>
      <c r="WTG535" s="122"/>
      <c r="WTH535" s="122"/>
      <c r="WTI535" s="122"/>
      <c r="WTJ535" s="122"/>
      <c r="WTK535" s="122"/>
      <c r="WTL535" s="122"/>
      <c r="WTM535" s="122"/>
      <c r="WTN535" s="122"/>
      <c r="WTO535" s="122"/>
      <c r="WTP535" s="122"/>
      <c r="WTQ535" s="122"/>
      <c r="WTR535" s="122"/>
      <c r="WTS535" s="122"/>
      <c r="WTT535" s="122"/>
      <c r="WTU535" s="122"/>
      <c r="WTV535" s="122"/>
      <c r="WTW535" s="122"/>
      <c r="WTX535" s="122"/>
      <c r="WTY535" s="122"/>
      <c r="WTZ535" s="122"/>
      <c r="WUA535" s="122"/>
      <c r="WUB535" s="122"/>
      <c r="WUC535" s="122"/>
      <c r="WUD535" s="122"/>
      <c r="WUE535" s="122"/>
      <c r="WUF535" s="122"/>
      <c r="WUG535" s="122"/>
      <c r="WUH535" s="122"/>
      <c r="WUI535" s="122"/>
      <c r="WUJ535" s="122"/>
      <c r="WUK535" s="122"/>
      <c r="WUL535" s="122"/>
      <c r="WUM535" s="122"/>
      <c r="WUN535" s="122"/>
      <c r="WUO535" s="122"/>
      <c r="WUP535" s="122"/>
      <c r="WUQ535" s="122"/>
      <c r="WUR535" s="122"/>
      <c r="WUS535" s="122"/>
      <c r="WUT535" s="122"/>
      <c r="WUU535" s="122"/>
      <c r="WUV535" s="122"/>
      <c r="WUW535" s="122"/>
      <c r="WUX535" s="122"/>
      <c r="WUY535" s="122"/>
      <c r="WUZ535" s="122"/>
      <c r="WVA535" s="122"/>
      <c r="WVB535" s="122"/>
      <c r="WVC535" s="122"/>
      <c r="WVD535" s="122"/>
      <c r="WVE535" s="122"/>
      <c r="WVF535" s="122"/>
      <c r="WVG535" s="122"/>
      <c r="WVH535" s="122"/>
      <c r="WVI535" s="122"/>
      <c r="WVJ535" s="122"/>
      <c r="WVK535" s="122"/>
      <c r="WVL535" s="122"/>
      <c r="WVM535" s="122"/>
      <c r="WVN535" s="122"/>
      <c r="WVO535" s="122"/>
      <c r="WVP535" s="122"/>
      <c r="WVQ535" s="122"/>
      <c r="WVR535" s="122"/>
      <c r="WVS535" s="122"/>
      <c r="WVT535" s="122"/>
      <c r="WVU535" s="122"/>
      <c r="WVV535" s="122"/>
      <c r="WVW535" s="122"/>
      <c r="WVX535" s="122"/>
      <c r="WVY535" s="122"/>
      <c r="WVZ535" s="122"/>
      <c r="WWA535" s="122"/>
      <c r="WWB535" s="122"/>
      <c r="WWC535" s="122"/>
      <c r="WWD535" s="122"/>
      <c r="WWE535" s="122"/>
      <c r="WWF535" s="122"/>
      <c r="WWG535" s="122"/>
      <c r="WWH535" s="122"/>
      <c r="WWI535" s="122"/>
      <c r="WWJ535" s="122"/>
      <c r="WWK535" s="122"/>
      <c r="WWL535" s="122"/>
      <c r="WWM535" s="122"/>
      <c r="WWN535" s="122"/>
      <c r="WWO535" s="122"/>
      <c r="WWP535" s="122"/>
      <c r="WWQ535" s="122"/>
      <c r="WWR535" s="122"/>
      <c r="WWS535" s="122"/>
      <c r="WWT535" s="122"/>
      <c r="WWU535" s="122"/>
      <c r="WWV535" s="122"/>
      <c r="WWW535" s="122"/>
      <c r="WWX535" s="122"/>
      <c r="WWY535" s="122"/>
      <c r="WWZ535" s="122"/>
      <c r="WXA535" s="122"/>
      <c r="WXB535" s="122"/>
      <c r="WXC535" s="122"/>
      <c r="WXD535" s="122"/>
      <c r="WXE535" s="122"/>
      <c r="WXF535" s="122"/>
      <c r="WXG535" s="122"/>
      <c r="WXH535" s="122"/>
      <c r="WXI535" s="122"/>
      <c r="WXJ535" s="122"/>
      <c r="WXK535" s="122"/>
      <c r="WXL535" s="122"/>
      <c r="WXM535" s="122"/>
      <c r="WXN535" s="122"/>
      <c r="WXO535" s="122"/>
      <c r="WXP535" s="122"/>
      <c r="WXQ535" s="122"/>
      <c r="WXR535" s="122"/>
      <c r="WXS535" s="122"/>
      <c r="WXT535" s="122"/>
      <c r="WXU535" s="122"/>
      <c r="WXV535" s="122"/>
      <c r="WXW535" s="122"/>
      <c r="WXX535" s="122"/>
      <c r="WXY535" s="122"/>
      <c r="WXZ535" s="122"/>
      <c r="WYA535" s="122"/>
      <c r="WYB535" s="122"/>
      <c r="WYC535" s="122"/>
      <c r="WYD535" s="122"/>
      <c r="WYE535" s="122"/>
      <c r="WYF535" s="122"/>
      <c r="WYG535" s="122"/>
      <c r="WYH535" s="122"/>
      <c r="WYI535" s="122"/>
      <c r="WYJ535" s="122"/>
      <c r="WYK535" s="122"/>
      <c r="WYL535" s="122"/>
      <c r="WYM535" s="122"/>
      <c r="WYN535" s="122"/>
      <c r="WYO535" s="122"/>
      <c r="WYP535" s="122"/>
      <c r="WYQ535" s="122"/>
      <c r="WYR535" s="122"/>
      <c r="WYS535" s="122"/>
      <c r="WYT535" s="122"/>
      <c r="WYU535" s="122"/>
      <c r="WYV535" s="122"/>
      <c r="WYW535" s="122"/>
      <c r="WYX535" s="122"/>
      <c r="WYY535" s="122"/>
      <c r="WYZ535" s="122"/>
      <c r="WZA535" s="122"/>
      <c r="WZB535" s="122"/>
      <c r="WZC535" s="122"/>
      <c r="WZD535" s="122"/>
      <c r="WZE535" s="122"/>
      <c r="WZF535" s="122"/>
      <c r="WZG535" s="122"/>
      <c r="WZH535" s="122"/>
      <c r="WZI535" s="122"/>
      <c r="WZJ535" s="122"/>
      <c r="WZK535" s="122"/>
      <c r="WZL535" s="122"/>
      <c r="WZM535" s="122"/>
      <c r="WZN535" s="122"/>
      <c r="WZO535" s="122"/>
      <c r="WZP535" s="122"/>
      <c r="WZQ535" s="122"/>
      <c r="WZR535" s="122"/>
      <c r="WZS535" s="122"/>
      <c r="WZT535" s="122"/>
      <c r="WZU535" s="122"/>
      <c r="WZV535" s="122"/>
      <c r="WZW535" s="122"/>
      <c r="WZX535" s="122"/>
      <c r="WZY535" s="122"/>
      <c r="WZZ535" s="122"/>
      <c r="XAA535" s="122"/>
      <c r="XAB535" s="122"/>
      <c r="XAC535" s="122"/>
      <c r="XAD535" s="122"/>
      <c r="XAE535" s="122"/>
      <c r="XAF535" s="122"/>
      <c r="XAG535" s="122"/>
      <c r="XAH535" s="122"/>
      <c r="XAI535" s="122"/>
      <c r="XAJ535" s="122"/>
      <c r="XAK535" s="122"/>
      <c r="XAL535" s="122"/>
      <c r="XAM535" s="122"/>
      <c r="XAN535" s="122"/>
      <c r="XAO535" s="122"/>
      <c r="XAP535" s="122"/>
      <c r="XAQ535" s="122"/>
      <c r="XAR535" s="122"/>
      <c r="XAS535" s="122"/>
      <c r="XAT535" s="122"/>
      <c r="XAU535" s="122"/>
      <c r="XAV535" s="122"/>
      <c r="XAW535" s="122"/>
      <c r="XAX535" s="122"/>
      <c r="XAY535" s="122"/>
      <c r="XAZ535" s="122"/>
      <c r="XBA535" s="122"/>
      <c r="XBB535" s="122"/>
      <c r="XBC535" s="122"/>
      <c r="XBD535" s="122"/>
      <c r="XBE535" s="122"/>
      <c r="XBF535" s="122"/>
      <c r="XBG535" s="122"/>
      <c r="XBH535" s="122"/>
      <c r="XBI535" s="122"/>
      <c r="XBJ535" s="122"/>
      <c r="XBK535" s="122"/>
      <c r="XBL535" s="122"/>
      <c r="XBM535" s="122"/>
      <c r="XBN535" s="122"/>
      <c r="XBO535" s="122"/>
      <c r="XBP535" s="122"/>
      <c r="XBQ535" s="122"/>
      <c r="XBR535" s="122"/>
      <c r="XBS535" s="122"/>
      <c r="XBT535" s="122"/>
      <c r="XBU535" s="122"/>
      <c r="XBV535" s="122"/>
      <c r="XBW535" s="122"/>
      <c r="XBX535" s="122"/>
      <c r="XBY535" s="122"/>
      <c r="XBZ535" s="122"/>
      <c r="XCA535" s="122"/>
      <c r="XCB535" s="122"/>
      <c r="XCC535" s="122"/>
      <c r="XCD535" s="122"/>
      <c r="XCE535" s="122"/>
      <c r="XCF535" s="122"/>
      <c r="XCG535" s="122"/>
      <c r="XCH535" s="122"/>
      <c r="XCI535" s="122"/>
      <c r="XCJ535" s="122"/>
      <c r="XCK535" s="122"/>
      <c r="XCL535" s="122"/>
      <c r="XCM535" s="122"/>
      <c r="XCN535" s="122"/>
      <c r="XCO535" s="122"/>
      <c r="XCP535" s="122"/>
      <c r="XCQ535" s="122"/>
      <c r="XCR535" s="122"/>
      <c r="XCS535" s="122"/>
      <c r="XCT535" s="122"/>
      <c r="XCU535" s="122"/>
      <c r="XCV535" s="122"/>
      <c r="XCW535" s="122"/>
      <c r="XCX535" s="122"/>
      <c r="XCY535" s="122"/>
      <c r="XCZ535" s="122"/>
      <c r="XDA535" s="122"/>
      <c r="XDB535" s="122"/>
      <c r="XDC535" s="122"/>
      <c r="XDD535" s="122"/>
      <c r="XDE535" s="122"/>
      <c r="XDF535" s="122"/>
      <c r="XDG535" s="122"/>
      <c r="XDH535" s="122"/>
      <c r="XDI535" s="122"/>
      <c r="XDJ535" s="122"/>
      <c r="XDK535" s="122"/>
      <c r="XDL535" s="122"/>
      <c r="XDM535" s="122"/>
      <c r="XDN535" s="122"/>
      <c r="XDO535" s="122"/>
      <c r="XDP535" s="122"/>
    </row>
    <row r="536" spans="1:16344" s="87" customFormat="1" ht="45" customHeight="1">
      <c r="A536" s="169">
        <v>535</v>
      </c>
      <c r="B536" s="8" t="s">
        <v>1430</v>
      </c>
      <c r="C536" s="9" t="s">
        <v>1122</v>
      </c>
      <c r="D536" s="9" t="s">
        <v>1122</v>
      </c>
      <c r="E536" s="169" t="s">
        <v>1335</v>
      </c>
      <c r="F536" s="9" t="s">
        <v>1431</v>
      </c>
      <c r="G536" s="9" t="s">
        <v>1396</v>
      </c>
      <c r="H536" s="9" t="s">
        <v>1397</v>
      </c>
      <c r="I536" s="9" t="s">
        <v>652</v>
      </c>
      <c r="J536" s="9" t="s">
        <v>27</v>
      </c>
      <c r="K536" s="9" t="s">
        <v>1076</v>
      </c>
      <c r="L536" s="10">
        <v>43831</v>
      </c>
      <c r="M536" s="10">
        <v>44896</v>
      </c>
      <c r="N536" s="14" t="s">
        <v>1432</v>
      </c>
      <c r="O536" s="14">
        <v>2</v>
      </c>
      <c r="P536" s="14"/>
      <c r="Q536" s="14"/>
      <c r="R536" s="14">
        <v>40000</v>
      </c>
      <c r="S536" s="14">
        <v>50</v>
      </c>
      <c r="T536" s="14">
        <v>0</v>
      </c>
      <c r="U536" s="14" t="s">
        <v>164</v>
      </c>
      <c r="V536" s="9" t="s">
        <v>1866</v>
      </c>
      <c r="X536" s="136"/>
      <c r="Y536" s="136"/>
      <c r="Z536" s="136"/>
      <c r="AA536" s="136"/>
      <c r="AB536" s="136"/>
      <c r="AC536" s="136"/>
      <c r="AD536" s="136"/>
      <c r="AE536" s="136"/>
      <c r="AF536" s="136"/>
      <c r="AG536" s="136"/>
      <c r="AH536" s="136"/>
      <c r="AI536" s="136"/>
      <c r="AJ536" s="136"/>
      <c r="AK536" s="136"/>
      <c r="AL536" s="136"/>
      <c r="AM536" s="136"/>
      <c r="AN536" s="136"/>
      <c r="AO536" s="136"/>
      <c r="AP536" s="136"/>
      <c r="AQ536" s="136"/>
      <c r="AR536" s="136"/>
      <c r="AS536" s="136"/>
      <c r="AT536" s="136"/>
      <c r="AU536" s="136"/>
      <c r="AV536" s="136"/>
      <c r="AW536" s="136"/>
      <c r="AX536" s="136"/>
      <c r="AY536" s="136"/>
      <c r="AZ536" s="136"/>
      <c r="BA536" s="136"/>
      <c r="BB536" s="136"/>
      <c r="BC536" s="136"/>
      <c r="BD536" s="136"/>
      <c r="BE536" s="136"/>
      <c r="BF536" s="136"/>
      <c r="BG536" s="136"/>
      <c r="BH536" s="136"/>
      <c r="BI536" s="136"/>
      <c r="BJ536" s="136"/>
      <c r="BK536" s="136"/>
      <c r="BL536" s="136"/>
      <c r="BM536" s="136"/>
      <c r="BN536" s="136"/>
      <c r="BO536" s="136"/>
      <c r="BP536" s="136"/>
      <c r="BQ536" s="136"/>
      <c r="BR536" s="136"/>
      <c r="BS536" s="136"/>
      <c r="BT536" s="136"/>
      <c r="BU536" s="136"/>
      <c r="BV536" s="136"/>
      <c r="BW536" s="136"/>
      <c r="BX536" s="136"/>
      <c r="BY536" s="136"/>
      <c r="BZ536" s="136"/>
      <c r="CA536" s="136"/>
      <c r="CB536" s="136"/>
      <c r="CC536" s="136"/>
      <c r="CD536" s="136"/>
      <c r="CE536" s="136"/>
      <c r="CF536" s="136"/>
      <c r="CG536" s="136"/>
      <c r="CH536" s="136"/>
      <c r="CI536" s="136"/>
      <c r="CJ536" s="136"/>
      <c r="CK536" s="136"/>
      <c r="CL536" s="136"/>
      <c r="CM536" s="136"/>
      <c r="CN536" s="136"/>
      <c r="CO536" s="136"/>
      <c r="CP536" s="136"/>
      <c r="CQ536" s="136"/>
      <c r="CR536" s="136"/>
      <c r="CS536" s="136"/>
      <c r="CT536" s="136"/>
      <c r="CU536" s="136"/>
      <c r="CV536" s="136"/>
      <c r="CW536" s="136"/>
      <c r="CX536" s="136"/>
      <c r="CY536" s="136"/>
      <c r="CZ536" s="136"/>
      <c r="DA536" s="136"/>
      <c r="DB536" s="136"/>
      <c r="DC536" s="136"/>
      <c r="DD536" s="136"/>
      <c r="DE536" s="136"/>
      <c r="DF536" s="136"/>
      <c r="DG536" s="136"/>
      <c r="DH536" s="136"/>
      <c r="DI536" s="136"/>
      <c r="DJ536" s="136"/>
      <c r="DK536" s="136"/>
      <c r="DL536" s="136"/>
      <c r="DM536" s="136"/>
      <c r="DN536" s="136"/>
      <c r="DO536" s="136"/>
      <c r="DP536" s="136"/>
      <c r="DQ536" s="136"/>
      <c r="DR536" s="136"/>
      <c r="DS536" s="136"/>
      <c r="DT536" s="136"/>
      <c r="DU536" s="136"/>
      <c r="DV536" s="136"/>
      <c r="DW536" s="136"/>
      <c r="DX536" s="136"/>
      <c r="DY536" s="136"/>
      <c r="DZ536" s="136"/>
      <c r="EA536" s="136"/>
      <c r="EB536" s="136"/>
      <c r="EC536" s="136"/>
      <c r="ED536" s="136"/>
      <c r="EE536" s="136"/>
      <c r="EF536" s="136"/>
      <c r="EG536" s="136"/>
      <c r="EH536" s="136"/>
      <c r="EI536" s="136"/>
      <c r="EJ536" s="136"/>
      <c r="EK536" s="136"/>
      <c r="EL536" s="136"/>
      <c r="EM536" s="136"/>
      <c r="EN536" s="136"/>
      <c r="EO536" s="136"/>
      <c r="EP536" s="136"/>
      <c r="EQ536" s="136"/>
      <c r="ER536" s="136"/>
      <c r="ES536" s="136"/>
      <c r="ET536" s="136"/>
      <c r="EU536" s="136"/>
      <c r="EV536" s="136"/>
      <c r="EW536" s="136"/>
      <c r="EX536" s="136"/>
      <c r="EY536" s="136"/>
      <c r="EZ536" s="136"/>
      <c r="FA536" s="136"/>
      <c r="FB536" s="136"/>
      <c r="FC536" s="136"/>
      <c r="FD536" s="136"/>
      <c r="FE536" s="136"/>
      <c r="FF536" s="136"/>
      <c r="FG536" s="136"/>
      <c r="FH536" s="136"/>
      <c r="FI536" s="136"/>
      <c r="FJ536" s="136"/>
      <c r="FK536" s="136"/>
      <c r="FL536" s="136"/>
      <c r="FM536" s="136"/>
      <c r="FN536" s="136"/>
      <c r="FO536" s="136"/>
      <c r="FP536" s="136"/>
      <c r="FQ536" s="136"/>
      <c r="FR536" s="136"/>
      <c r="FS536" s="136"/>
      <c r="FT536" s="136"/>
      <c r="FU536" s="136"/>
      <c r="FV536" s="136"/>
      <c r="FW536" s="136"/>
      <c r="FX536" s="136"/>
      <c r="FY536" s="136"/>
      <c r="FZ536" s="136"/>
      <c r="GA536" s="136"/>
      <c r="GB536" s="136"/>
      <c r="GC536" s="136"/>
      <c r="GD536" s="136"/>
      <c r="GE536" s="136"/>
      <c r="GF536" s="136"/>
      <c r="GG536" s="136"/>
      <c r="GH536" s="136"/>
      <c r="GI536" s="136"/>
      <c r="GJ536" s="136"/>
      <c r="GK536" s="136"/>
      <c r="GL536" s="136"/>
      <c r="GM536" s="136"/>
      <c r="GN536" s="136"/>
      <c r="GO536" s="136"/>
      <c r="GP536" s="136"/>
      <c r="GQ536" s="136"/>
      <c r="GR536" s="136"/>
      <c r="GS536" s="136"/>
      <c r="GT536" s="136"/>
      <c r="GU536" s="136"/>
      <c r="GV536" s="136"/>
      <c r="GW536" s="136"/>
      <c r="GX536" s="136"/>
      <c r="GY536" s="136"/>
      <c r="GZ536" s="136"/>
      <c r="HA536" s="136"/>
      <c r="HB536" s="136"/>
      <c r="HC536" s="136"/>
      <c r="HD536" s="136"/>
      <c r="HE536" s="136"/>
      <c r="HF536" s="136"/>
      <c r="HG536" s="136"/>
      <c r="HH536" s="136"/>
      <c r="HI536" s="136"/>
      <c r="HJ536" s="136"/>
      <c r="HK536" s="136"/>
      <c r="HL536" s="136"/>
      <c r="HM536" s="136"/>
      <c r="HN536" s="136"/>
      <c r="HO536" s="136"/>
      <c r="HP536" s="136"/>
      <c r="HQ536" s="136"/>
      <c r="HR536" s="136"/>
      <c r="HS536" s="136"/>
      <c r="HT536" s="136"/>
      <c r="HU536" s="136"/>
      <c r="HV536" s="136"/>
      <c r="HW536" s="136"/>
      <c r="HX536" s="136"/>
      <c r="HY536" s="136"/>
      <c r="HZ536" s="136"/>
      <c r="IA536" s="136"/>
      <c r="IB536" s="136"/>
      <c r="IC536" s="136"/>
      <c r="ID536" s="136"/>
      <c r="IE536" s="136"/>
      <c r="IF536" s="136"/>
      <c r="IG536" s="136"/>
      <c r="IH536" s="136"/>
      <c r="II536" s="136"/>
      <c r="IJ536" s="136"/>
      <c r="IK536" s="136"/>
      <c r="IL536" s="136"/>
      <c r="IM536" s="136"/>
      <c r="IN536" s="136"/>
      <c r="IO536" s="136"/>
      <c r="IP536" s="136"/>
      <c r="IQ536" s="136"/>
      <c r="IR536" s="136"/>
      <c r="IS536" s="136"/>
      <c r="IT536" s="136"/>
      <c r="IU536" s="136"/>
      <c r="IV536" s="136"/>
      <c r="IW536" s="136"/>
      <c r="IX536" s="136"/>
      <c r="IY536" s="136"/>
      <c r="IZ536" s="136"/>
      <c r="JA536" s="136"/>
      <c r="JB536" s="136"/>
      <c r="JC536" s="136"/>
      <c r="JD536" s="136"/>
      <c r="JE536" s="136"/>
      <c r="JF536" s="136"/>
      <c r="JG536" s="136"/>
      <c r="JH536" s="136"/>
      <c r="JI536" s="136"/>
      <c r="JJ536" s="136"/>
      <c r="JK536" s="136"/>
      <c r="JL536" s="136"/>
      <c r="JM536" s="136"/>
      <c r="JN536" s="136"/>
      <c r="JO536" s="136"/>
      <c r="JP536" s="136"/>
      <c r="JQ536" s="136"/>
      <c r="JR536" s="136"/>
      <c r="JS536" s="136"/>
      <c r="JT536" s="136"/>
      <c r="JU536" s="136"/>
      <c r="JV536" s="136"/>
      <c r="JW536" s="136"/>
      <c r="JX536" s="136"/>
      <c r="JY536" s="136"/>
      <c r="JZ536" s="136"/>
      <c r="KA536" s="136"/>
      <c r="KB536" s="136"/>
      <c r="KC536" s="136"/>
      <c r="KD536" s="136"/>
      <c r="KE536" s="136"/>
      <c r="KF536" s="136"/>
      <c r="KG536" s="136"/>
      <c r="KH536" s="136"/>
      <c r="KI536" s="136"/>
      <c r="KJ536" s="136"/>
      <c r="KK536" s="136"/>
      <c r="KL536" s="136"/>
      <c r="KM536" s="136"/>
      <c r="KN536" s="136"/>
      <c r="KO536" s="136"/>
      <c r="KP536" s="136"/>
      <c r="KQ536" s="136"/>
      <c r="KR536" s="136"/>
      <c r="KS536" s="136"/>
      <c r="KT536" s="136"/>
      <c r="KU536" s="136"/>
      <c r="KV536" s="136"/>
      <c r="KW536" s="136"/>
      <c r="KX536" s="136"/>
      <c r="KY536" s="136"/>
      <c r="KZ536" s="136"/>
      <c r="LA536" s="136"/>
      <c r="LB536" s="136"/>
      <c r="LC536" s="136"/>
      <c r="LD536" s="136"/>
      <c r="LE536" s="136"/>
      <c r="LF536" s="136"/>
      <c r="LG536" s="136"/>
      <c r="LH536" s="136"/>
      <c r="LI536" s="136"/>
      <c r="LJ536" s="136"/>
      <c r="LK536" s="136"/>
      <c r="LL536" s="136"/>
      <c r="LM536" s="136"/>
      <c r="LN536" s="136"/>
      <c r="LO536" s="136"/>
      <c r="LP536" s="136"/>
      <c r="LQ536" s="136"/>
      <c r="LR536" s="136"/>
      <c r="LS536" s="136"/>
      <c r="LT536" s="136"/>
      <c r="LU536" s="136"/>
      <c r="LV536" s="136"/>
      <c r="LW536" s="136"/>
      <c r="LX536" s="136"/>
      <c r="LY536" s="136"/>
      <c r="LZ536" s="136"/>
      <c r="MA536" s="136"/>
      <c r="MB536" s="136"/>
      <c r="MC536" s="136"/>
      <c r="MD536" s="136"/>
      <c r="ME536" s="136"/>
      <c r="MF536" s="136"/>
      <c r="MG536" s="136"/>
      <c r="MH536" s="136"/>
      <c r="MI536" s="136"/>
      <c r="MJ536" s="136"/>
      <c r="MK536" s="136"/>
      <c r="ML536" s="136"/>
      <c r="MM536" s="136"/>
      <c r="MN536" s="136"/>
      <c r="MO536" s="136"/>
      <c r="MP536" s="136"/>
      <c r="MQ536" s="136"/>
      <c r="MR536" s="136"/>
      <c r="MS536" s="136"/>
      <c r="MT536" s="136"/>
      <c r="MU536" s="136"/>
      <c r="MV536" s="136"/>
      <c r="MW536" s="136"/>
      <c r="MX536" s="136"/>
      <c r="MY536" s="136"/>
      <c r="MZ536" s="136"/>
      <c r="NA536" s="136"/>
      <c r="NB536" s="136"/>
      <c r="NC536" s="136"/>
      <c r="ND536" s="136"/>
      <c r="NE536" s="136"/>
      <c r="NF536" s="136"/>
      <c r="NG536" s="136"/>
      <c r="NH536" s="136"/>
      <c r="NI536" s="136"/>
      <c r="NJ536" s="136"/>
      <c r="NK536" s="136"/>
      <c r="NL536" s="136"/>
      <c r="NM536" s="136"/>
      <c r="NN536" s="136"/>
      <c r="NO536" s="136"/>
      <c r="NP536" s="136"/>
      <c r="NQ536" s="136"/>
      <c r="NR536" s="136"/>
      <c r="NS536" s="136"/>
      <c r="NT536" s="136"/>
      <c r="NU536" s="136"/>
      <c r="NV536" s="136"/>
      <c r="NW536" s="136"/>
      <c r="NX536" s="136"/>
      <c r="NY536" s="136"/>
      <c r="NZ536" s="136"/>
      <c r="OA536" s="136"/>
      <c r="OB536" s="136"/>
      <c r="OC536" s="136"/>
      <c r="OD536" s="136"/>
      <c r="OE536" s="136"/>
      <c r="OF536" s="136"/>
      <c r="OG536" s="136"/>
      <c r="OH536" s="136"/>
      <c r="OI536" s="136"/>
      <c r="OJ536" s="136"/>
      <c r="OK536" s="136"/>
      <c r="OL536" s="136"/>
      <c r="OM536" s="136"/>
      <c r="ON536" s="136"/>
      <c r="OO536" s="136"/>
      <c r="OP536" s="136"/>
      <c r="OQ536" s="136"/>
      <c r="OR536" s="136"/>
      <c r="OS536" s="136"/>
      <c r="OT536" s="136"/>
      <c r="OU536" s="136"/>
      <c r="OV536" s="136"/>
      <c r="OW536" s="136"/>
      <c r="OX536" s="136"/>
      <c r="OY536" s="136"/>
      <c r="OZ536" s="136"/>
      <c r="PA536" s="136"/>
      <c r="PB536" s="136"/>
      <c r="PC536" s="136"/>
      <c r="PD536" s="136"/>
      <c r="PE536" s="136"/>
      <c r="PF536" s="136"/>
      <c r="PG536" s="136"/>
      <c r="PH536" s="136"/>
      <c r="PI536" s="136"/>
      <c r="PJ536" s="136"/>
      <c r="PK536" s="136"/>
      <c r="PL536" s="136"/>
      <c r="PM536" s="136"/>
      <c r="PN536" s="136"/>
      <c r="PO536" s="136"/>
      <c r="PP536" s="136"/>
      <c r="PQ536" s="136"/>
      <c r="PR536" s="136"/>
      <c r="PS536" s="136"/>
      <c r="PT536" s="136"/>
      <c r="PU536" s="136"/>
      <c r="PV536" s="136"/>
      <c r="PW536" s="136"/>
      <c r="PX536" s="136"/>
      <c r="PY536" s="136"/>
      <c r="PZ536" s="136"/>
      <c r="QA536" s="136"/>
      <c r="QB536" s="136"/>
      <c r="QC536" s="136"/>
      <c r="QD536" s="136"/>
      <c r="QE536" s="136"/>
      <c r="QF536" s="136"/>
      <c r="QG536" s="136"/>
      <c r="QH536" s="136"/>
      <c r="QI536" s="136"/>
      <c r="QJ536" s="136"/>
      <c r="QK536" s="136"/>
      <c r="QL536" s="136"/>
      <c r="QM536" s="136"/>
      <c r="QN536" s="136"/>
      <c r="QO536" s="136"/>
      <c r="QP536" s="136"/>
      <c r="QQ536" s="136"/>
      <c r="QR536" s="136"/>
      <c r="QS536" s="136"/>
      <c r="QT536" s="136"/>
      <c r="QU536" s="136"/>
      <c r="QV536" s="136"/>
      <c r="QW536" s="136"/>
      <c r="QX536" s="136"/>
      <c r="QY536" s="136"/>
      <c r="QZ536" s="136"/>
      <c r="RA536" s="136"/>
      <c r="RB536" s="136"/>
      <c r="RC536" s="136"/>
      <c r="RD536" s="136"/>
      <c r="RE536" s="136"/>
      <c r="RF536" s="136"/>
      <c r="RG536" s="136"/>
      <c r="RH536" s="136"/>
      <c r="RI536" s="136"/>
      <c r="RJ536" s="136"/>
      <c r="RK536" s="136"/>
      <c r="RL536" s="136"/>
      <c r="RM536" s="136"/>
      <c r="RN536" s="136"/>
      <c r="RO536" s="136"/>
      <c r="RP536" s="136"/>
      <c r="RQ536" s="136"/>
      <c r="RR536" s="136"/>
      <c r="RS536" s="136"/>
      <c r="RT536" s="136"/>
      <c r="RU536" s="136"/>
      <c r="RV536" s="136"/>
      <c r="RW536" s="136"/>
      <c r="RX536" s="136"/>
      <c r="RY536" s="136"/>
      <c r="RZ536" s="136"/>
      <c r="SA536" s="136"/>
      <c r="SB536" s="136"/>
      <c r="SC536" s="136"/>
      <c r="SD536" s="136"/>
      <c r="SE536" s="136"/>
      <c r="SF536" s="136"/>
      <c r="SG536" s="136"/>
      <c r="SH536" s="136"/>
      <c r="SI536" s="136"/>
      <c r="SJ536" s="136"/>
      <c r="SK536" s="136"/>
      <c r="SL536" s="136"/>
      <c r="SM536" s="136"/>
      <c r="SN536" s="136"/>
      <c r="SO536" s="136"/>
      <c r="SP536" s="136"/>
      <c r="SQ536" s="136"/>
      <c r="SR536" s="136"/>
      <c r="SS536" s="136"/>
      <c r="ST536" s="136"/>
      <c r="SU536" s="136"/>
      <c r="SV536" s="136"/>
      <c r="SW536" s="136"/>
      <c r="SX536" s="136"/>
      <c r="SY536" s="136"/>
      <c r="SZ536" s="136"/>
      <c r="TA536" s="136"/>
      <c r="TB536" s="136"/>
      <c r="TC536" s="136"/>
      <c r="TD536" s="136"/>
      <c r="TE536" s="136"/>
      <c r="TF536" s="136"/>
      <c r="TG536" s="136"/>
      <c r="TH536" s="136"/>
      <c r="TI536" s="136"/>
      <c r="TJ536" s="136"/>
      <c r="TK536" s="136"/>
      <c r="TL536" s="136"/>
      <c r="TM536" s="136"/>
      <c r="TN536" s="136"/>
      <c r="TO536" s="136"/>
      <c r="TP536" s="136"/>
      <c r="TQ536" s="136"/>
      <c r="TR536" s="136"/>
      <c r="TS536" s="136"/>
      <c r="TT536" s="136"/>
      <c r="TU536" s="136"/>
      <c r="TV536" s="136"/>
      <c r="TW536" s="136"/>
      <c r="TX536" s="136"/>
      <c r="TY536" s="136"/>
      <c r="TZ536" s="136"/>
      <c r="UA536" s="136"/>
      <c r="UB536" s="136"/>
      <c r="UC536" s="136"/>
      <c r="UD536" s="136"/>
      <c r="UE536" s="136"/>
      <c r="UF536" s="136"/>
      <c r="UG536" s="136"/>
      <c r="UH536" s="136"/>
      <c r="UI536" s="136"/>
      <c r="UJ536" s="136"/>
      <c r="UK536" s="136"/>
      <c r="UL536" s="136"/>
      <c r="UM536" s="136"/>
      <c r="UN536" s="136"/>
      <c r="UO536" s="136"/>
      <c r="UP536" s="136"/>
      <c r="UQ536" s="136"/>
      <c r="UR536" s="136"/>
      <c r="US536" s="136"/>
      <c r="UT536" s="136"/>
      <c r="UU536" s="136"/>
      <c r="UV536" s="136"/>
      <c r="UW536" s="136"/>
      <c r="UX536" s="136"/>
      <c r="UY536" s="136"/>
      <c r="UZ536" s="136"/>
      <c r="VA536" s="136"/>
      <c r="VB536" s="136"/>
      <c r="VC536" s="136"/>
      <c r="VD536" s="136"/>
      <c r="VE536" s="136"/>
      <c r="VF536" s="136"/>
      <c r="VG536" s="136"/>
      <c r="VH536" s="136"/>
      <c r="VI536" s="136"/>
      <c r="VJ536" s="136"/>
      <c r="VK536" s="136"/>
      <c r="VL536" s="136"/>
      <c r="VM536" s="136"/>
      <c r="VN536" s="136"/>
      <c r="VO536" s="136"/>
      <c r="VP536" s="136"/>
      <c r="VQ536" s="136"/>
      <c r="VR536" s="136"/>
      <c r="VS536" s="136"/>
      <c r="VT536" s="136"/>
      <c r="VU536" s="136"/>
      <c r="VV536" s="136"/>
      <c r="VW536" s="136"/>
      <c r="VX536" s="136"/>
      <c r="VY536" s="136"/>
      <c r="VZ536" s="136"/>
      <c r="WA536" s="136"/>
      <c r="WB536" s="136"/>
      <c r="WC536" s="136"/>
      <c r="WD536" s="136"/>
      <c r="WE536" s="136"/>
      <c r="WF536" s="136"/>
      <c r="WG536" s="136"/>
      <c r="WH536" s="136"/>
      <c r="WI536" s="136"/>
      <c r="WJ536" s="136"/>
      <c r="WK536" s="136"/>
      <c r="WL536" s="136"/>
      <c r="WM536" s="136"/>
      <c r="WN536" s="136"/>
      <c r="WO536" s="136"/>
      <c r="WP536" s="136"/>
      <c r="WQ536" s="136"/>
      <c r="WR536" s="136"/>
      <c r="WS536" s="136"/>
      <c r="WT536" s="136"/>
      <c r="WU536" s="136"/>
      <c r="WV536" s="136"/>
      <c r="WW536" s="136"/>
      <c r="WX536" s="136"/>
      <c r="WY536" s="136"/>
      <c r="WZ536" s="136"/>
      <c r="XA536" s="136"/>
      <c r="XB536" s="136"/>
      <c r="XC536" s="136"/>
      <c r="XD536" s="136"/>
      <c r="XE536" s="136"/>
      <c r="XF536" s="136"/>
      <c r="XG536" s="136"/>
      <c r="XH536" s="136"/>
      <c r="XI536" s="136"/>
      <c r="XJ536" s="136"/>
      <c r="XK536" s="136"/>
      <c r="XL536" s="136"/>
      <c r="XM536" s="136"/>
      <c r="XN536" s="136"/>
      <c r="XO536" s="136"/>
      <c r="XP536" s="136"/>
      <c r="XQ536" s="136"/>
      <c r="XR536" s="136"/>
      <c r="XS536" s="136"/>
      <c r="XT536" s="136"/>
      <c r="XU536" s="136"/>
      <c r="XV536" s="136"/>
      <c r="XW536" s="136"/>
      <c r="XX536" s="136"/>
      <c r="XY536" s="136"/>
      <c r="XZ536" s="136"/>
      <c r="YA536" s="136"/>
      <c r="YB536" s="136"/>
      <c r="YC536" s="136"/>
      <c r="YD536" s="136"/>
      <c r="YE536" s="136"/>
      <c r="YF536" s="136"/>
      <c r="YG536" s="136"/>
      <c r="YH536" s="136"/>
      <c r="YI536" s="136"/>
      <c r="YJ536" s="136"/>
      <c r="YK536" s="136"/>
      <c r="YL536" s="136"/>
      <c r="YM536" s="136"/>
      <c r="YN536" s="136"/>
      <c r="YO536" s="136"/>
      <c r="YP536" s="136"/>
      <c r="YQ536" s="136"/>
      <c r="YR536" s="136"/>
      <c r="YS536" s="136"/>
      <c r="YT536" s="136"/>
      <c r="YU536" s="136"/>
      <c r="YV536" s="136"/>
      <c r="YW536" s="136"/>
      <c r="YX536" s="136"/>
      <c r="YY536" s="136"/>
      <c r="YZ536" s="136"/>
      <c r="ZA536" s="136"/>
      <c r="ZB536" s="136"/>
      <c r="ZC536" s="136"/>
      <c r="ZD536" s="136"/>
      <c r="ZE536" s="136"/>
      <c r="ZF536" s="136"/>
      <c r="ZG536" s="136"/>
      <c r="ZH536" s="136"/>
      <c r="ZI536" s="136"/>
      <c r="ZJ536" s="136"/>
      <c r="ZK536" s="136"/>
      <c r="ZL536" s="136"/>
      <c r="ZM536" s="136"/>
      <c r="ZN536" s="136"/>
      <c r="ZO536" s="136"/>
      <c r="ZP536" s="136"/>
      <c r="ZQ536" s="136"/>
      <c r="ZR536" s="136"/>
      <c r="ZS536" s="136"/>
      <c r="ZT536" s="136"/>
      <c r="ZU536" s="136"/>
      <c r="ZV536" s="136"/>
      <c r="ZW536" s="136"/>
      <c r="ZX536" s="136"/>
      <c r="ZY536" s="136"/>
      <c r="ZZ536" s="136"/>
      <c r="AAA536" s="136"/>
      <c r="AAB536" s="136"/>
      <c r="AAC536" s="136"/>
      <c r="AAD536" s="136"/>
      <c r="AAE536" s="136"/>
      <c r="AAF536" s="136"/>
      <c r="AAG536" s="136"/>
      <c r="AAH536" s="136"/>
      <c r="AAI536" s="136"/>
      <c r="AAJ536" s="136"/>
      <c r="AAK536" s="136"/>
      <c r="AAL536" s="136"/>
      <c r="AAM536" s="136"/>
      <c r="AAN536" s="136"/>
      <c r="AAO536" s="136"/>
      <c r="AAP536" s="136"/>
      <c r="AAQ536" s="136"/>
      <c r="AAR536" s="136"/>
      <c r="AAS536" s="136"/>
      <c r="AAT536" s="136"/>
      <c r="AAU536" s="136"/>
      <c r="AAV536" s="136"/>
      <c r="AAW536" s="136"/>
      <c r="AAX536" s="136"/>
      <c r="AAY536" s="136"/>
      <c r="AAZ536" s="136"/>
      <c r="ABA536" s="136"/>
      <c r="ABB536" s="136"/>
      <c r="ABC536" s="136"/>
      <c r="ABD536" s="136"/>
      <c r="ABE536" s="136"/>
      <c r="ABF536" s="136"/>
      <c r="ABG536" s="136"/>
      <c r="ABH536" s="136"/>
      <c r="ABI536" s="136"/>
      <c r="ABJ536" s="136"/>
      <c r="ABK536" s="136"/>
      <c r="ABL536" s="136"/>
      <c r="ABM536" s="136"/>
      <c r="ABN536" s="136"/>
      <c r="ABO536" s="136"/>
      <c r="ABP536" s="136"/>
      <c r="ABQ536" s="136"/>
      <c r="ABR536" s="136"/>
      <c r="ABS536" s="136"/>
      <c r="ABT536" s="136"/>
      <c r="ABU536" s="136"/>
      <c r="ABV536" s="136"/>
      <c r="ABW536" s="136"/>
      <c r="ABX536" s="136"/>
      <c r="ABY536" s="136"/>
      <c r="ABZ536" s="136"/>
      <c r="ACA536" s="136"/>
      <c r="ACB536" s="136"/>
      <c r="ACC536" s="136"/>
      <c r="ACD536" s="136"/>
      <c r="ACE536" s="136"/>
      <c r="ACF536" s="136"/>
      <c r="ACG536" s="136"/>
      <c r="ACH536" s="136"/>
      <c r="ACI536" s="136"/>
      <c r="ACJ536" s="136"/>
      <c r="ACK536" s="136"/>
      <c r="ACL536" s="136"/>
      <c r="ACM536" s="136"/>
      <c r="ACN536" s="136"/>
      <c r="ACO536" s="136"/>
      <c r="ACP536" s="136"/>
      <c r="ACQ536" s="136"/>
      <c r="ACR536" s="136"/>
      <c r="ACS536" s="136"/>
      <c r="ACT536" s="136"/>
      <c r="ACU536" s="136"/>
      <c r="ACV536" s="136"/>
      <c r="ACW536" s="136"/>
      <c r="ACX536" s="136"/>
      <c r="ACY536" s="136"/>
      <c r="ACZ536" s="136"/>
      <c r="ADA536" s="136"/>
      <c r="ADB536" s="136"/>
      <c r="ADC536" s="136"/>
      <c r="ADD536" s="136"/>
      <c r="ADE536" s="136"/>
      <c r="ADF536" s="136"/>
      <c r="ADG536" s="136"/>
      <c r="ADH536" s="136"/>
      <c r="ADI536" s="136"/>
      <c r="ADJ536" s="136"/>
      <c r="ADK536" s="136"/>
      <c r="ADL536" s="136"/>
      <c r="ADM536" s="136"/>
      <c r="ADN536" s="136"/>
      <c r="ADO536" s="136"/>
      <c r="ADP536" s="136"/>
      <c r="ADQ536" s="136"/>
      <c r="ADR536" s="136"/>
      <c r="ADS536" s="136"/>
      <c r="ADT536" s="136"/>
      <c r="ADU536" s="136"/>
      <c r="ADV536" s="136"/>
      <c r="ADW536" s="136"/>
      <c r="ADX536" s="136"/>
      <c r="ADY536" s="136"/>
      <c r="ADZ536" s="136"/>
      <c r="AEA536" s="136"/>
      <c r="AEB536" s="136"/>
      <c r="AEC536" s="136"/>
      <c r="AED536" s="136"/>
      <c r="AEE536" s="136"/>
      <c r="AEF536" s="136"/>
      <c r="AEG536" s="136"/>
      <c r="AEH536" s="136"/>
      <c r="AEI536" s="136"/>
      <c r="AEJ536" s="136"/>
      <c r="AEK536" s="136"/>
      <c r="AEL536" s="136"/>
      <c r="AEM536" s="136"/>
      <c r="AEN536" s="136"/>
      <c r="AEO536" s="136"/>
      <c r="AEP536" s="136"/>
      <c r="AEQ536" s="136"/>
      <c r="AER536" s="136"/>
      <c r="AES536" s="136"/>
      <c r="AET536" s="136"/>
      <c r="AEU536" s="136"/>
      <c r="AEV536" s="136"/>
      <c r="AEW536" s="136"/>
      <c r="AEX536" s="136"/>
      <c r="AEY536" s="136"/>
      <c r="AEZ536" s="136"/>
      <c r="AFA536" s="136"/>
      <c r="AFB536" s="136"/>
      <c r="AFC536" s="136"/>
      <c r="AFD536" s="136"/>
      <c r="AFE536" s="136"/>
      <c r="AFF536" s="136"/>
      <c r="AFG536" s="136"/>
      <c r="AFH536" s="136"/>
      <c r="AFI536" s="136"/>
      <c r="AFJ536" s="136"/>
      <c r="AFK536" s="136"/>
      <c r="AFL536" s="136"/>
      <c r="AFM536" s="136"/>
      <c r="AFN536" s="136"/>
      <c r="AFO536" s="136"/>
      <c r="AFP536" s="136"/>
      <c r="AFQ536" s="136"/>
      <c r="AFR536" s="136"/>
      <c r="AFS536" s="136"/>
      <c r="AFT536" s="136"/>
      <c r="AFU536" s="136"/>
      <c r="AFV536" s="136"/>
      <c r="AFW536" s="136"/>
      <c r="AFX536" s="136"/>
      <c r="AFY536" s="136"/>
      <c r="AFZ536" s="136"/>
      <c r="AGA536" s="136"/>
      <c r="AGB536" s="136"/>
      <c r="AGC536" s="136"/>
      <c r="AGD536" s="136"/>
      <c r="AGE536" s="136"/>
      <c r="AGF536" s="136"/>
      <c r="AGG536" s="136"/>
      <c r="AGH536" s="136"/>
      <c r="AGI536" s="136"/>
      <c r="AGJ536" s="136"/>
      <c r="AGK536" s="136"/>
      <c r="AGL536" s="136"/>
      <c r="AGM536" s="136"/>
      <c r="AGN536" s="136"/>
      <c r="AGO536" s="136"/>
      <c r="AGP536" s="136"/>
      <c r="AGQ536" s="136"/>
      <c r="AGR536" s="136"/>
      <c r="AGS536" s="136"/>
      <c r="AGT536" s="136"/>
      <c r="AGU536" s="136"/>
      <c r="AGV536" s="136"/>
      <c r="AGW536" s="136"/>
      <c r="AGX536" s="136"/>
      <c r="AGY536" s="136"/>
      <c r="AGZ536" s="136"/>
      <c r="AHA536" s="136"/>
      <c r="AHB536" s="136"/>
      <c r="AHC536" s="136"/>
      <c r="AHD536" s="136"/>
      <c r="AHE536" s="136"/>
      <c r="AHF536" s="136"/>
      <c r="AHG536" s="136"/>
      <c r="AHH536" s="136"/>
      <c r="AHI536" s="136"/>
      <c r="AHJ536" s="136"/>
      <c r="AHK536" s="136"/>
      <c r="AHL536" s="136"/>
      <c r="AHM536" s="136"/>
      <c r="AHN536" s="136"/>
      <c r="AHO536" s="136"/>
      <c r="AHP536" s="136"/>
      <c r="AHQ536" s="136"/>
      <c r="AHR536" s="136"/>
      <c r="AHS536" s="136"/>
      <c r="AHT536" s="136"/>
      <c r="AHU536" s="136"/>
      <c r="AHV536" s="136"/>
      <c r="AHW536" s="136"/>
      <c r="AHX536" s="136"/>
      <c r="AHY536" s="136"/>
      <c r="AHZ536" s="136"/>
      <c r="AIA536" s="136"/>
      <c r="AIB536" s="136"/>
      <c r="AIC536" s="136"/>
      <c r="AID536" s="136"/>
      <c r="AIE536" s="136"/>
      <c r="AIF536" s="136"/>
      <c r="AIG536" s="136"/>
      <c r="AIH536" s="136"/>
      <c r="AII536" s="136"/>
      <c r="AIJ536" s="136"/>
      <c r="AIK536" s="136"/>
      <c r="AIL536" s="136"/>
      <c r="AIM536" s="136"/>
      <c r="AIN536" s="136"/>
      <c r="AIO536" s="136"/>
      <c r="AIP536" s="136"/>
      <c r="AIQ536" s="136"/>
      <c r="AIR536" s="136"/>
      <c r="AIS536" s="136"/>
      <c r="AIT536" s="136"/>
      <c r="AIU536" s="136"/>
      <c r="AIV536" s="136"/>
      <c r="AIW536" s="136"/>
      <c r="AIX536" s="136"/>
      <c r="AIY536" s="136"/>
      <c r="AIZ536" s="136"/>
      <c r="AJA536" s="136"/>
      <c r="AJB536" s="136"/>
      <c r="AJC536" s="136"/>
      <c r="AJD536" s="136"/>
      <c r="AJE536" s="136"/>
      <c r="AJF536" s="136"/>
      <c r="AJG536" s="136"/>
      <c r="AJH536" s="136"/>
      <c r="AJI536" s="136"/>
      <c r="AJJ536" s="136"/>
      <c r="AJK536" s="136"/>
      <c r="AJL536" s="136"/>
      <c r="AJM536" s="136"/>
      <c r="AJN536" s="136"/>
      <c r="AJO536" s="136"/>
      <c r="AJP536" s="136"/>
      <c r="AJQ536" s="136"/>
      <c r="AJR536" s="136"/>
      <c r="AJS536" s="136"/>
      <c r="AJT536" s="136"/>
      <c r="AJU536" s="136"/>
      <c r="AJV536" s="136"/>
      <c r="AJW536" s="136"/>
      <c r="AJX536" s="136"/>
      <c r="AJY536" s="136"/>
      <c r="AJZ536" s="136"/>
      <c r="AKA536" s="136"/>
      <c r="AKB536" s="136"/>
      <c r="AKC536" s="136"/>
      <c r="AKD536" s="136"/>
      <c r="AKE536" s="136"/>
      <c r="AKF536" s="136"/>
      <c r="AKG536" s="136"/>
      <c r="AKH536" s="136"/>
      <c r="AKI536" s="136"/>
      <c r="AKJ536" s="136"/>
      <c r="AKK536" s="136"/>
      <c r="AKL536" s="136"/>
      <c r="AKM536" s="136"/>
      <c r="AKN536" s="136"/>
      <c r="AKO536" s="136"/>
      <c r="AKP536" s="136"/>
      <c r="AKQ536" s="136"/>
      <c r="AKR536" s="136"/>
      <c r="AKS536" s="136"/>
      <c r="AKT536" s="136"/>
      <c r="AKU536" s="136"/>
      <c r="AKV536" s="136"/>
      <c r="AKW536" s="136"/>
      <c r="AKX536" s="136"/>
      <c r="AKY536" s="136"/>
      <c r="AKZ536" s="136"/>
      <c r="ALA536" s="136"/>
      <c r="ALB536" s="136"/>
      <c r="ALC536" s="136"/>
      <c r="ALD536" s="136"/>
      <c r="ALE536" s="136"/>
      <c r="ALF536" s="136"/>
      <c r="ALG536" s="136"/>
      <c r="ALH536" s="136"/>
      <c r="ALI536" s="136"/>
      <c r="ALJ536" s="136"/>
      <c r="ALK536" s="136"/>
      <c r="ALL536" s="136"/>
      <c r="ALM536" s="136"/>
      <c r="ALN536" s="136"/>
      <c r="ALO536" s="136"/>
      <c r="ALP536" s="136"/>
      <c r="ALQ536" s="136"/>
      <c r="ALR536" s="136"/>
      <c r="ALS536" s="136"/>
      <c r="ALT536" s="136"/>
      <c r="ALU536" s="136"/>
      <c r="ALV536" s="136"/>
      <c r="ALW536" s="136"/>
      <c r="ALX536" s="136"/>
      <c r="ALY536" s="136"/>
      <c r="ALZ536" s="136"/>
      <c r="AMA536" s="136"/>
      <c r="AMB536" s="136"/>
      <c r="AMC536" s="136"/>
      <c r="AMD536" s="136"/>
      <c r="AME536" s="136"/>
      <c r="AMF536" s="136"/>
      <c r="AMG536" s="136"/>
      <c r="AMH536" s="136"/>
      <c r="AMI536" s="136"/>
      <c r="AMJ536" s="136"/>
      <c r="AMK536" s="136"/>
      <c r="AML536" s="136"/>
      <c r="AMM536" s="136"/>
      <c r="AMN536" s="136"/>
      <c r="AMO536" s="136"/>
      <c r="AMP536" s="136"/>
      <c r="AMQ536" s="136"/>
      <c r="AMR536" s="136"/>
      <c r="AMS536" s="136"/>
      <c r="AMT536" s="136"/>
      <c r="AMU536" s="136"/>
      <c r="AMV536" s="136"/>
      <c r="AMW536" s="136"/>
      <c r="AMX536" s="136"/>
      <c r="AMY536" s="136"/>
      <c r="AMZ536" s="136"/>
      <c r="ANA536" s="136"/>
      <c r="ANB536" s="136"/>
      <c r="ANC536" s="136"/>
      <c r="AND536" s="136"/>
      <c r="ANE536" s="136"/>
      <c r="ANF536" s="136"/>
      <c r="ANG536" s="136"/>
      <c r="ANH536" s="136"/>
      <c r="ANI536" s="136"/>
      <c r="ANJ536" s="136"/>
      <c r="ANK536" s="136"/>
      <c r="ANL536" s="136"/>
      <c r="ANM536" s="136"/>
      <c r="ANN536" s="136"/>
      <c r="ANO536" s="136"/>
      <c r="ANP536" s="136"/>
      <c r="ANQ536" s="136"/>
      <c r="ANR536" s="136"/>
      <c r="ANS536" s="136"/>
      <c r="ANT536" s="136"/>
      <c r="ANU536" s="136"/>
      <c r="ANV536" s="136"/>
      <c r="ANW536" s="136"/>
      <c r="ANX536" s="136"/>
      <c r="ANY536" s="136"/>
      <c r="ANZ536" s="136"/>
      <c r="AOA536" s="136"/>
      <c r="AOB536" s="136"/>
      <c r="AOC536" s="136"/>
      <c r="AOD536" s="136"/>
      <c r="AOE536" s="136"/>
      <c r="AOF536" s="136"/>
      <c r="AOG536" s="136"/>
      <c r="AOH536" s="136"/>
      <c r="AOI536" s="136"/>
      <c r="AOJ536" s="136"/>
      <c r="AOK536" s="136"/>
      <c r="AOL536" s="136"/>
      <c r="AOM536" s="136"/>
      <c r="AON536" s="136"/>
      <c r="AOO536" s="136"/>
      <c r="AOP536" s="136"/>
      <c r="AOQ536" s="136"/>
      <c r="AOR536" s="136"/>
      <c r="AOS536" s="136"/>
      <c r="AOT536" s="136"/>
      <c r="AOU536" s="136"/>
      <c r="AOV536" s="136"/>
      <c r="AOW536" s="136"/>
      <c r="AOX536" s="136"/>
      <c r="AOY536" s="136"/>
      <c r="AOZ536" s="136"/>
      <c r="APA536" s="136"/>
      <c r="APB536" s="136"/>
      <c r="APC536" s="136"/>
      <c r="APD536" s="136"/>
      <c r="APE536" s="136"/>
      <c r="APF536" s="136"/>
      <c r="APG536" s="136"/>
      <c r="APH536" s="136"/>
      <c r="API536" s="136"/>
      <c r="APJ536" s="136"/>
      <c r="APK536" s="136"/>
      <c r="APL536" s="136"/>
      <c r="APM536" s="136"/>
      <c r="APN536" s="136"/>
      <c r="APO536" s="136"/>
      <c r="APP536" s="136"/>
      <c r="APQ536" s="136"/>
      <c r="APR536" s="136"/>
      <c r="APS536" s="136"/>
      <c r="APT536" s="136"/>
      <c r="APU536" s="136"/>
      <c r="APV536" s="136"/>
      <c r="APW536" s="136"/>
      <c r="APX536" s="136"/>
      <c r="APY536" s="136"/>
      <c r="APZ536" s="136"/>
      <c r="AQA536" s="136"/>
      <c r="AQB536" s="136"/>
      <c r="AQC536" s="136"/>
      <c r="AQD536" s="136"/>
      <c r="AQE536" s="136"/>
      <c r="AQF536" s="136"/>
      <c r="AQG536" s="136"/>
      <c r="AQH536" s="136"/>
      <c r="AQI536" s="136"/>
      <c r="AQJ536" s="136"/>
      <c r="AQK536" s="136"/>
      <c r="AQL536" s="136"/>
      <c r="AQM536" s="136"/>
      <c r="AQN536" s="136"/>
      <c r="AQO536" s="136"/>
      <c r="AQP536" s="136"/>
      <c r="AQQ536" s="136"/>
      <c r="AQR536" s="136"/>
      <c r="AQS536" s="136"/>
      <c r="AQT536" s="136"/>
      <c r="AQU536" s="136"/>
      <c r="AQV536" s="136"/>
      <c r="AQW536" s="136"/>
      <c r="AQX536" s="136"/>
      <c r="AQY536" s="136"/>
      <c r="AQZ536" s="136"/>
      <c r="ARA536" s="136"/>
      <c r="ARB536" s="136"/>
      <c r="ARC536" s="136"/>
      <c r="ARD536" s="136"/>
      <c r="ARE536" s="136"/>
      <c r="ARF536" s="136"/>
      <c r="ARG536" s="136"/>
      <c r="ARH536" s="136"/>
      <c r="ARI536" s="136"/>
      <c r="ARJ536" s="136"/>
      <c r="ARK536" s="136"/>
      <c r="ARL536" s="136"/>
      <c r="ARM536" s="136"/>
      <c r="ARN536" s="136"/>
      <c r="ARO536" s="136"/>
      <c r="ARP536" s="136"/>
      <c r="ARQ536" s="136"/>
      <c r="ARR536" s="136"/>
      <c r="ARS536" s="136"/>
      <c r="ART536" s="136"/>
      <c r="ARU536" s="136"/>
      <c r="ARV536" s="136"/>
      <c r="ARW536" s="136"/>
      <c r="ARX536" s="136"/>
      <c r="ARY536" s="136"/>
      <c r="ARZ536" s="136"/>
      <c r="ASA536" s="136"/>
      <c r="ASB536" s="136"/>
      <c r="ASC536" s="136"/>
      <c r="ASD536" s="136"/>
      <c r="ASE536" s="136"/>
      <c r="ASF536" s="136"/>
      <c r="ASG536" s="136"/>
      <c r="ASH536" s="136"/>
      <c r="ASI536" s="136"/>
      <c r="ASJ536" s="136"/>
      <c r="ASK536" s="136"/>
      <c r="ASL536" s="136"/>
      <c r="ASM536" s="136"/>
      <c r="ASN536" s="136"/>
      <c r="ASO536" s="136"/>
      <c r="ASP536" s="136"/>
      <c r="ASQ536" s="136"/>
      <c r="ASR536" s="136"/>
      <c r="ASS536" s="136"/>
      <c r="AST536" s="136"/>
      <c r="ASU536" s="136"/>
      <c r="ASV536" s="136"/>
      <c r="ASW536" s="136"/>
      <c r="ASX536" s="136"/>
      <c r="ASY536" s="136"/>
      <c r="ASZ536" s="136"/>
      <c r="ATA536" s="136"/>
      <c r="ATB536" s="136"/>
      <c r="ATC536" s="136"/>
      <c r="ATD536" s="136"/>
      <c r="ATE536" s="136"/>
      <c r="ATF536" s="136"/>
      <c r="ATG536" s="136"/>
      <c r="ATH536" s="136"/>
      <c r="ATI536" s="136"/>
      <c r="ATJ536" s="136"/>
      <c r="ATK536" s="136"/>
      <c r="ATL536" s="136"/>
      <c r="ATM536" s="136"/>
      <c r="ATN536" s="136"/>
      <c r="ATO536" s="136"/>
      <c r="ATP536" s="136"/>
      <c r="ATQ536" s="136"/>
      <c r="ATR536" s="136"/>
      <c r="ATS536" s="136"/>
      <c r="ATT536" s="136"/>
      <c r="ATU536" s="136"/>
      <c r="ATV536" s="136"/>
      <c r="ATW536" s="136"/>
      <c r="ATX536" s="136"/>
      <c r="ATY536" s="136"/>
      <c r="ATZ536" s="136"/>
      <c r="AUA536" s="136"/>
      <c r="AUB536" s="136"/>
      <c r="AUC536" s="136"/>
      <c r="AUD536" s="136"/>
      <c r="AUE536" s="136"/>
      <c r="AUF536" s="136"/>
      <c r="AUG536" s="136"/>
      <c r="AUH536" s="136"/>
      <c r="AUI536" s="136"/>
      <c r="AUJ536" s="136"/>
      <c r="AUK536" s="136"/>
      <c r="AUL536" s="136"/>
      <c r="AUM536" s="136"/>
      <c r="AUN536" s="136"/>
      <c r="AUO536" s="136"/>
      <c r="AUP536" s="136"/>
      <c r="AUQ536" s="136"/>
      <c r="AUR536" s="136"/>
      <c r="AUS536" s="136"/>
      <c r="AUT536" s="136"/>
      <c r="AUU536" s="136"/>
      <c r="AUV536" s="136"/>
      <c r="AUW536" s="136"/>
      <c r="AUX536" s="136"/>
      <c r="AUY536" s="136"/>
      <c r="AUZ536" s="136"/>
      <c r="AVA536" s="136"/>
      <c r="AVB536" s="136"/>
      <c r="AVC536" s="136"/>
      <c r="AVD536" s="136"/>
      <c r="AVE536" s="136"/>
      <c r="AVF536" s="136"/>
      <c r="AVG536" s="136"/>
      <c r="AVH536" s="136"/>
      <c r="AVI536" s="136"/>
      <c r="AVJ536" s="136"/>
      <c r="AVK536" s="136"/>
      <c r="AVL536" s="136"/>
      <c r="AVM536" s="136"/>
      <c r="AVN536" s="136"/>
      <c r="AVO536" s="136"/>
      <c r="AVP536" s="136"/>
      <c r="AVQ536" s="136"/>
      <c r="AVR536" s="136"/>
      <c r="AVS536" s="136"/>
      <c r="AVT536" s="136"/>
      <c r="AVU536" s="136"/>
      <c r="AVV536" s="136"/>
      <c r="AVW536" s="136"/>
      <c r="AVX536" s="136"/>
      <c r="AVY536" s="136"/>
      <c r="AVZ536" s="136"/>
      <c r="AWA536" s="136"/>
      <c r="AWB536" s="136"/>
      <c r="AWC536" s="136"/>
      <c r="AWD536" s="136"/>
      <c r="AWE536" s="136"/>
      <c r="AWF536" s="136"/>
      <c r="AWG536" s="136"/>
      <c r="AWH536" s="136"/>
      <c r="AWI536" s="136"/>
      <c r="AWJ536" s="136"/>
      <c r="AWK536" s="136"/>
      <c r="AWL536" s="136"/>
      <c r="AWM536" s="136"/>
      <c r="AWN536" s="136"/>
      <c r="AWO536" s="136"/>
      <c r="AWP536" s="136"/>
      <c r="AWQ536" s="136"/>
      <c r="AWR536" s="136"/>
      <c r="AWS536" s="136"/>
      <c r="AWT536" s="136"/>
      <c r="AWU536" s="136"/>
      <c r="AWV536" s="136"/>
      <c r="AWW536" s="136"/>
      <c r="AWX536" s="136"/>
      <c r="AWY536" s="136"/>
      <c r="AWZ536" s="136"/>
      <c r="AXA536" s="136"/>
      <c r="AXB536" s="136"/>
      <c r="AXC536" s="136"/>
      <c r="AXD536" s="136"/>
      <c r="AXE536" s="136"/>
      <c r="AXF536" s="136"/>
      <c r="AXG536" s="136"/>
      <c r="AXH536" s="136"/>
      <c r="AXI536" s="136"/>
      <c r="AXJ536" s="136"/>
      <c r="AXK536" s="136"/>
      <c r="AXL536" s="136"/>
      <c r="AXM536" s="136"/>
      <c r="AXN536" s="136"/>
      <c r="AXO536" s="136"/>
      <c r="AXP536" s="136"/>
      <c r="AXQ536" s="136"/>
      <c r="AXR536" s="136"/>
      <c r="AXS536" s="136"/>
      <c r="AXT536" s="136"/>
      <c r="AXU536" s="136"/>
      <c r="AXV536" s="136"/>
      <c r="AXW536" s="136"/>
      <c r="AXX536" s="136"/>
      <c r="AXY536" s="136"/>
      <c r="AXZ536" s="136"/>
      <c r="AYA536" s="136"/>
      <c r="AYB536" s="136"/>
      <c r="AYC536" s="136"/>
      <c r="AYD536" s="136"/>
      <c r="AYE536" s="136"/>
      <c r="AYF536" s="136"/>
      <c r="AYG536" s="136"/>
      <c r="AYH536" s="136"/>
      <c r="AYI536" s="136"/>
      <c r="AYJ536" s="136"/>
      <c r="AYK536" s="136"/>
      <c r="AYL536" s="136"/>
      <c r="AYM536" s="136"/>
      <c r="AYN536" s="136"/>
      <c r="AYO536" s="136"/>
      <c r="AYP536" s="136"/>
      <c r="AYQ536" s="136"/>
      <c r="AYR536" s="136"/>
      <c r="AYS536" s="136"/>
      <c r="AYT536" s="136"/>
      <c r="AYU536" s="136"/>
      <c r="AYV536" s="136"/>
      <c r="AYW536" s="136"/>
      <c r="AYX536" s="136"/>
      <c r="AYY536" s="136"/>
      <c r="AYZ536" s="136"/>
      <c r="AZA536" s="136"/>
      <c r="AZB536" s="136"/>
      <c r="AZC536" s="136"/>
      <c r="AZD536" s="136"/>
      <c r="AZE536" s="136"/>
      <c r="AZF536" s="136"/>
      <c r="AZG536" s="136"/>
      <c r="AZH536" s="136"/>
      <c r="AZI536" s="136"/>
      <c r="AZJ536" s="136"/>
      <c r="AZK536" s="136"/>
      <c r="AZL536" s="136"/>
      <c r="AZM536" s="136"/>
      <c r="AZN536" s="136"/>
      <c r="AZO536" s="136"/>
      <c r="AZP536" s="136"/>
      <c r="AZQ536" s="136"/>
      <c r="AZR536" s="136"/>
      <c r="AZS536" s="136"/>
      <c r="AZT536" s="136"/>
      <c r="AZU536" s="136"/>
      <c r="AZV536" s="136"/>
      <c r="AZW536" s="136"/>
      <c r="AZX536" s="136"/>
      <c r="AZY536" s="136"/>
      <c r="AZZ536" s="136"/>
      <c r="BAA536" s="136"/>
      <c r="BAB536" s="136"/>
      <c r="BAC536" s="136"/>
      <c r="BAD536" s="136"/>
      <c r="BAE536" s="136"/>
      <c r="BAF536" s="136"/>
      <c r="BAG536" s="136"/>
      <c r="BAH536" s="136"/>
      <c r="BAI536" s="136"/>
      <c r="BAJ536" s="136"/>
      <c r="BAK536" s="136"/>
      <c r="BAL536" s="136"/>
      <c r="BAM536" s="136"/>
      <c r="BAN536" s="136"/>
      <c r="BAO536" s="136"/>
      <c r="BAP536" s="136"/>
      <c r="BAQ536" s="136"/>
      <c r="BAR536" s="136"/>
      <c r="BAS536" s="136"/>
      <c r="BAT536" s="136"/>
      <c r="BAU536" s="136"/>
      <c r="BAV536" s="136"/>
      <c r="BAW536" s="136"/>
      <c r="BAX536" s="136"/>
      <c r="BAY536" s="136"/>
      <c r="BAZ536" s="136"/>
      <c r="BBA536" s="136"/>
      <c r="BBB536" s="136"/>
      <c r="BBC536" s="136"/>
      <c r="BBD536" s="136"/>
      <c r="BBE536" s="136"/>
      <c r="BBF536" s="136"/>
      <c r="BBG536" s="136"/>
      <c r="BBH536" s="136"/>
      <c r="BBI536" s="136"/>
      <c r="BBJ536" s="136"/>
      <c r="BBK536" s="136"/>
      <c r="BBL536" s="136"/>
      <c r="BBM536" s="136"/>
      <c r="BBN536" s="136"/>
      <c r="BBO536" s="136"/>
      <c r="BBP536" s="136"/>
      <c r="BBQ536" s="136"/>
      <c r="BBR536" s="136"/>
      <c r="BBS536" s="136"/>
      <c r="BBT536" s="136"/>
      <c r="BBU536" s="136"/>
      <c r="BBV536" s="136"/>
      <c r="BBW536" s="136"/>
      <c r="BBX536" s="136"/>
      <c r="BBY536" s="136"/>
      <c r="BBZ536" s="136"/>
      <c r="BCA536" s="136"/>
      <c r="BCB536" s="136"/>
      <c r="BCC536" s="136"/>
      <c r="BCD536" s="136"/>
      <c r="BCE536" s="136"/>
      <c r="BCF536" s="136"/>
      <c r="BCG536" s="136"/>
      <c r="BCH536" s="136"/>
      <c r="BCI536" s="136"/>
      <c r="BCJ536" s="136"/>
      <c r="BCK536" s="136"/>
      <c r="BCL536" s="136"/>
      <c r="BCM536" s="136"/>
      <c r="BCN536" s="136"/>
      <c r="BCO536" s="136"/>
      <c r="BCP536" s="136"/>
      <c r="BCQ536" s="136"/>
      <c r="BCR536" s="136"/>
      <c r="BCS536" s="136"/>
      <c r="BCT536" s="136"/>
      <c r="BCU536" s="136"/>
      <c r="BCV536" s="136"/>
      <c r="BCW536" s="136"/>
      <c r="BCX536" s="136"/>
      <c r="BCY536" s="136"/>
      <c r="BCZ536" s="136"/>
      <c r="BDA536" s="136"/>
      <c r="BDB536" s="136"/>
      <c r="BDC536" s="136"/>
      <c r="BDD536" s="136"/>
      <c r="BDE536" s="136"/>
      <c r="BDF536" s="136"/>
      <c r="BDG536" s="136"/>
      <c r="BDH536" s="136"/>
      <c r="BDI536" s="136"/>
      <c r="BDJ536" s="136"/>
      <c r="BDK536" s="136"/>
      <c r="BDL536" s="136"/>
      <c r="BDM536" s="136"/>
      <c r="BDN536" s="136"/>
      <c r="BDO536" s="136"/>
      <c r="BDP536" s="136"/>
      <c r="BDQ536" s="136"/>
      <c r="BDR536" s="136"/>
      <c r="BDS536" s="136"/>
      <c r="BDT536" s="136"/>
      <c r="BDU536" s="136"/>
      <c r="BDV536" s="136"/>
      <c r="BDW536" s="136"/>
      <c r="BDX536" s="136"/>
      <c r="BDY536" s="136"/>
      <c r="BDZ536" s="136"/>
      <c r="BEA536" s="136"/>
      <c r="BEB536" s="136"/>
      <c r="BEC536" s="136"/>
      <c r="BED536" s="136"/>
      <c r="BEE536" s="136"/>
      <c r="BEF536" s="136"/>
      <c r="BEG536" s="136"/>
      <c r="BEH536" s="136"/>
      <c r="BEI536" s="136"/>
      <c r="BEJ536" s="136"/>
      <c r="BEK536" s="136"/>
      <c r="BEL536" s="136"/>
      <c r="BEM536" s="136"/>
      <c r="BEN536" s="136"/>
      <c r="BEO536" s="136"/>
      <c r="BEP536" s="136"/>
      <c r="BEQ536" s="136"/>
      <c r="BER536" s="136"/>
      <c r="BES536" s="136"/>
      <c r="BET536" s="136"/>
      <c r="BEU536" s="136"/>
      <c r="BEV536" s="136"/>
      <c r="BEW536" s="136"/>
      <c r="BEX536" s="136"/>
      <c r="BEY536" s="136"/>
      <c r="BEZ536" s="136"/>
      <c r="BFA536" s="136"/>
      <c r="BFB536" s="136"/>
      <c r="BFC536" s="136"/>
      <c r="BFD536" s="136"/>
      <c r="BFE536" s="136"/>
      <c r="BFF536" s="136"/>
      <c r="BFG536" s="136"/>
      <c r="BFH536" s="136"/>
      <c r="BFI536" s="136"/>
      <c r="BFJ536" s="136"/>
      <c r="BFK536" s="136"/>
      <c r="BFL536" s="136"/>
      <c r="BFM536" s="136"/>
      <c r="BFN536" s="136"/>
      <c r="BFO536" s="136"/>
      <c r="BFP536" s="136"/>
      <c r="BFQ536" s="136"/>
      <c r="BFR536" s="136"/>
      <c r="BFS536" s="136"/>
      <c r="BFT536" s="136"/>
      <c r="BFU536" s="136"/>
      <c r="BFV536" s="136"/>
      <c r="BFW536" s="136"/>
      <c r="BFX536" s="136"/>
      <c r="BFY536" s="136"/>
      <c r="BFZ536" s="136"/>
      <c r="BGA536" s="136"/>
      <c r="BGB536" s="136"/>
      <c r="BGC536" s="136"/>
      <c r="BGD536" s="136"/>
      <c r="BGE536" s="136"/>
      <c r="BGF536" s="136"/>
      <c r="BGG536" s="136"/>
      <c r="BGH536" s="136"/>
      <c r="BGI536" s="136"/>
      <c r="BGJ536" s="136"/>
      <c r="BGK536" s="136"/>
      <c r="BGL536" s="136"/>
      <c r="BGM536" s="136"/>
      <c r="BGN536" s="136"/>
      <c r="BGO536" s="136"/>
      <c r="BGP536" s="136"/>
      <c r="BGQ536" s="136"/>
      <c r="BGR536" s="136"/>
      <c r="BGS536" s="136"/>
      <c r="BGT536" s="136"/>
      <c r="BGU536" s="136"/>
      <c r="BGV536" s="136"/>
      <c r="BGW536" s="136"/>
      <c r="BGX536" s="136"/>
      <c r="BGY536" s="136"/>
      <c r="BGZ536" s="136"/>
      <c r="BHA536" s="136"/>
      <c r="BHB536" s="136"/>
      <c r="BHC536" s="136"/>
      <c r="BHD536" s="136"/>
      <c r="BHE536" s="136"/>
      <c r="BHF536" s="136"/>
      <c r="BHG536" s="136"/>
      <c r="BHH536" s="136"/>
      <c r="BHI536" s="136"/>
      <c r="BHJ536" s="136"/>
      <c r="BHK536" s="136"/>
      <c r="BHL536" s="136"/>
      <c r="BHM536" s="136"/>
      <c r="BHN536" s="136"/>
      <c r="BHO536" s="136"/>
      <c r="BHP536" s="136"/>
      <c r="BHQ536" s="136"/>
      <c r="BHR536" s="136"/>
      <c r="BHS536" s="136"/>
      <c r="BHT536" s="136"/>
      <c r="BHU536" s="136"/>
      <c r="BHV536" s="136"/>
      <c r="BHW536" s="136"/>
      <c r="BHX536" s="136"/>
      <c r="BHY536" s="136"/>
      <c r="BHZ536" s="136"/>
      <c r="BIA536" s="136"/>
      <c r="BIB536" s="136"/>
      <c r="BIC536" s="136"/>
      <c r="BID536" s="136"/>
      <c r="BIE536" s="136"/>
      <c r="BIF536" s="136"/>
      <c r="BIG536" s="136"/>
      <c r="BIH536" s="136"/>
      <c r="BII536" s="136"/>
      <c r="BIJ536" s="136"/>
      <c r="BIK536" s="136"/>
      <c r="BIL536" s="136"/>
      <c r="BIM536" s="136"/>
      <c r="BIN536" s="136"/>
      <c r="BIO536" s="136"/>
      <c r="BIP536" s="136"/>
      <c r="BIQ536" s="136"/>
      <c r="BIR536" s="136"/>
      <c r="BIS536" s="136"/>
      <c r="BIT536" s="136"/>
      <c r="BIU536" s="136"/>
      <c r="BIV536" s="136"/>
      <c r="BIW536" s="136"/>
      <c r="BIX536" s="136"/>
      <c r="BIY536" s="136"/>
      <c r="BIZ536" s="136"/>
      <c r="BJA536" s="136"/>
      <c r="BJB536" s="136"/>
      <c r="BJC536" s="136"/>
      <c r="BJD536" s="136"/>
      <c r="BJE536" s="136"/>
      <c r="BJF536" s="136"/>
      <c r="BJG536" s="136"/>
      <c r="BJH536" s="136"/>
      <c r="BJI536" s="136"/>
      <c r="BJJ536" s="136"/>
      <c r="BJK536" s="136"/>
      <c r="BJL536" s="136"/>
      <c r="BJM536" s="136"/>
      <c r="BJN536" s="136"/>
      <c r="BJO536" s="136"/>
      <c r="BJP536" s="136"/>
      <c r="BJQ536" s="136"/>
      <c r="BJR536" s="136"/>
      <c r="BJS536" s="136"/>
      <c r="BJT536" s="136"/>
      <c r="BJU536" s="136"/>
      <c r="BJV536" s="136"/>
      <c r="BJW536" s="136"/>
      <c r="BJX536" s="136"/>
      <c r="BJY536" s="136"/>
      <c r="BJZ536" s="136"/>
      <c r="BKA536" s="136"/>
      <c r="BKB536" s="136"/>
      <c r="BKC536" s="136"/>
      <c r="BKD536" s="136"/>
      <c r="BKE536" s="136"/>
      <c r="BKF536" s="136"/>
      <c r="BKG536" s="136"/>
      <c r="BKH536" s="136"/>
      <c r="BKI536" s="136"/>
      <c r="BKJ536" s="136"/>
      <c r="BKK536" s="136"/>
      <c r="BKL536" s="136"/>
      <c r="BKM536" s="136"/>
      <c r="BKN536" s="136"/>
      <c r="BKO536" s="136"/>
      <c r="BKP536" s="136"/>
      <c r="BKQ536" s="136"/>
      <c r="BKR536" s="136"/>
      <c r="BKS536" s="136"/>
      <c r="BKT536" s="136"/>
      <c r="BKU536" s="136"/>
      <c r="BKV536" s="136"/>
      <c r="BKW536" s="136"/>
      <c r="BKX536" s="136"/>
      <c r="BKY536" s="136"/>
      <c r="BKZ536" s="136"/>
      <c r="BLA536" s="136"/>
      <c r="BLB536" s="136"/>
      <c r="BLC536" s="136"/>
      <c r="BLD536" s="136"/>
      <c r="BLE536" s="136"/>
      <c r="BLF536" s="136"/>
      <c r="BLG536" s="136"/>
      <c r="BLH536" s="136"/>
      <c r="BLI536" s="136"/>
      <c r="BLJ536" s="136"/>
      <c r="BLK536" s="136"/>
      <c r="BLL536" s="136"/>
      <c r="BLM536" s="136"/>
      <c r="BLN536" s="136"/>
      <c r="BLO536" s="136"/>
      <c r="BLP536" s="136"/>
      <c r="BLQ536" s="136"/>
      <c r="BLR536" s="136"/>
      <c r="BLS536" s="136"/>
      <c r="BLT536" s="136"/>
      <c r="BLU536" s="136"/>
      <c r="BLV536" s="136"/>
      <c r="BLW536" s="136"/>
      <c r="BLX536" s="136"/>
      <c r="BLY536" s="136"/>
      <c r="BLZ536" s="136"/>
      <c r="BMA536" s="136"/>
      <c r="BMB536" s="136"/>
      <c r="BMC536" s="136"/>
      <c r="BMD536" s="136"/>
      <c r="BME536" s="136"/>
      <c r="BMF536" s="136"/>
      <c r="BMG536" s="136"/>
      <c r="BMH536" s="136"/>
      <c r="BMI536" s="136"/>
      <c r="BMJ536" s="136"/>
      <c r="BMK536" s="136"/>
      <c r="BML536" s="136"/>
      <c r="BMM536" s="136"/>
      <c r="BMN536" s="136"/>
      <c r="BMO536" s="136"/>
      <c r="BMP536" s="136"/>
      <c r="BMQ536" s="136"/>
      <c r="BMR536" s="136"/>
      <c r="BMS536" s="136"/>
      <c r="BMT536" s="136"/>
      <c r="BMU536" s="136"/>
      <c r="BMV536" s="136"/>
      <c r="BMW536" s="136"/>
      <c r="BMX536" s="136"/>
      <c r="BMY536" s="136"/>
      <c r="BMZ536" s="136"/>
      <c r="BNA536" s="136"/>
      <c r="BNB536" s="136"/>
      <c r="BNC536" s="136"/>
      <c r="BND536" s="136"/>
      <c r="BNE536" s="136"/>
      <c r="BNF536" s="136"/>
      <c r="BNG536" s="136"/>
      <c r="BNH536" s="136"/>
      <c r="BNI536" s="136"/>
      <c r="BNJ536" s="136"/>
      <c r="BNK536" s="136"/>
      <c r="BNL536" s="136"/>
      <c r="BNM536" s="136"/>
      <c r="BNN536" s="136"/>
      <c r="BNO536" s="136"/>
      <c r="BNP536" s="136"/>
      <c r="BNQ536" s="136"/>
      <c r="BNR536" s="136"/>
      <c r="BNS536" s="136"/>
      <c r="BNT536" s="136"/>
      <c r="BNU536" s="136"/>
      <c r="BNV536" s="136"/>
      <c r="BNW536" s="136"/>
      <c r="BNX536" s="136"/>
      <c r="BNY536" s="136"/>
      <c r="BNZ536" s="136"/>
      <c r="BOA536" s="136"/>
      <c r="BOB536" s="136"/>
      <c r="BOC536" s="136"/>
      <c r="BOD536" s="136"/>
      <c r="BOE536" s="136"/>
      <c r="BOF536" s="136"/>
      <c r="BOG536" s="136"/>
      <c r="BOH536" s="136"/>
      <c r="BOI536" s="136"/>
      <c r="BOJ536" s="136"/>
      <c r="BOK536" s="136"/>
      <c r="BOL536" s="136"/>
      <c r="BOM536" s="136"/>
      <c r="BON536" s="136"/>
      <c r="BOO536" s="136"/>
      <c r="BOP536" s="136"/>
      <c r="BOQ536" s="136"/>
      <c r="BOR536" s="136"/>
      <c r="BOS536" s="136"/>
      <c r="BOT536" s="136"/>
      <c r="BOU536" s="136"/>
      <c r="BOV536" s="136"/>
      <c r="BOW536" s="136"/>
      <c r="BOX536" s="136"/>
      <c r="BOY536" s="136"/>
      <c r="BOZ536" s="136"/>
      <c r="BPA536" s="136"/>
      <c r="BPB536" s="136"/>
      <c r="BPC536" s="136"/>
      <c r="BPD536" s="136"/>
      <c r="BPE536" s="136"/>
      <c r="BPF536" s="136"/>
      <c r="BPG536" s="136"/>
      <c r="BPH536" s="136"/>
      <c r="BPI536" s="136"/>
      <c r="BPJ536" s="136"/>
      <c r="BPK536" s="136"/>
      <c r="BPL536" s="136"/>
      <c r="BPM536" s="136"/>
      <c r="BPN536" s="136"/>
      <c r="BPO536" s="136"/>
      <c r="BPP536" s="136"/>
      <c r="BPQ536" s="136"/>
      <c r="BPR536" s="136"/>
      <c r="BPS536" s="136"/>
      <c r="BPT536" s="136"/>
      <c r="BPU536" s="136"/>
      <c r="BPV536" s="136"/>
      <c r="BPW536" s="136"/>
      <c r="BPX536" s="136"/>
      <c r="BPY536" s="136"/>
      <c r="BPZ536" s="136"/>
      <c r="BQA536" s="136"/>
      <c r="BQB536" s="136"/>
      <c r="BQC536" s="136"/>
      <c r="BQD536" s="136"/>
      <c r="BQE536" s="136"/>
      <c r="BQF536" s="136"/>
      <c r="BQG536" s="136"/>
      <c r="BQH536" s="136"/>
      <c r="BQI536" s="136"/>
      <c r="BQJ536" s="136"/>
      <c r="BQK536" s="136"/>
      <c r="BQL536" s="136"/>
      <c r="BQM536" s="136"/>
      <c r="BQN536" s="136"/>
      <c r="BQO536" s="136"/>
      <c r="BQP536" s="136"/>
      <c r="BQQ536" s="136"/>
      <c r="BQR536" s="136"/>
      <c r="BQS536" s="136"/>
      <c r="BQT536" s="136"/>
      <c r="BQU536" s="136"/>
      <c r="BQV536" s="136"/>
      <c r="BQW536" s="136"/>
      <c r="BQX536" s="136"/>
      <c r="BQY536" s="136"/>
      <c r="BQZ536" s="136"/>
      <c r="BRA536" s="136"/>
      <c r="BRB536" s="136"/>
      <c r="BRC536" s="136"/>
      <c r="BRD536" s="136"/>
      <c r="BRE536" s="136"/>
      <c r="BRF536" s="136"/>
      <c r="BRG536" s="136"/>
      <c r="BRH536" s="136"/>
      <c r="BRI536" s="136"/>
      <c r="BRJ536" s="136"/>
      <c r="BRK536" s="136"/>
      <c r="BRL536" s="136"/>
      <c r="BRM536" s="136"/>
      <c r="BRN536" s="136"/>
      <c r="BRO536" s="136"/>
      <c r="BRP536" s="136"/>
      <c r="BRQ536" s="136"/>
      <c r="BRR536" s="136"/>
      <c r="BRS536" s="136"/>
      <c r="BRT536" s="136"/>
      <c r="BRU536" s="136"/>
      <c r="BRV536" s="136"/>
      <c r="BRW536" s="136"/>
      <c r="BRX536" s="136"/>
      <c r="BRY536" s="136"/>
      <c r="BRZ536" s="136"/>
      <c r="BSA536" s="136"/>
      <c r="BSB536" s="136"/>
      <c r="BSC536" s="136"/>
      <c r="BSD536" s="136"/>
      <c r="BSE536" s="136"/>
      <c r="BSF536" s="136"/>
      <c r="BSG536" s="136"/>
      <c r="BSH536" s="136"/>
      <c r="BSI536" s="136"/>
      <c r="BSJ536" s="136"/>
      <c r="BSK536" s="136"/>
      <c r="BSL536" s="136"/>
      <c r="BSM536" s="136"/>
      <c r="BSN536" s="136"/>
      <c r="BSO536" s="136"/>
      <c r="BSP536" s="136"/>
      <c r="BSQ536" s="136"/>
      <c r="BSR536" s="136"/>
      <c r="BSS536" s="136"/>
      <c r="BST536" s="136"/>
      <c r="BSU536" s="136"/>
      <c r="BSV536" s="136"/>
      <c r="BSW536" s="136"/>
      <c r="BSX536" s="136"/>
      <c r="BSY536" s="136"/>
      <c r="BSZ536" s="136"/>
      <c r="BTA536" s="136"/>
      <c r="BTB536" s="136"/>
      <c r="BTC536" s="136"/>
      <c r="BTD536" s="136"/>
      <c r="BTE536" s="136"/>
      <c r="BTF536" s="136"/>
      <c r="BTG536" s="136"/>
      <c r="BTH536" s="136"/>
      <c r="BTI536" s="136"/>
      <c r="BTJ536" s="136"/>
      <c r="BTK536" s="136"/>
      <c r="BTL536" s="136"/>
      <c r="BTM536" s="136"/>
      <c r="BTN536" s="136"/>
      <c r="BTO536" s="136"/>
      <c r="BTP536" s="136"/>
      <c r="BTQ536" s="136"/>
      <c r="BTR536" s="136"/>
      <c r="BTS536" s="136"/>
      <c r="BTT536" s="136"/>
      <c r="BTU536" s="136"/>
      <c r="BTV536" s="136"/>
      <c r="BTW536" s="136"/>
      <c r="BTX536" s="136"/>
      <c r="BTY536" s="136"/>
      <c r="BTZ536" s="136"/>
      <c r="BUA536" s="136"/>
      <c r="BUB536" s="136"/>
      <c r="BUC536" s="136"/>
      <c r="BUD536" s="136"/>
      <c r="BUE536" s="136"/>
      <c r="BUF536" s="136"/>
      <c r="BUG536" s="136"/>
      <c r="BUH536" s="136"/>
      <c r="BUI536" s="136"/>
      <c r="BUJ536" s="136"/>
      <c r="BUK536" s="136"/>
      <c r="BUL536" s="136"/>
      <c r="BUM536" s="136"/>
      <c r="BUN536" s="136"/>
      <c r="BUO536" s="136"/>
      <c r="BUP536" s="136"/>
      <c r="BUQ536" s="136"/>
      <c r="BUR536" s="136"/>
      <c r="BUS536" s="136"/>
      <c r="BUT536" s="136"/>
      <c r="BUU536" s="136"/>
      <c r="BUV536" s="136"/>
      <c r="BUW536" s="136"/>
      <c r="BUX536" s="136"/>
      <c r="BUY536" s="136"/>
      <c r="BUZ536" s="136"/>
      <c r="BVA536" s="136"/>
      <c r="BVB536" s="136"/>
      <c r="BVC536" s="136"/>
      <c r="BVD536" s="136"/>
      <c r="BVE536" s="136"/>
      <c r="BVF536" s="136"/>
      <c r="BVG536" s="136"/>
      <c r="BVH536" s="136"/>
      <c r="BVI536" s="136"/>
      <c r="BVJ536" s="136"/>
      <c r="BVK536" s="136"/>
      <c r="BVL536" s="136"/>
      <c r="BVM536" s="136"/>
      <c r="BVN536" s="136"/>
      <c r="BVO536" s="136"/>
      <c r="BVP536" s="136"/>
      <c r="BVQ536" s="136"/>
      <c r="BVR536" s="136"/>
      <c r="BVS536" s="136"/>
      <c r="BVT536" s="136"/>
      <c r="BVU536" s="136"/>
      <c r="BVV536" s="136"/>
      <c r="BVW536" s="136"/>
      <c r="BVX536" s="136"/>
      <c r="BVY536" s="136"/>
      <c r="BVZ536" s="136"/>
      <c r="BWA536" s="136"/>
      <c r="BWB536" s="136"/>
      <c r="BWC536" s="136"/>
      <c r="BWD536" s="136"/>
      <c r="BWE536" s="136"/>
      <c r="BWF536" s="136"/>
      <c r="BWG536" s="136"/>
      <c r="BWH536" s="136"/>
      <c r="BWI536" s="136"/>
      <c r="BWJ536" s="136"/>
      <c r="BWK536" s="136"/>
      <c r="BWL536" s="136"/>
      <c r="BWM536" s="136"/>
      <c r="BWN536" s="136"/>
      <c r="BWO536" s="136"/>
      <c r="BWP536" s="136"/>
      <c r="BWQ536" s="136"/>
      <c r="BWR536" s="136"/>
      <c r="BWS536" s="136"/>
      <c r="BWT536" s="136"/>
      <c r="BWU536" s="136"/>
      <c r="BWV536" s="136"/>
      <c r="BWW536" s="136"/>
      <c r="BWX536" s="136"/>
      <c r="BWY536" s="136"/>
      <c r="BWZ536" s="136"/>
      <c r="BXA536" s="136"/>
      <c r="BXB536" s="136"/>
      <c r="BXC536" s="136"/>
      <c r="BXD536" s="136"/>
      <c r="BXE536" s="136"/>
      <c r="BXF536" s="136"/>
      <c r="BXG536" s="136"/>
      <c r="BXH536" s="136"/>
      <c r="BXI536" s="136"/>
      <c r="BXJ536" s="136"/>
      <c r="BXK536" s="136"/>
      <c r="BXL536" s="136"/>
      <c r="BXM536" s="136"/>
      <c r="BXN536" s="136"/>
      <c r="BXO536" s="136"/>
      <c r="BXP536" s="136"/>
      <c r="BXQ536" s="136"/>
      <c r="BXR536" s="136"/>
      <c r="BXS536" s="136"/>
      <c r="BXT536" s="136"/>
      <c r="BXU536" s="136"/>
      <c r="BXV536" s="136"/>
      <c r="BXW536" s="136"/>
      <c r="BXX536" s="136"/>
      <c r="BXY536" s="136"/>
      <c r="BXZ536" s="136"/>
      <c r="BYA536" s="136"/>
      <c r="BYB536" s="136"/>
      <c r="BYC536" s="136"/>
      <c r="BYD536" s="136"/>
      <c r="BYE536" s="136"/>
      <c r="BYF536" s="136"/>
      <c r="BYG536" s="136"/>
      <c r="BYH536" s="136"/>
      <c r="BYI536" s="136"/>
      <c r="BYJ536" s="136"/>
      <c r="BYK536" s="136"/>
      <c r="BYL536" s="136"/>
      <c r="BYM536" s="136"/>
      <c r="BYN536" s="136"/>
      <c r="BYO536" s="136"/>
      <c r="BYP536" s="136"/>
      <c r="BYQ536" s="136"/>
      <c r="BYR536" s="136"/>
      <c r="BYS536" s="136"/>
      <c r="BYT536" s="136"/>
      <c r="BYU536" s="136"/>
      <c r="BYV536" s="136"/>
      <c r="BYW536" s="136"/>
      <c r="BYX536" s="136"/>
      <c r="BYY536" s="136"/>
      <c r="BYZ536" s="136"/>
      <c r="BZA536" s="136"/>
      <c r="BZB536" s="136"/>
      <c r="BZC536" s="136"/>
      <c r="BZD536" s="136"/>
      <c r="BZE536" s="136"/>
      <c r="BZF536" s="136"/>
      <c r="BZG536" s="136"/>
      <c r="BZH536" s="136"/>
      <c r="BZI536" s="136"/>
      <c r="BZJ536" s="136"/>
      <c r="BZK536" s="136"/>
      <c r="BZL536" s="136"/>
      <c r="BZM536" s="136"/>
      <c r="BZN536" s="136"/>
      <c r="BZO536" s="136"/>
      <c r="BZP536" s="136"/>
      <c r="BZQ536" s="136"/>
      <c r="BZR536" s="136"/>
      <c r="BZS536" s="136"/>
      <c r="BZT536" s="136"/>
      <c r="BZU536" s="136"/>
      <c r="BZV536" s="136"/>
      <c r="BZW536" s="136"/>
      <c r="BZX536" s="136"/>
      <c r="BZY536" s="136"/>
      <c r="BZZ536" s="136"/>
      <c r="CAA536" s="136"/>
      <c r="CAB536" s="136"/>
      <c r="CAC536" s="136"/>
      <c r="CAD536" s="136"/>
      <c r="CAE536" s="136"/>
      <c r="CAF536" s="136"/>
      <c r="CAG536" s="136"/>
      <c r="CAH536" s="136"/>
      <c r="CAI536" s="136"/>
      <c r="CAJ536" s="136"/>
      <c r="CAK536" s="136"/>
      <c r="CAL536" s="136"/>
      <c r="CAM536" s="136"/>
      <c r="CAN536" s="136"/>
      <c r="CAO536" s="136"/>
      <c r="CAP536" s="136"/>
      <c r="CAQ536" s="136"/>
      <c r="CAR536" s="136"/>
      <c r="CAS536" s="136"/>
      <c r="CAT536" s="136"/>
      <c r="CAU536" s="136"/>
      <c r="CAV536" s="136"/>
      <c r="CAW536" s="136"/>
      <c r="CAX536" s="136"/>
      <c r="CAY536" s="136"/>
      <c r="CAZ536" s="136"/>
      <c r="CBA536" s="136"/>
      <c r="CBB536" s="136"/>
      <c r="CBC536" s="136"/>
      <c r="CBD536" s="136"/>
      <c r="CBE536" s="136"/>
      <c r="CBF536" s="136"/>
      <c r="CBG536" s="136"/>
      <c r="CBH536" s="136"/>
      <c r="CBI536" s="136"/>
      <c r="CBJ536" s="136"/>
      <c r="CBK536" s="136"/>
      <c r="CBL536" s="136"/>
      <c r="CBM536" s="136"/>
      <c r="CBN536" s="136"/>
      <c r="CBO536" s="136"/>
      <c r="CBP536" s="136"/>
      <c r="CBQ536" s="136"/>
      <c r="CBR536" s="136"/>
      <c r="CBS536" s="136"/>
      <c r="CBT536" s="136"/>
      <c r="CBU536" s="136"/>
      <c r="CBV536" s="136"/>
      <c r="CBW536" s="136"/>
      <c r="CBX536" s="136"/>
      <c r="CBY536" s="136"/>
      <c r="CBZ536" s="136"/>
      <c r="CCA536" s="136"/>
      <c r="CCB536" s="136"/>
      <c r="CCC536" s="136"/>
      <c r="CCD536" s="136"/>
      <c r="CCE536" s="136"/>
      <c r="CCF536" s="136"/>
      <c r="CCG536" s="136"/>
      <c r="CCH536" s="136"/>
      <c r="CCI536" s="136"/>
      <c r="CCJ536" s="136"/>
      <c r="CCK536" s="136"/>
      <c r="CCL536" s="136"/>
      <c r="CCM536" s="136"/>
      <c r="CCN536" s="136"/>
      <c r="CCO536" s="136"/>
      <c r="CCP536" s="136"/>
      <c r="CCQ536" s="136"/>
      <c r="CCR536" s="136"/>
      <c r="CCS536" s="136"/>
      <c r="CCT536" s="136"/>
      <c r="CCU536" s="136"/>
      <c r="CCV536" s="136"/>
      <c r="CCW536" s="136"/>
      <c r="CCX536" s="136"/>
      <c r="CCY536" s="136"/>
      <c r="CCZ536" s="136"/>
      <c r="CDA536" s="136"/>
      <c r="CDB536" s="136"/>
      <c r="CDC536" s="136"/>
      <c r="CDD536" s="136"/>
      <c r="CDE536" s="136"/>
      <c r="CDF536" s="136"/>
      <c r="CDG536" s="136"/>
      <c r="CDH536" s="136"/>
      <c r="CDI536" s="136"/>
      <c r="CDJ536" s="136"/>
      <c r="CDK536" s="136"/>
      <c r="CDL536" s="136"/>
      <c r="CDM536" s="136"/>
      <c r="CDN536" s="136"/>
      <c r="CDO536" s="136"/>
      <c r="CDP536" s="136"/>
      <c r="CDQ536" s="136"/>
      <c r="CDR536" s="136"/>
      <c r="CDS536" s="136"/>
      <c r="CDT536" s="136"/>
      <c r="CDU536" s="136"/>
      <c r="CDV536" s="136"/>
      <c r="CDW536" s="136"/>
      <c r="CDX536" s="136"/>
      <c r="CDY536" s="136"/>
      <c r="CDZ536" s="136"/>
      <c r="CEA536" s="136"/>
      <c r="CEB536" s="136"/>
      <c r="CEC536" s="136"/>
      <c r="CED536" s="136"/>
      <c r="CEE536" s="136"/>
      <c r="CEF536" s="136"/>
      <c r="CEG536" s="136"/>
      <c r="CEH536" s="136"/>
      <c r="CEI536" s="136"/>
      <c r="CEJ536" s="136"/>
      <c r="CEK536" s="136"/>
      <c r="CEL536" s="136"/>
      <c r="CEM536" s="136"/>
      <c r="CEN536" s="136"/>
      <c r="CEO536" s="136"/>
      <c r="CEP536" s="136"/>
      <c r="CEQ536" s="136"/>
      <c r="CER536" s="136"/>
      <c r="CES536" s="136"/>
      <c r="CET536" s="136"/>
      <c r="CEU536" s="136"/>
      <c r="CEV536" s="136"/>
      <c r="CEW536" s="136"/>
      <c r="CEX536" s="136"/>
      <c r="CEY536" s="136"/>
      <c r="CEZ536" s="136"/>
      <c r="CFA536" s="136"/>
      <c r="CFB536" s="136"/>
      <c r="CFC536" s="136"/>
      <c r="CFD536" s="136"/>
      <c r="CFE536" s="136"/>
      <c r="CFF536" s="136"/>
      <c r="CFG536" s="136"/>
      <c r="CFH536" s="136"/>
      <c r="CFI536" s="136"/>
      <c r="CFJ536" s="136"/>
      <c r="CFK536" s="136"/>
      <c r="CFL536" s="136"/>
      <c r="CFM536" s="136"/>
      <c r="CFN536" s="136"/>
      <c r="CFO536" s="136"/>
      <c r="CFP536" s="136"/>
      <c r="CFQ536" s="136"/>
      <c r="CFR536" s="136"/>
      <c r="CFS536" s="136"/>
      <c r="CFT536" s="136"/>
      <c r="CFU536" s="136"/>
      <c r="CFV536" s="136"/>
      <c r="CFW536" s="136"/>
      <c r="CFX536" s="136"/>
      <c r="CFY536" s="136"/>
      <c r="CFZ536" s="136"/>
      <c r="CGA536" s="136"/>
      <c r="CGB536" s="136"/>
      <c r="CGC536" s="136"/>
      <c r="CGD536" s="136"/>
      <c r="CGE536" s="136"/>
      <c r="CGF536" s="136"/>
      <c r="CGG536" s="136"/>
      <c r="CGH536" s="136"/>
      <c r="CGI536" s="136"/>
      <c r="CGJ536" s="136"/>
      <c r="CGK536" s="136"/>
      <c r="CGL536" s="136"/>
      <c r="CGM536" s="136"/>
      <c r="CGN536" s="136"/>
      <c r="CGO536" s="136"/>
      <c r="CGP536" s="136"/>
      <c r="CGQ536" s="136"/>
      <c r="CGR536" s="136"/>
      <c r="CGS536" s="136"/>
      <c r="CGT536" s="136"/>
      <c r="CGU536" s="136"/>
      <c r="CGV536" s="136"/>
      <c r="CGW536" s="136"/>
      <c r="CGX536" s="136"/>
      <c r="CGY536" s="136"/>
      <c r="CGZ536" s="136"/>
      <c r="CHA536" s="136"/>
      <c r="CHB536" s="136"/>
      <c r="CHC536" s="136"/>
      <c r="CHD536" s="136"/>
      <c r="CHE536" s="136"/>
      <c r="CHF536" s="136"/>
      <c r="CHG536" s="136"/>
      <c r="CHH536" s="136"/>
      <c r="CHI536" s="136"/>
      <c r="CHJ536" s="136"/>
      <c r="CHK536" s="136"/>
      <c r="CHL536" s="136"/>
      <c r="CHM536" s="136"/>
      <c r="CHN536" s="136"/>
      <c r="CHO536" s="136"/>
      <c r="CHP536" s="136"/>
      <c r="CHQ536" s="136"/>
      <c r="CHR536" s="136"/>
      <c r="CHS536" s="136"/>
      <c r="CHT536" s="136"/>
      <c r="CHU536" s="136"/>
      <c r="CHV536" s="136"/>
      <c r="CHW536" s="136"/>
      <c r="CHX536" s="136"/>
      <c r="CHY536" s="136"/>
      <c r="CHZ536" s="136"/>
      <c r="CIA536" s="136"/>
      <c r="CIB536" s="136"/>
      <c r="CIC536" s="136"/>
      <c r="CID536" s="136"/>
      <c r="CIE536" s="136"/>
      <c r="CIF536" s="136"/>
      <c r="CIG536" s="136"/>
      <c r="CIH536" s="136"/>
      <c r="CII536" s="136"/>
      <c r="CIJ536" s="136"/>
      <c r="CIK536" s="136"/>
      <c r="CIL536" s="136"/>
      <c r="CIM536" s="136"/>
      <c r="CIN536" s="136"/>
      <c r="CIO536" s="136"/>
      <c r="CIP536" s="136"/>
      <c r="CIQ536" s="136"/>
      <c r="CIR536" s="136"/>
      <c r="CIS536" s="136"/>
      <c r="CIT536" s="136"/>
      <c r="CIU536" s="136"/>
      <c r="CIV536" s="136"/>
      <c r="CIW536" s="136"/>
      <c r="CIX536" s="136"/>
      <c r="CIY536" s="136"/>
      <c r="CIZ536" s="136"/>
      <c r="CJA536" s="136"/>
      <c r="CJB536" s="136"/>
      <c r="CJC536" s="136"/>
      <c r="CJD536" s="136"/>
      <c r="CJE536" s="136"/>
      <c r="CJF536" s="136"/>
      <c r="CJG536" s="136"/>
      <c r="CJH536" s="136"/>
      <c r="CJI536" s="136"/>
      <c r="CJJ536" s="136"/>
      <c r="CJK536" s="136"/>
      <c r="CJL536" s="136"/>
      <c r="CJM536" s="136"/>
      <c r="CJN536" s="136"/>
      <c r="CJO536" s="136"/>
      <c r="CJP536" s="136"/>
      <c r="CJQ536" s="136"/>
      <c r="CJR536" s="136"/>
      <c r="CJS536" s="136"/>
      <c r="CJT536" s="136"/>
      <c r="CJU536" s="136"/>
      <c r="CJV536" s="136"/>
      <c r="CJW536" s="136"/>
      <c r="CJX536" s="136"/>
      <c r="CJY536" s="136"/>
      <c r="CJZ536" s="136"/>
      <c r="CKA536" s="136"/>
      <c r="CKB536" s="136"/>
      <c r="CKC536" s="136"/>
      <c r="CKD536" s="136"/>
      <c r="CKE536" s="136"/>
      <c r="CKF536" s="136"/>
      <c r="CKG536" s="136"/>
      <c r="CKH536" s="136"/>
      <c r="CKI536" s="136"/>
      <c r="CKJ536" s="136"/>
      <c r="CKK536" s="136"/>
      <c r="CKL536" s="136"/>
      <c r="CKM536" s="136"/>
      <c r="CKN536" s="136"/>
      <c r="CKO536" s="136"/>
      <c r="CKP536" s="136"/>
      <c r="CKQ536" s="136"/>
      <c r="CKR536" s="136"/>
      <c r="CKS536" s="136"/>
      <c r="CKT536" s="136"/>
      <c r="CKU536" s="136"/>
      <c r="CKV536" s="136"/>
      <c r="CKW536" s="136"/>
      <c r="CKX536" s="136"/>
      <c r="CKY536" s="136"/>
      <c r="CKZ536" s="136"/>
      <c r="CLA536" s="136"/>
      <c r="CLB536" s="136"/>
      <c r="CLC536" s="136"/>
      <c r="CLD536" s="136"/>
      <c r="CLE536" s="136"/>
      <c r="CLF536" s="136"/>
      <c r="CLG536" s="136"/>
      <c r="CLH536" s="136"/>
      <c r="CLI536" s="136"/>
      <c r="CLJ536" s="136"/>
      <c r="CLK536" s="136"/>
      <c r="CLL536" s="136"/>
      <c r="CLM536" s="136"/>
      <c r="CLN536" s="136"/>
      <c r="CLO536" s="136"/>
      <c r="CLP536" s="136"/>
      <c r="CLQ536" s="136"/>
      <c r="CLR536" s="136"/>
      <c r="CLS536" s="136"/>
      <c r="CLT536" s="136"/>
      <c r="CLU536" s="136"/>
      <c r="CLV536" s="136"/>
      <c r="CLW536" s="136"/>
      <c r="CLX536" s="136"/>
      <c r="CLY536" s="136"/>
      <c r="CLZ536" s="136"/>
      <c r="CMA536" s="136"/>
      <c r="CMB536" s="136"/>
      <c r="CMC536" s="136"/>
      <c r="CMD536" s="136"/>
      <c r="CME536" s="136"/>
      <c r="CMF536" s="136"/>
      <c r="CMG536" s="136"/>
      <c r="CMH536" s="136"/>
      <c r="CMI536" s="136"/>
      <c r="CMJ536" s="136"/>
      <c r="CMK536" s="136"/>
      <c r="CML536" s="136"/>
      <c r="CMM536" s="136"/>
      <c r="CMN536" s="136"/>
      <c r="CMO536" s="136"/>
      <c r="CMP536" s="136"/>
      <c r="CMQ536" s="136"/>
      <c r="CMR536" s="136"/>
      <c r="CMS536" s="136"/>
      <c r="CMT536" s="136"/>
      <c r="CMU536" s="136"/>
      <c r="CMV536" s="136"/>
      <c r="CMW536" s="136"/>
      <c r="CMX536" s="136"/>
      <c r="CMY536" s="136"/>
      <c r="CMZ536" s="136"/>
      <c r="CNA536" s="136"/>
      <c r="CNB536" s="136"/>
      <c r="CNC536" s="136"/>
      <c r="CND536" s="136"/>
      <c r="CNE536" s="136"/>
      <c r="CNF536" s="136"/>
      <c r="CNG536" s="136"/>
      <c r="CNH536" s="136"/>
      <c r="CNI536" s="136"/>
      <c r="CNJ536" s="136"/>
      <c r="CNK536" s="136"/>
      <c r="CNL536" s="136"/>
      <c r="CNM536" s="136"/>
      <c r="CNN536" s="136"/>
      <c r="CNO536" s="136"/>
      <c r="CNP536" s="136"/>
      <c r="CNQ536" s="136"/>
      <c r="CNR536" s="136"/>
      <c r="CNS536" s="136"/>
      <c r="CNT536" s="136"/>
      <c r="CNU536" s="136"/>
      <c r="CNV536" s="136"/>
      <c r="CNW536" s="136"/>
      <c r="CNX536" s="136"/>
      <c r="CNY536" s="136"/>
      <c r="CNZ536" s="136"/>
      <c r="COA536" s="136"/>
      <c r="COB536" s="136"/>
      <c r="COC536" s="136"/>
      <c r="COD536" s="136"/>
      <c r="COE536" s="136"/>
      <c r="COF536" s="136"/>
      <c r="COG536" s="136"/>
      <c r="COH536" s="136"/>
      <c r="COI536" s="136"/>
      <c r="COJ536" s="136"/>
      <c r="COK536" s="136"/>
      <c r="COL536" s="136"/>
      <c r="COM536" s="136"/>
      <c r="CON536" s="136"/>
      <c r="COO536" s="136"/>
      <c r="COP536" s="136"/>
      <c r="COQ536" s="136"/>
      <c r="COR536" s="136"/>
      <c r="COS536" s="136"/>
      <c r="COT536" s="136"/>
      <c r="COU536" s="136"/>
      <c r="COV536" s="136"/>
      <c r="COW536" s="136"/>
      <c r="COX536" s="136"/>
      <c r="COY536" s="136"/>
      <c r="COZ536" s="136"/>
      <c r="CPA536" s="136"/>
      <c r="CPB536" s="136"/>
      <c r="CPC536" s="136"/>
      <c r="CPD536" s="136"/>
      <c r="CPE536" s="136"/>
      <c r="CPF536" s="136"/>
      <c r="CPG536" s="136"/>
      <c r="CPH536" s="136"/>
      <c r="CPI536" s="136"/>
      <c r="CPJ536" s="136"/>
      <c r="CPK536" s="136"/>
      <c r="CPL536" s="136"/>
      <c r="CPM536" s="136"/>
      <c r="CPN536" s="136"/>
      <c r="CPO536" s="136"/>
      <c r="CPP536" s="136"/>
      <c r="CPQ536" s="136"/>
      <c r="CPR536" s="136"/>
      <c r="CPS536" s="136"/>
      <c r="CPT536" s="136"/>
      <c r="CPU536" s="136"/>
      <c r="CPV536" s="136"/>
      <c r="CPW536" s="136"/>
      <c r="CPX536" s="136"/>
      <c r="CPY536" s="136"/>
      <c r="CPZ536" s="136"/>
      <c r="CQA536" s="136"/>
      <c r="CQB536" s="136"/>
      <c r="CQC536" s="136"/>
      <c r="CQD536" s="136"/>
      <c r="CQE536" s="136"/>
      <c r="CQF536" s="136"/>
      <c r="CQG536" s="136"/>
      <c r="CQH536" s="136"/>
      <c r="CQI536" s="136"/>
      <c r="CQJ536" s="136"/>
      <c r="CQK536" s="136"/>
      <c r="CQL536" s="136"/>
      <c r="CQM536" s="136"/>
      <c r="CQN536" s="136"/>
      <c r="CQO536" s="136"/>
      <c r="CQP536" s="136"/>
      <c r="CQQ536" s="136"/>
      <c r="CQR536" s="136"/>
      <c r="CQS536" s="136"/>
      <c r="CQT536" s="136"/>
      <c r="CQU536" s="136"/>
      <c r="CQV536" s="136"/>
      <c r="CQW536" s="136"/>
      <c r="CQX536" s="136"/>
      <c r="CQY536" s="136"/>
      <c r="CQZ536" s="136"/>
      <c r="CRA536" s="136"/>
      <c r="CRB536" s="136"/>
      <c r="CRC536" s="136"/>
      <c r="CRD536" s="136"/>
      <c r="CRE536" s="136"/>
      <c r="CRF536" s="136"/>
      <c r="CRG536" s="136"/>
      <c r="CRH536" s="136"/>
      <c r="CRI536" s="136"/>
      <c r="CRJ536" s="136"/>
      <c r="CRK536" s="136"/>
      <c r="CRL536" s="136"/>
      <c r="CRM536" s="136"/>
      <c r="CRN536" s="136"/>
      <c r="CRO536" s="136"/>
      <c r="CRP536" s="136"/>
      <c r="CRQ536" s="136"/>
      <c r="CRR536" s="136"/>
      <c r="CRS536" s="136"/>
      <c r="CRT536" s="136"/>
      <c r="CRU536" s="136"/>
      <c r="CRV536" s="136"/>
      <c r="CRW536" s="136"/>
      <c r="CRX536" s="136"/>
      <c r="CRY536" s="136"/>
      <c r="CRZ536" s="136"/>
      <c r="CSA536" s="136"/>
      <c r="CSB536" s="136"/>
      <c r="CSC536" s="136"/>
      <c r="CSD536" s="136"/>
      <c r="CSE536" s="136"/>
      <c r="CSF536" s="136"/>
      <c r="CSG536" s="136"/>
      <c r="CSH536" s="136"/>
      <c r="CSI536" s="136"/>
      <c r="CSJ536" s="136"/>
      <c r="CSK536" s="136"/>
      <c r="CSL536" s="136"/>
      <c r="CSM536" s="136"/>
      <c r="CSN536" s="136"/>
      <c r="CSO536" s="136"/>
      <c r="CSP536" s="136"/>
      <c r="CSQ536" s="136"/>
      <c r="CSR536" s="136"/>
      <c r="CSS536" s="136"/>
      <c r="CST536" s="136"/>
      <c r="CSU536" s="136"/>
      <c r="CSV536" s="136"/>
      <c r="CSW536" s="136"/>
      <c r="CSX536" s="136"/>
      <c r="CSY536" s="136"/>
      <c r="CSZ536" s="136"/>
      <c r="CTA536" s="136"/>
      <c r="CTB536" s="136"/>
      <c r="CTC536" s="136"/>
      <c r="CTD536" s="136"/>
      <c r="CTE536" s="136"/>
      <c r="CTF536" s="136"/>
      <c r="CTG536" s="136"/>
      <c r="CTH536" s="136"/>
      <c r="CTI536" s="136"/>
      <c r="CTJ536" s="136"/>
      <c r="CTK536" s="136"/>
      <c r="CTL536" s="136"/>
      <c r="CTM536" s="136"/>
      <c r="CTN536" s="136"/>
      <c r="CTO536" s="136"/>
      <c r="CTP536" s="136"/>
      <c r="CTQ536" s="136"/>
      <c r="CTR536" s="136"/>
      <c r="CTS536" s="136"/>
      <c r="CTT536" s="136"/>
      <c r="CTU536" s="136"/>
      <c r="CTV536" s="136"/>
      <c r="CTW536" s="136"/>
      <c r="CTX536" s="136"/>
      <c r="CTY536" s="136"/>
      <c r="CTZ536" s="136"/>
      <c r="CUA536" s="136"/>
      <c r="CUB536" s="136"/>
      <c r="CUC536" s="136"/>
      <c r="CUD536" s="136"/>
      <c r="CUE536" s="136"/>
      <c r="CUF536" s="136"/>
      <c r="CUG536" s="136"/>
      <c r="CUH536" s="136"/>
      <c r="CUI536" s="136"/>
      <c r="CUJ536" s="136"/>
      <c r="CUK536" s="136"/>
      <c r="CUL536" s="136"/>
      <c r="CUM536" s="136"/>
      <c r="CUN536" s="136"/>
      <c r="CUO536" s="136"/>
      <c r="CUP536" s="136"/>
      <c r="CUQ536" s="136"/>
      <c r="CUR536" s="136"/>
      <c r="CUS536" s="136"/>
      <c r="CUT536" s="136"/>
      <c r="CUU536" s="136"/>
      <c r="CUV536" s="136"/>
      <c r="CUW536" s="136"/>
      <c r="CUX536" s="136"/>
      <c r="CUY536" s="136"/>
      <c r="CUZ536" s="136"/>
      <c r="CVA536" s="136"/>
      <c r="CVB536" s="136"/>
      <c r="CVC536" s="136"/>
      <c r="CVD536" s="136"/>
      <c r="CVE536" s="136"/>
      <c r="CVF536" s="136"/>
      <c r="CVG536" s="136"/>
      <c r="CVH536" s="136"/>
      <c r="CVI536" s="136"/>
      <c r="CVJ536" s="136"/>
      <c r="CVK536" s="136"/>
      <c r="CVL536" s="136"/>
      <c r="CVM536" s="136"/>
      <c r="CVN536" s="136"/>
      <c r="CVO536" s="136"/>
      <c r="CVP536" s="136"/>
      <c r="CVQ536" s="136"/>
      <c r="CVR536" s="136"/>
      <c r="CVS536" s="136"/>
      <c r="CVT536" s="136"/>
      <c r="CVU536" s="136"/>
      <c r="CVV536" s="136"/>
      <c r="CVW536" s="136"/>
      <c r="CVX536" s="136"/>
      <c r="CVY536" s="136"/>
      <c r="CVZ536" s="136"/>
      <c r="CWA536" s="136"/>
      <c r="CWB536" s="136"/>
      <c r="CWC536" s="136"/>
      <c r="CWD536" s="136"/>
      <c r="CWE536" s="136"/>
      <c r="CWF536" s="136"/>
      <c r="CWG536" s="136"/>
      <c r="CWH536" s="136"/>
      <c r="CWI536" s="136"/>
      <c r="CWJ536" s="136"/>
      <c r="CWK536" s="136"/>
      <c r="CWL536" s="136"/>
      <c r="CWM536" s="136"/>
      <c r="CWN536" s="136"/>
      <c r="CWO536" s="136"/>
      <c r="CWP536" s="136"/>
      <c r="CWQ536" s="136"/>
      <c r="CWR536" s="136"/>
      <c r="CWS536" s="136"/>
      <c r="CWT536" s="136"/>
      <c r="CWU536" s="136"/>
      <c r="CWV536" s="136"/>
      <c r="CWW536" s="136"/>
      <c r="CWX536" s="136"/>
      <c r="CWY536" s="136"/>
      <c r="CWZ536" s="136"/>
      <c r="CXA536" s="136"/>
      <c r="CXB536" s="136"/>
      <c r="CXC536" s="136"/>
      <c r="CXD536" s="136"/>
      <c r="CXE536" s="136"/>
      <c r="CXF536" s="136"/>
      <c r="CXG536" s="136"/>
      <c r="CXH536" s="136"/>
      <c r="CXI536" s="136"/>
      <c r="CXJ536" s="136"/>
      <c r="CXK536" s="136"/>
      <c r="CXL536" s="136"/>
      <c r="CXM536" s="136"/>
      <c r="CXN536" s="136"/>
      <c r="CXO536" s="136"/>
      <c r="CXP536" s="136"/>
      <c r="CXQ536" s="136"/>
      <c r="CXR536" s="136"/>
      <c r="CXS536" s="136"/>
      <c r="CXT536" s="136"/>
      <c r="CXU536" s="136"/>
      <c r="CXV536" s="136"/>
      <c r="CXW536" s="136"/>
      <c r="CXX536" s="136"/>
      <c r="CXY536" s="136"/>
      <c r="CXZ536" s="136"/>
      <c r="CYA536" s="136"/>
      <c r="CYB536" s="136"/>
      <c r="CYC536" s="136"/>
      <c r="CYD536" s="136"/>
      <c r="CYE536" s="136"/>
      <c r="CYF536" s="136"/>
      <c r="CYG536" s="136"/>
      <c r="CYH536" s="136"/>
      <c r="CYI536" s="136"/>
      <c r="CYJ536" s="136"/>
      <c r="CYK536" s="136"/>
      <c r="CYL536" s="136"/>
      <c r="CYM536" s="136"/>
      <c r="CYN536" s="136"/>
      <c r="CYO536" s="136"/>
      <c r="CYP536" s="136"/>
      <c r="CYQ536" s="136"/>
      <c r="CYR536" s="136"/>
      <c r="CYS536" s="136"/>
      <c r="CYT536" s="136"/>
      <c r="CYU536" s="136"/>
      <c r="CYV536" s="136"/>
      <c r="CYW536" s="136"/>
      <c r="CYX536" s="136"/>
      <c r="CYY536" s="136"/>
      <c r="CYZ536" s="136"/>
      <c r="CZA536" s="136"/>
      <c r="CZB536" s="136"/>
      <c r="CZC536" s="136"/>
      <c r="CZD536" s="136"/>
      <c r="CZE536" s="136"/>
      <c r="CZF536" s="136"/>
      <c r="CZG536" s="136"/>
      <c r="CZH536" s="136"/>
      <c r="CZI536" s="136"/>
      <c r="CZJ536" s="136"/>
      <c r="CZK536" s="136"/>
      <c r="CZL536" s="136"/>
      <c r="CZM536" s="136"/>
      <c r="CZN536" s="136"/>
      <c r="CZO536" s="136"/>
      <c r="CZP536" s="136"/>
      <c r="CZQ536" s="136"/>
      <c r="CZR536" s="136"/>
      <c r="CZS536" s="136"/>
      <c r="CZT536" s="136"/>
      <c r="CZU536" s="136"/>
      <c r="CZV536" s="136"/>
      <c r="CZW536" s="136"/>
      <c r="CZX536" s="136"/>
      <c r="CZY536" s="136"/>
      <c r="CZZ536" s="136"/>
      <c r="DAA536" s="136"/>
      <c r="DAB536" s="136"/>
      <c r="DAC536" s="136"/>
      <c r="DAD536" s="136"/>
      <c r="DAE536" s="136"/>
      <c r="DAF536" s="136"/>
      <c r="DAG536" s="136"/>
      <c r="DAH536" s="136"/>
      <c r="DAI536" s="136"/>
      <c r="DAJ536" s="136"/>
      <c r="DAK536" s="136"/>
      <c r="DAL536" s="136"/>
      <c r="DAM536" s="136"/>
      <c r="DAN536" s="136"/>
      <c r="DAO536" s="136"/>
      <c r="DAP536" s="136"/>
      <c r="DAQ536" s="136"/>
      <c r="DAR536" s="136"/>
      <c r="DAS536" s="136"/>
      <c r="DAT536" s="136"/>
      <c r="DAU536" s="136"/>
      <c r="DAV536" s="136"/>
      <c r="DAW536" s="136"/>
      <c r="DAX536" s="136"/>
      <c r="DAY536" s="136"/>
      <c r="DAZ536" s="136"/>
      <c r="DBA536" s="136"/>
      <c r="DBB536" s="136"/>
      <c r="DBC536" s="136"/>
      <c r="DBD536" s="136"/>
      <c r="DBE536" s="136"/>
      <c r="DBF536" s="136"/>
      <c r="DBG536" s="136"/>
      <c r="DBH536" s="136"/>
      <c r="DBI536" s="136"/>
      <c r="DBJ536" s="136"/>
      <c r="DBK536" s="136"/>
      <c r="DBL536" s="136"/>
      <c r="DBM536" s="136"/>
      <c r="DBN536" s="136"/>
      <c r="DBO536" s="136"/>
      <c r="DBP536" s="136"/>
      <c r="DBQ536" s="136"/>
      <c r="DBR536" s="136"/>
      <c r="DBS536" s="136"/>
      <c r="DBT536" s="136"/>
      <c r="DBU536" s="136"/>
      <c r="DBV536" s="136"/>
      <c r="DBW536" s="136"/>
      <c r="DBX536" s="136"/>
      <c r="DBY536" s="136"/>
      <c r="DBZ536" s="136"/>
      <c r="DCA536" s="136"/>
      <c r="DCB536" s="136"/>
      <c r="DCC536" s="136"/>
      <c r="DCD536" s="136"/>
      <c r="DCE536" s="136"/>
      <c r="DCF536" s="136"/>
      <c r="DCG536" s="136"/>
      <c r="DCH536" s="136"/>
      <c r="DCI536" s="136"/>
      <c r="DCJ536" s="136"/>
      <c r="DCK536" s="136"/>
      <c r="DCL536" s="136"/>
      <c r="DCM536" s="136"/>
      <c r="DCN536" s="136"/>
      <c r="DCO536" s="136"/>
      <c r="DCP536" s="136"/>
      <c r="DCQ536" s="136"/>
      <c r="DCR536" s="136"/>
      <c r="DCS536" s="136"/>
      <c r="DCT536" s="136"/>
      <c r="DCU536" s="136"/>
      <c r="DCV536" s="136"/>
      <c r="DCW536" s="136"/>
      <c r="DCX536" s="136"/>
      <c r="DCY536" s="136"/>
      <c r="DCZ536" s="136"/>
      <c r="DDA536" s="136"/>
      <c r="DDB536" s="136"/>
      <c r="DDC536" s="136"/>
      <c r="DDD536" s="136"/>
      <c r="DDE536" s="136"/>
      <c r="DDF536" s="136"/>
      <c r="DDG536" s="136"/>
      <c r="DDH536" s="136"/>
      <c r="DDI536" s="136"/>
      <c r="DDJ536" s="136"/>
      <c r="DDK536" s="136"/>
      <c r="DDL536" s="136"/>
      <c r="DDM536" s="136"/>
      <c r="DDN536" s="136"/>
      <c r="DDO536" s="136"/>
      <c r="DDP536" s="136"/>
      <c r="DDQ536" s="136"/>
      <c r="DDR536" s="136"/>
      <c r="DDS536" s="136"/>
      <c r="DDT536" s="136"/>
      <c r="DDU536" s="136"/>
      <c r="DDV536" s="136"/>
      <c r="DDW536" s="136"/>
      <c r="DDX536" s="136"/>
      <c r="DDY536" s="136"/>
      <c r="DDZ536" s="136"/>
      <c r="DEA536" s="136"/>
      <c r="DEB536" s="136"/>
      <c r="DEC536" s="136"/>
      <c r="DED536" s="136"/>
      <c r="DEE536" s="136"/>
      <c r="DEF536" s="136"/>
      <c r="DEG536" s="136"/>
      <c r="DEH536" s="136"/>
      <c r="DEI536" s="136"/>
      <c r="DEJ536" s="136"/>
      <c r="DEK536" s="136"/>
      <c r="DEL536" s="136"/>
      <c r="DEM536" s="136"/>
      <c r="DEN536" s="136"/>
      <c r="DEO536" s="136"/>
      <c r="DEP536" s="136"/>
      <c r="DEQ536" s="136"/>
      <c r="DER536" s="136"/>
      <c r="DES536" s="136"/>
      <c r="DET536" s="136"/>
      <c r="DEU536" s="136"/>
      <c r="DEV536" s="136"/>
      <c r="DEW536" s="136"/>
      <c r="DEX536" s="136"/>
      <c r="DEY536" s="136"/>
      <c r="DEZ536" s="136"/>
      <c r="DFA536" s="136"/>
      <c r="DFB536" s="136"/>
      <c r="DFC536" s="136"/>
      <c r="DFD536" s="136"/>
      <c r="DFE536" s="136"/>
      <c r="DFF536" s="136"/>
      <c r="DFG536" s="136"/>
      <c r="DFH536" s="136"/>
      <c r="DFI536" s="136"/>
      <c r="DFJ536" s="136"/>
      <c r="DFK536" s="136"/>
      <c r="DFL536" s="136"/>
      <c r="DFM536" s="136"/>
      <c r="DFN536" s="136"/>
      <c r="DFO536" s="136"/>
      <c r="DFP536" s="136"/>
      <c r="DFQ536" s="136"/>
      <c r="DFR536" s="136"/>
      <c r="DFS536" s="136"/>
      <c r="DFT536" s="136"/>
      <c r="DFU536" s="136"/>
      <c r="DFV536" s="136"/>
      <c r="DFW536" s="136"/>
      <c r="DFX536" s="136"/>
      <c r="DFY536" s="136"/>
      <c r="DFZ536" s="136"/>
      <c r="DGA536" s="136"/>
      <c r="DGB536" s="136"/>
      <c r="DGC536" s="136"/>
      <c r="DGD536" s="136"/>
      <c r="DGE536" s="136"/>
      <c r="DGF536" s="136"/>
      <c r="DGG536" s="136"/>
      <c r="DGH536" s="136"/>
      <c r="DGI536" s="136"/>
      <c r="DGJ536" s="136"/>
      <c r="DGK536" s="136"/>
      <c r="DGL536" s="136"/>
      <c r="DGM536" s="136"/>
      <c r="DGN536" s="136"/>
      <c r="DGO536" s="136"/>
      <c r="DGP536" s="136"/>
      <c r="DGQ536" s="136"/>
      <c r="DGR536" s="136"/>
      <c r="DGS536" s="136"/>
      <c r="DGT536" s="136"/>
      <c r="DGU536" s="136"/>
      <c r="DGV536" s="136"/>
      <c r="DGW536" s="136"/>
      <c r="DGX536" s="136"/>
      <c r="DGY536" s="136"/>
      <c r="DGZ536" s="136"/>
      <c r="DHA536" s="136"/>
      <c r="DHB536" s="136"/>
      <c r="DHC536" s="136"/>
      <c r="DHD536" s="136"/>
      <c r="DHE536" s="136"/>
      <c r="DHF536" s="136"/>
      <c r="DHG536" s="136"/>
      <c r="DHH536" s="136"/>
      <c r="DHI536" s="136"/>
      <c r="DHJ536" s="136"/>
      <c r="DHK536" s="136"/>
      <c r="DHL536" s="136"/>
      <c r="DHM536" s="136"/>
      <c r="DHN536" s="136"/>
      <c r="DHO536" s="136"/>
      <c r="DHP536" s="136"/>
      <c r="DHQ536" s="136"/>
      <c r="DHR536" s="136"/>
      <c r="DHS536" s="136"/>
      <c r="DHT536" s="136"/>
      <c r="DHU536" s="136"/>
      <c r="DHV536" s="136"/>
      <c r="DHW536" s="136"/>
      <c r="DHX536" s="136"/>
      <c r="DHY536" s="136"/>
      <c r="DHZ536" s="136"/>
      <c r="DIA536" s="136"/>
      <c r="DIB536" s="136"/>
      <c r="DIC536" s="136"/>
      <c r="DID536" s="136"/>
      <c r="DIE536" s="136"/>
      <c r="DIF536" s="136"/>
      <c r="DIG536" s="136"/>
      <c r="DIH536" s="136"/>
      <c r="DII536" s="136"/>
      <c r="DIJ536" s="136"/>
      <c r="DIK536" s="136"/>
      <c r="DIL536" s="136"/>
      <c r="DIM536" s="136"/>
      <c r="DIN536" s="136"/>
      <c r="DIO536" s="136"/>
      <c r="DIP536" s="136"/>
      <c r="DIQ536" s="136"/>
      <c r="DIR536" s="136"/>
      <c r="DIS536" s="136"/>
      <c r="DIT536" s="136"/>
      <c r="DIU536" s="136"/>
      <c r="DIV536" s="136"/>
      <c r="DIW536" s="136"/>
      <c r="DIX536" s="136"/>
      <c r="DIY536" s="136"/>
      <c r="DIZ536" s="136"/>
      <c r="DJA536" s="136"/>
      <c r="DJB536" s="136"/>
      <c r="DJC536" s="136"/>
      <c r="DJD536" s="136"/>
      <c r="DJE536" s="136"/>
      <c r="DJF536" s="136"/>
      <c r="DJG536" s="136"/>
      <c r="DJH536" s="136"/>
      <c r="DJI536" s="136"/>
      <c r="DJJ536" s="136"/>
      <c r="DJK536" s="136"/>
      <c r="DJL536" s="136"/>
      <c r="DJM536" s="136"/>
      <c r="DJN536" s="136"/>
      <c r="DJO536" s="136"/>
      <c r="DJP536" s="136"/>
      <c r="DJQ536" s="136"/>
      <c r="DJR536" s="136"/>
      <c r="DJS536" s="136"/>
      <c r="DJT536" s="136"/>
      <c r="DJU536" s="136"/>
      <c r="DJV536" s="136"/>
      <c r="DJW536" s="136"/>
      <c r="DJX536" s="136"/>
      <c r="DJY536" s="136"/>
      <c r="DJZ536" s="136"/>
      <c r="DKA536" s="136"/>
      <c r="DKB536" s="136"/>
      <c r="DKC536" s="136"/>
      <c r="DKD536" s="136"/>
      <c r="DKE536" s="136"/>
      <c r="DKF536" s="136"/>
      <c r="DKG536" s="136"/>
      <c r="DKH536" s="136"/>
      <c r="DKI536" s="136"/>
      <c r="DKJ536" s="136"/>
      <c r="DKK536" s="136"/>
      <c r="DKL536" s="136"/>
      <c r="DKM536" s="136"/>
      <c r="DKN536" s="136"/>
      <c r="DKO536" s="136"/>
      <c r="DKP536" s="136"/>
      <c r="DKQ536" s="136"/>
      <c r="DKR536" s="136"/>
      <c r="DKS536" s="136"/>
      <c r="DKT536" s="136"/>
      <c r="DKU536" s="136"/>
      <c r="DKV536" s="136"/>
      <c r="DKW536" s="136"/>
      <c r="DKX536" s="136"/>
      <c r="DKY536" s="136"/>
      <c r="DKZ536" s="136"/>
      <c r="DLA536" s="136"/>
      <c r="DLB536" s="136"/>
      <c r="DLC536" s="136"/>
      <c r="DLD536" s="136"/>
      <c r="DLE536" s="136"/>
      <c r="DLF536" s="136"/>
      <c r="DLG536" s="136"/>
      <c r="DLH536" s="136"/>
      <c r="DLI536" s="136"/>
      <c r="DLJ536" s="136"/>
      <c r="DLK536" s="136"/>
      <c r="DLL536" s="136"/>
      <c r="DLM536" s="136"/>
      <c r="DLN536" s="136"/>
      <c r="DLO536" s="136"/>
      <c r="DLP536" s="136"/>
      <c r="DLQ536" s="136"/>
      <c r="DLR536" s="136"/>
      <c r="DLS536" s="136"/>
      <c r="DLT536" s="136"/>
      <c r="DLU536" s="136"/>
      <c r="DLV536" s="136"/>
      <c r="DLW536" s="136"/>
      <c r="DLX536" s="136"/>
      <c r="DLY536" s="136"/>
      <c r="DLZ536" s="136"/>
      <c r="DMA536" s="136"/>
      <c r="DMB536" s="136"/>
      <c r="DMC536" s="136"/>
      <c r="DMD536" s="136"/>
      <c r="DME536" s="136"/>
      <c r="DMF536" s="136"/>
      <c r="DMG536" s="136"/>
      <c r="DMH536" s="136"/>
      <c r="DMI536" s="136"/>
      <c r="DMJ536" s="136"/>
      <c r="DMK536" s="136"/>
      <c r="DML536" s="136"/>
      <c r="DMM536" s="136"/>
      <c r="DMN536" s="136"/>
      <c r="DMO536" s="136"/>
      <c r="DMP536" s="136"/>
      <c r="DMQ536" s="136"/>
      <c r="DMR536" s="136"/>
      <c r="DMS536" s="136"/>
      <c r="DMT536" s="136"/>
      <c r="DMU536" s="136"/>
      <c r="DMV536" s="136"/>
      <c r="DMW536" s="136"/>
      <c r="DMX536" s="136"/>
      <c r="DMY536" s="136"/>
      <c r="DMZ536" s="136"/>
      <c r="DNA536" s="136"/>
      <c r="DNB536" s="136"/>
      <c r="DNC536" s="136"/>
      <c r="DND536" s="136"/>
      <c r="DNE536" s="136"/>
      <c r="DNF536" s="136"/>
      <c r="DNG536" s="136"/>
      <c r="DNH536" s="136"/>
      <c r="DNI536" s="136"/>
      <c r="DNJ536" s="136"/>
      <c r="DNK536" s="136"/>
      <c r="DNL536" s="136"/>
      <c r="DNM536" s="136"/>
      <c r="DNN536" s="136"/>
      <c r="DNO536" s="136"/>
      <c r="DNP536" s="136"/>
      <c r="DNQ536" s="136"/>
      <c r="DNR536" s="136"/>
      <c r="DNS536" s="136"/>
      <c r="DNT536" s="136"/>
      <c r="DNU536" s="136"/>
      <c r="DNV536" s="136"/>
      <c r="DNW536" s="136"/>
      <c r="DNX536" s="136"/>
      <c r="DNY536" s="136"/>
      <c r="DNZ536" s="136"/>
      <c r="DOA536" s="136"/>
      <c r="DOB536" s="136"/>
      <c r="DOC536" s="136"/>
      <c r="DOD536" s="136"/>
      <c r="DOE536" s="136"/>
      <c r="DOF536" s="136"/>
      <c r="DOG536" s="136"/>
      <c r="DOH536" s="136"/>
      <c r="DOI536" s="136"/>
      <c r="DOJ536" s="136"/>
      <c r="DOK536" s="136"/>
      <c r="DOL536" s="136"/>
      <c r="DOM536" s="136"/>
      <c r="DON536" s="136"/>
      <c r="DOO536" s="136"/>
      <c r="DOP536" s="136"/>
      <c r="DOQ536" s="136"/>
      <c r="DOR536" s="136"/>
      <c r="DOS536" s="136"/>
      <c r="DOT536" s="136"/>
      <c r="DOU536" s="136"/>
      <c r="DOV536" s="136"/>
      <c r="DOW536" s="136"/>
      <c r="DOX536" s="136"/>
      <c r="DOY536" s="136"/>
      <c r="DOZ536" s="136"/>
      <c r="DPA536" s="136"/>
      <c r="DPB536" s="136"/>
      <c r="DPC536" s="136"/>
      <c r="DPD536" s="136"/>
      <c r="DPE536" s="136"/>
      <c r="DPF536" s="136"/>
      <c r="DPG536" s="136"/>
      <c r="DPH536" s="136"/>
      <c r="DPI536" s="136"/>
      <c r="DPJ536" s="136"/>
      <c r="DPK536" s="136"/>
      <c r="DPL536" s="136"/>
      <c r="DPM536" s="136"/>
      <c r="DPN536" s="136"/>
      <c r="DPO536" s="136"/>
      <c r="DPP536" s="136"/>
      <c r="DPQ536" s="136"/>
      <c r="DPR536" s="136"/>
      <c r="DPS536" s="136"/>
      <c r="DPT536" s="136"/>
      <c r="DPU536" s="136"/>
      <c r="DPV536" s="136"/>
      <c r="DPW536" s="136"/>
      <c r="DPX536" s="136"/>
      <c r="DPY536" s="136"/>
      <c r="DPZ536" s="136"/>
      <c r="DQA536" s="136"/>
      <c r="DQB536" s="136"/>
      <c r="DQC536" s="136"/>
      <c r="DQD536" s="136"/>
      <c r="DQE536" s="136"/>
      <c r="DQF536" s="136"/>
      <c r="DQG536" s="136"/>
      <c r="DQH536" s="136"/>
      <c r="DQI536" s="136"/>
      <c r="DQJ536" s="136"/>
      <c r="DQK536" s="136"/>
      <c r="DQL536" s="136"/>
      <c r="DQM536" s="136"/>
      <c r="DQN536" s="136"/>
      <c r="DQO536" s="136"/>
      <c r="DQP536" s="136"/>
      <c r="DQQ536" s="136"/>
      <c r="DQR536" s="136"/>
      <c r="DQS536" s="136"/>
      <c r="DQT536" s="136"/>
      <c r="DQU536" s="136"/>
      <c r="DQV536" s="136"/>
      <c r="DQW536" s="136"/>
      <c r="DQX536" s="136"/>
      <c r="DQY536" s="136"/>
      <c r="DQZ536" s="136"/>
      <c r="DRA536" s="136"/>
      <c r="DRB536" s="136"/>
      <c r="DRC536" s="136"/>
      <c r="DRD536" s="136"/>
      <c r="DRE536" s="136"/>
      <c r="DRF536" s="136"/>
      <c r="DRG536" s="136"/>
      <c r="DRH536" s="136"/>
      <c r="DRI536" s="136"/>
      <c r="DRJ536" s="136"/>
      <c r="DRK536" s="136"/>
      <c r="DRL536" s="136"/>
      <c r="DRM536" s="136"/>
      <c r="DRN536" s="136"/>
      <c r="DRO536" s="136"/>
      <c r="DRP536" s="136"/>
      <c r="DRQ536" s="136"/>
      <c r="DRR536" s="136"/>
      <c r="DRS536" s="136"/>
      <c r="DRT536" s="136"/>
      <c r="DRU536" s="136"/>
      <c r="DRV536" s="136"/>
      <c r="DRW536" s="136"/>
      <c r="DRX536" s="136"/>
      <c r="DRY536" s="136"/>
      <c r="DRZ536" s="136"/>
      <c r="DSA536" s="136"/>
      <c r="DSB536" s="136"/>
      <c r="DSC536" s="136"/>
      <c r="DSD536" s="136"/>
      <c r="DSE536" s="136"/>
      <c r="DSF536" s="136"/>
      <c r="DSG536" s="136"/>
      <c r="DSH536" s="136"/>
      <c r="DSI536" s="136"/>
      <c r="DSJ536" s="136"/>
      <c r="DSK536" s="136"/>
      <c r="DSL536" s="136"/>
      <c r="DSM536" s="136"/>
      <c r="DSN536" s="136"/>
      <c r="DSO536" s="136"/>
      <c r="DSP536" s="136"/>
      <c r="DSQ536" s="136"/>
      <c r="DSR536" s="136"/>
      <c r="DSS536" s="136"/>
      <c r="DST536" s="136"/>
      <c r="DSU536" s="136"/>
      <c r="DSV536" s="136"/>
      <c r="DSW536" s="136"/>
      <c r="DSX536" s="136"/>
      <c r="DSY536" s="136"/>
      <c r="DSZ536" s="136"/>
      <c r="DTA536" s="136"/>
      <c r="DTB536" s="136"/>
      <c r="DTC536" s="136"/>
      <c r="DTD536" s="136"/>
      <c r="DTE536" s="136"/>
      <c r="DTF536" s="136"/>
      <c r="DTG536" s="136"/>
      <c r="DTH536" s="136"/>
      <c r="DTI536" s="136"/>
      <c r="DTJ536" s="136"/>
      <c r="DTK536" s="136"/>
      <c r="DTL536" s="136"/>
      <c r="DTM536" s="136"/>
      <c r="DTN536" s="136"/>
      <c r="DTO536" s="136"/>
      <c r="DTP536" s="136"/>
      <c r="DTQ536" s="136"/>
      <c r="DTR536" s="136"/>
      <c r="DTS536" s="136"/>
      <c r="DTT536" s="136"/>
      <c r="DTU536" s="136"/>
      <c r="DTV536" s="136"/>
      <c r="DTW536" s="136"/>
      <c r="DTX536" s="136"/>
      <c r="DTY536" s="136"/>
      <c r="DTZ536" s="136"/>
      <c r="DUA536" s="136"/>
      <c r="DUB536" s="136"/>
      <c r="DUC536" s="136"/>
      <c r="DUD536" s="136"/>
      <c r="DUE536" s="136"/>
      <c r="DUF536" s="136"/>
      <c r="DUG536" s="136"/>
      <c r="DUH536" s="136"/>
      <c r="DUI536" s="136"/>
      <c r="DUJ536" s="136"/>
      <c r="DUK536" s="136"/>
      <c r="DUL536" s="136"/>
      <c r="DUM536" s="136"/>
      <c r="DUN536" s="136"/>
      <c r="DUO536" s="136"/>
      <c r="DUP536" s="136"/>
      <c r="DUQ536" s="136"/>
      <c r="DUR536" s="136"/>
      <c r="DUS536" s="136"/>
      <c r="DUT536" s="136"/>
      <c r="DUU536" s="136"/>
      <c r="DUV536" s="136"/>
      <c r="DUW536" s="136"/>
      <c r="DUX536" s="136"/>
      <c r="DUY536" s="136"/>
      <c r="DUZ536" s="136"/>
      <c r="DVA536" s="136"/>
      <c r="DVB536" s="136"/>
      <c r="DVC536" s="136"/>
      <c r="DVD536" s="136"/>
      <c r="DVE536" s="136"/>
      <c r="DVF536" s="136"/>
      <c r="DVG536" s="136"/>
      <c r="DVH536" s="136"/>
      <c r="DVI536" s="136"/>
      <c r="DVJ536" s="136"/>
      <c r="DVK536" s="136"/>
      <c r="DVL536" s="136"/>
      <c r="DVM536" s="136"/>
      <c r="DVN536" s="136"/>
      <c r="DVO536" s="136"/>
      <c r="DVP536" s="136"/>
      <c r="DVQ536" s="136"/>
      <c r="DVR536" s="136"/>
      <c r="DVS536" s="136"/>
      <c r="DVT536" s="136"/>
      <c r="DVU536" s="136"/>
      <c r="DVV536" s="136"/>
      <c r="DVW536" s="136"/>
      <c r="DVX536" s="136"/>
      <c r="DVY536" s="136"/>
      <c r="DVZ536" s="136"/>
      <c r="DWA536" s="136"/>
      <c r="DWB536" s="136"/>
      <c r="DWC536" s="136"/>
      <c r="DWD536" s="136"/>
      <c r="DWE536" s="136"/>
      <c r="DWF536" s="136"/>
      <c r="DWG536" s="136"/>
      <c r="DWH536" s="136"/>
      <c r="DWI536" s="136"/>
      <c r="DWJ536" s="136"/>
      <c r="DWK536" s="136"/>
      <c r="DWL536" s="136"/>
      <c r="DWM536" s="136"/>
      <c r="DWN536" s="136"/>
      <c r="DWO536" s="136"/>
      <c r="DWP536" s="136"/>
      <c r="DWQ536" s="136"/>
      <c r="DWR536" s="136"/>
      <c r="DWS536" s="136"/>
      <c r="DWT536" s="136"/>
      <c r="DWU536" s="136"/>
      <c r="DWV536" s="136"/>
      <c r="DWW536" s="136"/>
      <c r="DWX536" s="136"/>
      <c r="DWY536" s="136"/>
      <c r="DWZ536" s="136"/>
      <c r="DXA536" s="136"/>
      <c r="DXB536" s="136"/>
      <c r="DXC536" s="136"/>
      <c r="DXD536" s="136"/>
      <c r="DXE536" s="136"/>
      <c r="DXF536" s="136"/>
      <c r="DXG536" s="136"/>
      <c r="DXH536" s="136"/>
      <c r="DXI536" s="136"/>
      <c r="DXJ536" s="136"/>
      <c r="DXK536" s="136"/>
      <c r="DXL536" s="136"/>
      <c r="DXM536" s="136"/>
      <c r="DXN536" s="136"/>
      <c r="DXO536" s="136"/>
      <c r="DXP536" s="136"/>
      <c r="DXQ536" s="136"/>
      <c r="DXR536" s="136"/>
      <c r="DXS536" s="136"/>
      <c r="DXT536" s="136"/>
      <c r="DXU536" s="136"/>
      <c r="DXV536" s="136"/>
      <c r="DXW536" s="136"/>
      <c r="DXX536" s="136"/>
      <c r="DXY536" s="136"/>
      <c r="DXZ536" s="136"/>
      <c r="DYA536" s="136"/>
      <c r="DYB536" s="136"/>
      <c r="DYC536" s="136"/>
      <c r="DYD536" s="136"/>
      <c r="DYE536" s="136"/>
      <c r="DYF536" s="136"/>
      <c r="DYG536" s="136"/>
      <c r="DYH536" s="136"/>
      <c r="DYI536" s="136"/>
      <c r="DYJ536" s="136"/>
      <c r="DYK536" s="136"/>
      <c r="DYL536" s="136"/>
      <c r="DYM536" s="136"/>
      <c r="DYN536" s="136"/>
      <c r="DYO536" s="136"/>
      <c r="DYP536" s="136"/>
      <c r="DYQ536" s="136"/>
      <c r="DYR536" s="136"/>
      <c r="DYS536" s="136"/>
      <c r="DYT536" s="136"/>
      <c r="DYU536" s="136"/>
      <c r="DYV536" s="136"/>
      <c r="DYW536" s="136"/>
      <c r="DYX536" s="136"/>
      <c r="DYY536" s="136"/>
      <c r="DYZ536" s="136"/>
      <c r="DZA536" s="136"/>
      <c r="DZB536" s="136"/>
      <c r="DZC536" s="136"/>
      <c r="DZD536" s="136"/>
      <c r="DZE536" s="136"/>
      <c r="DZF536" s="136"/>
      <c r="DZG536" s="136"/>
      <c r="DZH536" s="136"/>
      <c r="DZI536" s="136"/>
      <c r="DZJ536" s="136"/>
      <c r="DZK536" s="136"/>
      <c r="DZL536" s="136"/>
      <c r="DZM536" s="136"/>
      <c r="DZN536" s="136"/>
      <c r="DZO536" s="136"/>
      <c r="DZP536" s="136"/>
      <c r="DZQ536" s="136"/>
      <c r="DZR536" s="136"/>
      <c r="DZS536" s="136"/>
      <c r="DZT536" s="136"/>
      <c r="DZU536" s="136"/>
      <c r="DZV536" s="136"/>
      <c r="DZW536" s="136"/>
      <c r="DZX536" s="136"/>
      <c r="DZY536" s="136"/>
      <c r="DZZ536" s="136"/>
      <c r="EAA536" s="136"/>
      <c r="EAB536" s="136"/>
      <c r="EAC536" s="136"/>
      <c r="EAD536" s="136"/>
      <c r="EAE536" s="136"/>
      <c r="EAF536" s="136"/>
      <c r="EAG536" s="136"/>
      <c r="EAH536" s="136"/>
      <c r="EAI536" s="136"/>
      <c r="EAJ536" s="136"/>
      <c r="EAK536" s="136"/>
      <c r="EAL536" s="136"/>
      <c r="EAM536" s="136"/>
      <c r="EAN536" s="136"/>
      <c r="EAO536" s="136"/>
      <c r="EAP536" s="136"/>
      <c r="EAQ536" s="136"/>
      <c r="EAR536" s="136"/>
      <c r="EAS536" s="136"/>
      <c r="EAT536" s="136"/>
      <c r="EAU536" s="136"/>
      <c r="EAV536" s="136"/>
      <c r="EAW536" s="136"/>
      <c r="EAX536" s="136"/>
      <c r="EAY536" s="136"/>
      <c r="EAZ536" s="136"/>
      <c r="EBA536" s="136"/>
      <c r="EBB536" s="136"/>
      <c r="EBC536" s="136"/>
      <c r="EBD536" s="136"/>
      <c r="EBE536" s="136"/>
      <c r="EBF536" s="136"/>
      <c r="EBG536" s="136"/>
      <c r="EBH536" s="136"/>
      <c r="EBI536" s="136"/>
      <c r="EBJ536" s="136"/>
      <c r="EBK536" s="136"/>
      <c r="EBL536" s="136"/>
      <c r="EBM536" s="136"/>
      <c r="EBN536" s="136"/>
      <c r="EBO536" s="136"/>
      <c r="EBP536" s="136"/>
      <c r="EBQ536" s="136"/>
      <c r="EBR536" s="136"/>
      <c r="EBS536" s="136"/>
      <c r="EBT536" s="136"/>
      <c r="EBU536" s="136"/>
      <c r="EBV536" s="136"/>
      <c r="EBW536" s="136"/>
      <c r="EBX536" s="136"/>
      <c r="EBY536" s="136"/>
      <c r="EBZ536" s="136"/>
      <c r="ECA536" s="136"/>
      <c r="ECB536" s="136"/>
      <c r="ECC536" s="136"/>
      <c r="ECD536" s="136"/>
      <c r="ECE536" s="136"/>
      <c r="ECF536" s="136"/>
      <c r="ECG536" s="136"/>
      <c r="ECH536" s="136"/>
      <c r="ECI536" s="136"/>
      <c r="ECJ536" s="136"/>
      <c r="ECK536" s="136"/>
      <c r="ECL536" s="136"/>
      <c r="ECM536" s="136"/>
      <c r="ECN536" s="136"/>
      <c r="ECO536" s="136"/>
      <c r="ECP536" s="136"/>
      <c r="ECQ536" s="136"/>
      <c r="ECR536" s="136"/>
      <c r="ECS536" s="136"/>
      <c r="ECT536" s="136"/>
      <c r="ECU536" s="136"/>
      <c r="ECV536" s="136"/>
      <c r="ECW536" s="136"/>
      <c r="ECX536" s="136"/>
      <c r="ECY536" s="136"/>
      <c r="ECZ536" s="136"/>
      <c r="EDA536" s="136"/>
      <c r="EDB536" s="136"/>
      <c r="EDC536" s="136"/>
      <c r="EDD536" s="136"/>
      <c r="EDE536" s="136"/>
      <c r="EDF536" s="136"/>
      <c r="EDG536" s="136"/>
      <c r="EDH536" s="136"/>
      <c r="EDI536" s="136"/>
      <c r="EDJ536" s="136"/>
      <c r="EDK536" s="136"/>
      <c r="EDL536" s="136"/>
      <c r="EDM536" s="136"/>
      <c r="EDN536" s="136"/>
      <c r="EDO536" s="136"/>
      <c r="EDP536" s="136"/>
      <c r="EDQ536" s="136"/>
      <c r="EDR536" s="136"/>
      <c r="EDS536" s="136"/>
      <c r="EDT536" s="136"/>
      <c r="EDU536" s="136"/>
      <c r="EDV536" s="136"/>
      <c r="EDW536" s="136"/>
      <c r="EDX536" s="136"/>
      <c r="EDY536" s="136"/>
      <c r="EDZ536" s="136"/>
      <c r="EEA536" s="136"/>
      <c r="EEB536" s="136"/>
      <c r="EEC536" s="136"/>
      <c r="EED536" s="136"/>
      <c r="EEE536" s="136"/>
      <c r="EEF536" s="136"/>
      <c r="EEG536" s="136"/>
      <c r="EEH536" s="136"/>
      <c r="EEI536" s="136"/>
      <c r="EEJ536" s="136"/>
      <c r="EEK536" s="136"/>
      <c r="EEL536" s="136"/>
      <c r="EEM536" s="136"/>
      <c r="EEN536" s="136"/>
      <c r="EEO536" s="136"/>
      <c r="EEP536" s="136"/>
      <c r="EEQ536" s="136"/>
      <c r="EER536" s="136"/>
      <c r="EES536" s="136"/>
      <c r="EET536" s="136"/>
      <c r="EEU536" s="136"/>
      <c r="EEV536" s="136"/>
      <c r="EEW536" s="136"/>
      <c r="EEX536" s="136"/>
      <c r="EEY536" s="136"/>
      <c r="EEZ536" s="136"/>
      <c r="EFA536" s="136"/>
      <c r="EFB536" s="136"/>
      <c r="EFC536" s="136"/>
      <c r="EFD536" s="136"/>
      <c r="EFE536" s="136"/>
      <c r="EFF536" s="136"/>
      <c r="EFG536" s="136"/>
      <c r="EFH536" s="136"/>
      <c r="EFI536" s="136"/>
      <c r="EFJ536" s="136"/>
      <c r="EFK536" s="136"/>
      <c r="EFL536" s="136"/>
      <c r="EFM536" s="136"/>
      <c r="EFN536" s="136"/>
      <c r="EFO536" s="136"/>
      <c r="EFP536" s="136"/>
      <c r="EFQ536" s="136"/>
      <c r="EFR536" s="136"/>
      <c r="EFS536" s="136"/>
      <c r="EFT536" s="136"/>
      <c r="EFU536" s="136"/>
      <c r="EFV536" s="136"/>
      <c r="EFW536" s="136"/>
      <c r="EFX536" s="136"/>
      <c r="EFY536" s="136"/>
      <c r="EFZ536" s="136"/>
      <c r="EGA536" s="136"/>
      <c r="EGB536" s="136"/>
      <c r="EGC536" s="136"/>
      <c r="EGD536" s="136"/>
      <c r="EGE536" s="136"/>
      <c r="EGF536" s="136"/>
      <c r="EGG536" s="136"/>
      <c r="EGH536" s="136"/>
      <c r="EGI536" s="136"/>
      <c r="EGJ536" s="136"/>
      <c r="EGK536" s="136"/>
      <c r="EGL536" s="136"/>
      <c r="EGM536" s="136"/>
      <c r="EGN536" s="136"/>
      <c r="EGO536" s="136"/>
      <c r="EGP536" s="136"/>
      <c r="EGQ536" s="136"/>
      <c r="EGR536" s="136"/>
      <c r="EGS536" s="136"/>
      <c r="EGT536" s="136"/>
      <c r="EGU536" s="136"/>
      <c r="EGV536" s="136"/>
      <c r="EGW536" s="136"/>
      <c r="EGX536" s="136"/>
      <c r="EGY536" s="136"/>
      <c r="EGZ536" s="136"/>
      <c r="EHA536" s="136"/>
      <c r="EHB536" s="136"/>
      <c r="EHC536" s="136"/>
      <c r="EHD536" s="136"/>
      <c r="EHE536" s="136"/>
      <c r="EHF536" s="136"/>
      <c r="EHG536" s="136"/>
      <c r="EHH536" s="136"/>
      <c r="EHI536" s="136"/>
      <c r="EHJ536" s="136"/>
      <c r="EHK536" s="136"/>
      <c r="EHL536" s="136"/>
      <c r="EHM536" s="136"/>
      <c r="EHN536" s="136"/>
      <c r="EHO536" s="136"/>
      <c r="EHP536" s="136"/>
      <c r="EHQ536" s="136"/>
      <c r="EHR536" s="136"/>
      <c r="EHS536" s="136"/>
      <c r="EHT536" s="136"/>
      <c r="EHU536" s="136"/>
      <c r="EHV536" s="136"/>
      <c r="EHW536" s="136"/>
      <c r="EHX536" s="136"/>
      <c r="EHY536" s="136"/>
      <c r="EHZ536" s="136"/>
      <c r="EIA536" s="136"/>
      <c r="EIB536" s="136"/>
      <c r="EIC536" s="136"/>
      <c r="EID536" s="136"/>
      <c r="EIE536" s="136"/>
      <c r="EIF536" s="136"/>
      <c r="EIG536" s="136"/>
      <c r="EIH536" s="136"/>
      <c r="EII536" s="136"/>
      <c r="EIJ536" s="136"/>
      <c r="EIK536" s="136"/>
      <c r="EIL536" s="136"/>
      <c r="EIM536" s="136"/>
      <c r="EIN536" s="136"/>
      <c r="EIO536" s="136"/>
      <c r="EIP536" s="136"/>
      <c r="EIQ536" s="136"/>
      <c r="EIR536" s="136"/>
      <c r="EIS536" s="136"/>
      <c r="EIT536" s="136"/>
      <c r="EIU536" s="136"/>
      <c r="EIV536" s="136"/>
      <c r="EIW536" s="136"/>
      <c r="EIX536" s="136"/>
      <c r="EIY536" s="136"/>
      <c r="EIZ536" s="136"/>
      <c r="EJA536" s="136"/>
      <c r="EJB536" s="136"/>
      <c r="EJC536" s="136"/>
      <c r="EJD536" s="136"/>
      <c r="EJE536" s="136"/>
      <c r="EJF536" s="136"/>
      <c r="EJG536" s="136"/>
      <c r="EJH536" s="136"/>
      <c r="EJI536" s="136"/>
      <c r="EJJ536" s="136"/>
      <c r="EJK536" s="136"/>
      <c r="EJL536" s="136"/>
      <c r="EJM536" s="136"/>
      <c r="EJN536" s="136"/>
      <c r="EJO536" s="136"/>
      <c r="EJP536" s="136"/>
      <c r="EJQ536" s="136"/>
      <c r="EJR536" s="136"/>
      <c r="EJS536" s="136"/>
      <c r="EJT536" s="136"/>
      <c r="EJU536" s="136"/>
      <c r="EJV536" s="136"/>
      <c r="EJW536" s="136"/>
      <c r="EJX536" s="136"/>
      <c r="EJY536" s="136"/>
      <c r="EJZ536" s="136"/>
      <c r="EKA536" s="136"/>
      <c r="EKB536" s="136"/>
      <c r="EKC536" s="136"/>
      <c r="EKD536" s="136"/>
      <c r="EKE536" s="136"/>
      <c r="EKF536" s="136"/>
      <c r="EKG536" s="136"/>
      <c r="EKH536" s="136"/>
      <c r="EKI536" s="136"/>
      <c r="EKJ536" s="136"/>
      <c r="EKK536" s="136"/>
      <c r="EKL536" s="136"/>
      <c r="EKM536" s="136"/>
      <c r="EKN536" s="136"/>
      <c r="EKO536" s="136"/>
      <c r="EKP536" s="136"/>
      <c r="EKQ536" s="136"/>
      <c r="EKR536" s="136"/>
      <c r="EKS536" s="136"/>
      <c r="EKT536" s="136"/>
      <c r="EKU536" s="136"/>
      <c r="EKV536" s="136"/>
      <c r="EKW536" s="136"/>
      <c r="EKX536" s="136"/>
      <c r="EKY536" s="136"/>
      <c r="EKZ536" s="136"/>
      <c r="ELA536" s="136"/>
      <c r="ELB536" s="136"/>
      <c r="ELC536" s="136"/>
      <c r="ELD536" s="136"/>
      <c r="ELE536" s="136"/>
      <c r="ELF536" s="136"/>
      <c r="ELG536" s="136"/>
      <c r="ELH536" s="136"/>
      <c r="ELI536" s="136"/>
      <c r="ELJ536" s="136"/>
      <c r="ELK536" s="136"/>
      <c r="ELL536" s="136"/>
      <c r="ELM536" s="136"/>
      <c r="ELN536" s="136"/>
      <c r="ELO536" s="136"/>
      <c r="ELP536" s="136"/>
      <c r="ELQ536" s="136"/>
      <c r="ELR536" s="136"/>
      <c r="ELS536" s="136"/>
      <c r="ELT536" s="136"/>
      <c r="ELU536" s="136"/>
      <c r="ELV536" s="136"/>
      <c r="ELW536" s="136"/>
      <c r="ELX536" s="136"/>
      <c r="ELY536" s="136"/>
      <c r="ELZ536" s="136"/>
      <c r="EMA536" s="136"/>
      <c r="EMB536" s="136"/>
      <c r="EMC536" s="136"/>
      <c r="EMD536" s="136"/>
      <c r="EME536" s="136"/>
      <c r="EMF536" s="136"/>
      <c r="EMG536" s="136"/>
      <c r="EMH536" s="136"/>
      <c r="EMI536" s="136"/>
      <c r="EMJ536" s="136"/>
      <c r="EMK536" s="136"/>
      <c r="EML536" s="136"/>
      <c r="EMM536" s="136"/>
      <c r="EMN536" s="136"/>
      <c r="EMO536" s="136"/>
      <c r="EMP536" s="136"/>
      <c r="EMQ536" s="136"/>
      <c r="EMR536" s="136"/>
      <c r="EMS536" s="136"/>
      <c r="EMT536" s="136"/>
      <c r="EMU536" s="136"/>
      <c r="EMV536" s="136"/>
      <c r="EMW536" s="136"/>
      <c r="EMX536" s="136"/>
      <c r="EMY536" s="136"/>
      <c r="EMZ536" s="136"/>
      <c r="ENA536" s="136"/>
      <c r="ENB536" s="136"/>
      <c r="ENC536" s="136"/>
      <c r="END536" s="136"/>
      <c r="ENE536" s="136"/>
      <c r="ENF536" s="136"/>
      <c r="ENG536" s="136"/>
      <c r="ENH536" s="136"/>
      <c r="ENI536" s="136"/>
      <c r="ENJ536" s="136"/>
      <c r="ENK536" s="136"/>
      <c r="ENL536" s="136"/>
      <c r="ENM536" s="136"/>
      <c r="ENN536" s="136"/>
      <c r="ENO536" s="136"/>
      <c r="ENP536" s="136"/>
      <c r="ENQ536" s="136"/>
      <c r="ENR536" s="136"/>
      <c r="ENS536" s="136"/>
      <c r="ENT536" s="136"/>
      <c r="ENU536" s="136"/>
      <c r="ENV536" s="136"/>
      <c r="ENW536" s="136"/>
      <c r="ENX536" s="136"/>
      <c r="ENY536" s="136"/>
      <c r="ENZ536" s="136"/>
      <c r="EOA536" s="136"/>
      <c r="EOB536" s="136"/>
      <c r="EOC536" s="136"/>
      <c r="EOD536" s="136"/>
      <c r="EOE536" s="136"/>
      <c r="EOF536" s="136"/>
      <c r="EOG536" s="136"/>
      <c r="EOH536" s="136"/>
      <c r="EOI536" s="136"/>
      <c r="EOJ536" s="136"/>
      <c r="EOK536" s="136"/>
      <c r="EOL536" s="136"/>
      <c r="EOM536" s="136"/>
      <c r="EON536" s="136"/>
      <c r="EOO536" s="136"/>
      <c r="EOP536" s="136"/>
      <c r="EOQ536" s="136"/>
      <c r="EOR536" s="136"/>
      <c r="EOS536" s="136"/>
      <c r="EOT536" s="136"/>
      <c r="EOU536" s="136"/>
      <c r="EOV536" s="136"/>
      <c r="EOW536" s="136"/>
      <c r="EOX536" s="136"/>
      <c r="EOY536" s="136"/>
      <c r="EOZ536" s="136"/>
      <c r="EPA536" s="136"/>
      <c r="EPB536" s="136"/>
      <c r="EPC536" s="136"/>
      <c r="EPD536" s="136"/>
      <c r="EPE536" s="136"/>
      <c r="EPF536" s="136"/>
      <c r="EPG536" s="136"/>
      <c r="EPH536" s="136"/>
      <c r="EPI536" s="136"/>
      <c r="EPJ536" s="136"/>
      <c r="EPK536" s="136"/>
      <c r="EPL536" s="136"/>
      <c r="EPM536" s="136"/>
      <c r="EPN536" s="136"/>
      <c r="EPO536" s="136"/>
      <c r="EPP536" s="136"/>
      <c r="EPQ536" s="136"/>
      <c r="EPR536" s="136"/>
      <c r="EPS536" s="136"/>
      <c r="EPT536" s="136"/>
      <c r="EPU536" s="136"/>
      <c r="EPV536" s="136"/>
      <c r="EPW536" s="136"/>
      <c r="EPX536" s="136"/>
      <c r="EPY536" s="136"/>
      <c r="EPZ536" s="136"/>
      <c r="EQA536" s="136"/>
      <c r="EQB536" s="136"/>
      <c r="EQC536" s="136"/>
      <c r="EQD536" s="136"/>
      <c r="EQE536" s="136"/>
      <c r="EQF536" s="136"/>
      <c r="EQG536" s="136"/>
      <c r="EQH536" s="136"/>
      <c r="EQI536" s="136"/>
      <c r="EQJ536" s="136"/>
      <c r="EQK536" s="136"/>
      <c r="EQL536" s="136"/>
      <c r="EQM536" s="136"/>
      <c r="EQN536" s="136"/>
      <c r="EQO536" s="136"/>
      <c r="EQP536" s="136"/>
      <c r="EQQ536" s="136"/>
      <c r="EQR536" s="136"/>
      <c r="EQS536" s="136"/>
      <c r="EQT536" s="136"/>
      <c r="EQU536" s="136"/>
      <c r="EQV536" s="136"/>
      <c r="EQW536" s="136"/>
      <c r="EQX536" s="136"/>
      <c r="EQY536" s="136"/>
      <c r="EQZ536" s="136"/>
      <c r="ERA536" s="136"/>
      <c r="ERB536" s="136"/>
      <c r="ERC536" s="136"/>
      <c r="ERD536" s="136"/>
      <c r="ERE536" s="136"/>
      <c r="ERF536" s="136"/>
      <c r="ERG536" s="136"/>
      <c r="ERH536" s="136"/>
      <c r="ERI536" s="136"/>
      <c r="ERJ536" s="136"/>
      <c r="ERK536" s="136"/>
      <c r="ERL536" s="136"/>
      <c r="ERM536" s="136"/>
      <c r="ERN536" s="136"/>
      <c r="ERO536" s="136"/>
      <c r="ERP536" s="136"/>
      <c r="ERQ536" s="136"/>
      <c r="ERR536" s="136"/>
      <c r="ERS536" s="136"/>
      <c r="ERT536" s="136"/>
      <c r="ERU536" s="136"/>
      <c r="ERV536" s="136"/>
      <c r="ERW536" s="136"/>
      <c r="ERX536" s="136"/>
      <c r="ERY536" s="136"/>
      <c r="ERZ536" s="136"/>
      <c r="ESA536" s="136"/>
      <c r="ESB536" s="136"/>
      <c r="ESC536" s="136"/>
      <c r="ESD536" s="136"/>
      <c r="ESE536" s="136"/>
      <c r="ESF536" s="136"/>
      <c r="ESG536" s="136"/>
      <c r="ESH536" s="136"/>
      <c r="ESI536" s="136"/>
      <c r="ESJ536" s="136"/>
      <c r="ESK536" s="136"/>
      <c r="ESL536" s="136"/>
      <c r="ESM536" s="136"/>
      <c r="ESN536" s="136"/>
      <c r="ESO536" s="136"/>
      <c r="ESP536" s="136"/>
      <c r="ESQ536" s="136"/>
      <c r="ESR536" s="136"/>
      <c r="ESS536" s="136"/>
      <c r="EST536" s="136"/>
      <c r="ESU536" s="136"/>
      <c r="ESV536" s="136"/>
      <c r="ESW536" s="136"/>
      <c r="ESX536" s="136"/>
      <c r="ESY536" s="136"/>
      <c r="ESZ536" s="136"/>
      <c r="ETA536" s="136"/>
      <c r="ETB536" s="136"/>
      <c r="ETC536" s="136"/>
      <c r="ETD536" s="136"/>
      <c r="ETE536" s="136"/>
      <c r="ETF536" s="136"/>
      <c r="ETG536" s="136"/>
      <c r="ETH536" s="136"/>
      <c r="ETI536" s="136"/>
      <c r="ETJ536" s="136"/>
      <c r="ETK536" s="136"/>
      <c r="ETL536" s="136"/>
      <c r="ETM536" s="136"/>
      <c r="ETN536" s="136"/>
      <c r="ETO536" s="136"/>
      <c r="ETP536" s="136"/>
      <c r="ETQ536" s="136"/>
      <c r="ETR536" s="136"/>
      <c r="ETS536" s="136"/>
      <c r="ETT536" s="136"/>
      <c r="ETU536" s="136"/>
      <c r="ETV536" s="136"/>
      <c r="ETW536" s="136"/>
      <c r="ETX536" s="136"/>
      <c r="ETY536" s="136"/>
      <c r="ETZ536" s="136"/>
      <c r="EUA536" s="136"/>
      <c r="EUB536" s="136"/>
      <c r="EUC536" s="136"/>
      <c r="EUD536" s="136"/>
      <c r="EUE536" s="136"/>
      <c r="EUF536" s="136"/>
      <c r="EUG536" s="136"/>
      <c r="EUH536" s="136"/>
      <c r="EUI536" s="136"/>
      <c r="EUJ536" s="136"/>
      <c r="EUK536" s="136"/>
      <c r="EUL536" s="136"/>
      <c r="EUM536" s="136"/>
      <c r="EUN536" s="136"/>
      <c r="EUO536" s="136"/>
      <c r="EUP536" s="136"/>
      <c r="EUQ536" s="136"/>
      <c r="EUR536" s="136"/>
      <c r="EUS536" s="136"/>
      <c r="EUT536" s="136"/>
      <c r="EUU536" s="136"/>
      <c r="EUV536" s="136"/>
      <c r="EUW536" s="136"/>
      <c r="EUX536" s="136"/>
      <c r="EUY536" s="136"/>
      <c r="EUZ536" s="136"/>
      <c r="EVA536" s="136"/>
      <c r="EVB536" s="136"/>
      <c r="EVC536" s="136"/>
      <c r="EVD536" s="136"/>
      <c r="EVE536" s="136"/>
      <c r="EVF536" s="136"/>
      <c r="EVG536" s="136"/>
      <c r="EVH536" s="136"/>
      <c r="EVI536" s="136"/>
      <c r="EVJ536" s="136"/>
      <c r="EVK536" s="136"/>
      <c r="EVL536" s="136"/>
      <c r="EVM536" s="136"/>
      <c r="EVN536" s="136"/>
      <c r="EVO536" s="136"/>
      <c r="EVP536" s="136"/>
      <c r="EVQ536" s="136"/>
      <c r="EVR536" s="136"/>
      <c r="EVS536" s="136"/>
      <c r="EVT536" s="136"/>
      <c r="EVU536" s="136"/>
      <c r="EVV536" s="136"/>
      <c r="EVW536" s="136"/>
      <c r="EVX536" s="136"/>
      <c r="EVY536" s="136"/>
      <c r="EVZ536" s="136"/>
      <c r="EWA536" s="136"/>
      <c r="EWB536" s="136"/>
      <c r="EWC536" s="136"/>
      <c r="EWD536" s="136"/>
      <c r="EWE536" s="136"/>
      <c r="EWF536" s="136"/>
      <c r="EWG536" s="136"/>
      <c r="EWH536" s="136"/>
      <c r="EWI536" s="136"/>
      <c r="EWJ536" s="136"/>
      <c r="EWK536" s="136"/>
      <c r="EWL536" s="136"/>
      <c r="EWM536" s="136"/>
      <c r="EWN536" s="136"/>
      <c r="EWO536" s="136"/>
      <c r="EWP536" s="136"/>
      <c r="EWQ536" s="136"/>
      <c r="EWR536" s="136"/>
      <c r="EWS536" s="136"/>
      <c r="EWT536" s="136"/>
      <c r="EWU536" s="136"/>
      <c r="EWV536" s="136"/>
      <c r="EWW536" s="136"/>
      <c r="EWX536" s="136"/>
      <c r="EWY536" s="136"/>
      <c r="EWZ536" s="136"/>
      <c r="EXA536" s="136"/>
      <c r="EXB536" s="136"/>
      <c r="EXC536" s="136"/>
      <c r="EXD536" s="136"/>
      <c r="EXE536" s="136"/>
      <c r="EXF536" s="136"/>
      <c r="EXG536" s="136"/>
      <c r="EXH536" s="136"/>
      <c r="EXI536" s="136"/>
      <c r="EXJ536" s="136"/>
      <c r="EXK536" s="136"/>
      <c r="EXL536" s="136"/>
      <c r="EXM536" s="136"/>
      <c r="EXN536" s="136"/>
      <c r="EXO536" s="136"/>
      <c r="EXP536" s="136"/>
      <c r="EXQ536" s="136"/>
      <c r="EXR536" s="136"/>
      <c r="EXS536" s="136"/>
      <c r="EXT536" s="136"/>
      <c r="EXU536" s="136"/>
      <c r="EXV536" s="136"/>
      <c r="EXW536" s="136"/>
      <c r="EXX536" s="136"/>
      <c r="EXY536" s="136"/>
      <c r="EXZ536" s="136"/>
      <c r="EYA536" s="136"/>
      <c r="EYB536" s="136"/>
      <c r="EYC536" s="136"/>
      <c r="EYD536" s="136"/>
      <c r="EYE536" s="136"/>
      <c r="EYF536" s="136"/>
      <c r="EYG536" s="136"/>
      <c r="EYH536" s="136"/>
      <c r="EYI536" s="136"/>
      <c r="EYJ536" s="136"/>
      <c r="EYK536" s="136"/>
      <c r="EYL536" s="136"/>
      <c r="EYM536" s="136"/>
      <c r="EYN536" s="136"/>
      <c r="EYO536" s="136"/>
      <c r="EYP536" s="136"/>
      <c r="EYQ536" s="136"/>
      <c r="EYR536" s="136"/>
      <c r="EYS536" s="136"/>
      <c r="EYT536" s="136"/>
      <c r="EYU536" s="136"/>
      <c r="EYV536" s="136"/>
      <c r="EYW536" s="136"/>
      <c r="EYX536" s="136"/>
      <c r="EYY536" s="136"/>
      <c r="EYZ536" s="136"/>
      <c r="EZA536" s="136"/>
      <c r="EZB536" s="136"/>
      <c r="EZC536" s="136"/>
      <c r="EZD536" s="136"/>
      <c r="EZE536" s="136"/>
      <c r="EZF536" s="136"/>
      <c r="EZG536" s="136"/>
      <c r="EZH536" s="136"/>
      <c r="EZI536" s="136"/>
      <c r="EZJ536" s="136"/>
      <c r="EZK536" s="136"/>
      <c r="EZL536" s="136"/>
      <c r="EZM536" s="136"/>
      <c r="EZN536" s="136"/>
      <c r="EZO536" s="136"/>
      <c r="EZP536" s="136"/>
      <c r="EZQ536" s="136"/>
      <c r="EZR536" s="136"/>
      <c r="EZS536" s="136"/>
      <c r="EZT536" s="136"/>
      <c r="EZU536" s="136"/>
      <c r="EZV536" s="136"/>
      <c r="EZW536" s="136"/>
      <c r="EZX536" s="136"/>
      <c r="EZY536" s="136"/>
      <c r="EZZ536" s="136"/>
      <c r="FAA536" s="136"/>
      <c r="FAB536" s="136"/>
      <c r="FAC536" s="136"/>
      <c r="FAD536" s="136"/>
      <c r="FAE536" s="136"/>
      <c r="FAF536" s="136"/>
      <c r="FAG536" s="136"/>
      <c r="FAH536" s="136"/>
      <c r="FAI536" s="136"/>
      <c r="FAJ536" s="136"/>
      <c r="FAK536" s="136"/>
      <c r="FAL536" s="136"/>
      <c r="FAM536" s="136"/>
      <c r="FAN536" s="136"/>
      <c r="FAO536" s="136"/>
      <c r="FAP536" s="136"/>
      <c r="FAQ536" s="136"/>
      <c r="FAR536" s="136"/>
      <c r="FAS536" s="136"/>
      <c r="FAT536" s="136"/>
      <c r="FAU536" s="136"/>
      <c r="FAV536" s="136"/>
      <c r="FAW536" s="136"/>
      <c r="FAX536" s="136"/>
      <c r="FAY536" s="136"/>
      <c r="FAZ536" s="136"/>
      <c r="FBA536" s="136"/>
      <c r="FBB536" s="136"/>
      <c r="FBC536" s="136"/>
      <c r="FBD536" s="136"/>
      <c r="FBE536" s="136"/>
      <c r="FBF536" s="136"/>
      <c r="FBG536" s="136"/>
      <c r="FBH536" s="136"/>
      <c r="FBI536" s="136"/>
      <c r="FBJ536" s="136"/>
      <c r="FBK536" s="136"/>
      <c r="FBL536" s="136"/>
      <c r="FBM536" s="136"/>
      <c r="FBN536" s="136"/>
      <c r="FBO536" s="136"/>
      <c r="FBP536" s="136"/>
      <c r="FBQ536" s="136"/>
      <c r="FBR536" s="136"/>
      <c r="FBS536" s="136"/>
      <c r="FBT536" s="136"/>
      <c r="FBU536" s="136"/>
      <c r="FBV536" s="136"/>
      <c r="FBW536" s="136"/>
      <c r="FBX536" s="136"/>
      <c r="FBY536" s="136"/>
      <c r="FBZ536" s="136"/>
      <c r="FCA536" s="136"/>
      <c r="FCB536" s="136"/>
      <c r="FCC536" s="136"/>
      <c r="FCD536" s="136"/>
      <c r="FCE536" s="136"/>
      <c r="FCF536" s="136"/>
      <c r="FCG536" s="136"/>
      <c r="FCH536" s="136"/>
      <c r="FCI536" s="136"/>
      <c r="FCJ536" s="136"/>
      <c r="FCK536" s="136"/>
      <c r="FCL536" s="136"/>
      <c r="FCM536" s="136"/>
      <c r="FCN536" s="136"/>
      <c r="FCO536" s="136"/>
      <c r="FCP536" s="136"/>
      <c r="FCQ536" s="136"/>
      <c r="FCR536" s="136"/>
      <c r="FCS536" s="136"/>
      <c r="FCT536" s="136"/>
      <c r="FCU536" s="136"/>
      <c r="FCV536" s="136"/>
      <c r="FCW536" s="136"/>
      <c r="FCX536" s="136"/>
      <c r="FCY536" s="136"/>
      <c r="FCZ536" s="136"/>
      <c r="FDA536" s="136"/>
      <c r="FDB536" s="136"/>
      <c r="FDC536" s="136"/>
      <c r="FDD536" s="136"/>
      <c r="FDE536" s="136"/>
      <c r="FDF536" s="136"/>
      <c r="FDG536" s="136"/>
      <c r="FDH536" s="136"/>
      <c r="FDI536" s="136"/>
      <c r="FDJ536" s="136"/>
      <c r="FDK536" s="136"/>
      <c r="FDL536" s="136"/>
      <c r="FDM536" s="136"/>
      <c r="FDN536" s="136"/>
      <c r="FDO536" s="136"/>
      <c r="FDP536" s="136"/>
      <c r="FDQ536" s="136"/>
      <c r="FDR536" s="136"/>
      <c r="FDS536" s="136"/>
      <c r="FDT536" s="136"/>
      <c r="FDU536" s="136"/>
      <c r="FDV536" s="136"/>
      <c r="FDW536" s="136"/>
      <c r="FDX536" s="136"/>
      <c r="FDY536" s="136"/>
      <c r="FDZ536" s="136"/>
      <c r="FEA536" s="136"/>
      <c r="FEB536" s="136"/>
      <c r="FEC536" s="136"/>
      <c r="FED536" s="136"/>
      <c r="FEE536" s="136"/>
      <c r="FEF536" s="136"/>
      <c r="FEG536" s="136"/>
      <c r="FEH536" s="136"/>
      <c r="FEI536" s="136"/>
      <c r="FEJ536" s="136"/>
      <c r="FEK536" s="136"/>
      <c r="FEL536" s="136"/>
      <c r="FEM536" s="136"/>
      <c r="FEN536" s="136"/>
      <c r="FEO536" s="136"/>
      <c r="FEP536" s="136"/>
      <c r="FEQ536" s="136"/>
      <c r="FER536" s="136"/>
      <c r="FES536" s="136"/>
      <c r="FET536" s="136"/>
      <c r="FEU536" s="136"/>
      <c r="FEV536" s="136"/>
      <c r="FEW536" s="136"/>
      <c r="FEX536" s="136"/>
      <c r="FEY536" s="136"/>
      <c r="FEZ536" s="136"/>
      <c r="FFA536" s="136"/>
      <c r="FFB536" s="136"/>
      <c r="FFC536" s="136"/>
      <c r="FFD536" s="136"/>
      <c r="FFE536" s="136"/>
      <c r="FFF536" s="136"/>
      <c r="FFG536" s="136"/>
      <c r="FFH536" s="136"/>
      <c r="FFI536" s="136"/>
      <c r="FFJ536" s="136"/>
      <c r="FFK536" s="136"/>
      <c r="FFL536" s="136"/>
      <c r="FFM536" s="136"/>
      <c r="FFN536" s="136"/>
      <c r="FFO536" s="136"/>
      <c r="FFP536" s="136"/>
      <c r="FFQ536" s="136"/>
      <c r="FFR536" s="136"/>
      <c r="FFS536" s="136"/>
      <c r="FFT536" s="136"/>
      <c r="FFU536" s="136"/>
      <c r="FFV536" s="136"/>
      <c r="FFW536" s="136"/>
      <c r="FFX536" s="136"/>
      <c r="FFY536" s="136"/>
      <c r="FFZ536" s="136"/>
      <c r="FGA536" s="136"/>
      <c r="FGB536" s="136"/>
      <c r="FGC536" s="136"/>
      <c r="FGD536" s="136"/>
      <c r="FGE536" s="136"/>
      <c r="FGF536" s="136"/>
      <c r="FGG536" s="136"/>
      <c r="FGH536" s="136"/>
      <c r="FGI536" s="136"/>
      <c r="FGJ536" s="136"/>
      <c r="FGK536" s="136"/>
      <c r="FGL536" s="136"/>
      <c r="FGM536" s="136"/>
      <c r="FGN536" s="136"/>
      <c r="FGO536" s="136"/>
      <c r="FGP536" s="136"/>
      <c r="FGQ536" s="136"/>
      <c r="FGR536" s="136"/>
      <c r="FGS536" s="136"/>
      <c r="FGT536" s="136"/>
      <c r="FGU536" s="136"/>
      <c r="FGV536" s="136"/>
      <c r="FGW536" s="136"/>
      <c r="FGX536" s="136"/>
      <c r="FGY536" s="136"/>
      <c r="FGZ536" s="136"/>
      <c r="FHA536" s="136"/>
      <c r="FHB536" s="136"/>
      <c r="FHC536" s="136"/>
      <c r="FHD536" s="136"/>
      <c r="FHE536" s="136"/>
      <c r="FHF536" s="136"/>
      <c r="FHG536" s="136"/>
      <c r="FHH536" s="136"/>
      <c r="FHI536" s="136"/>
      <c r="FHJ536" s="136"/>
      <c r="FHK536" s="136"/>
      <c r="FHL536" s="136"/>
      <c r="FHM536" s="136"/>
      <c r="FHN536" s="136"/>
      <c r="FHO536" s="136"/>
      <c r="FHP536" s="136"/>
      <c r="FHQ536" s="136"/>
      <c r="FHR536" s="136"/>
      <c r="FHS536" s="136"/>
      <c r="FHT536" s="136"/>
      <c r="FHU536" s="136"/>
      <c r="FHV536" s="136"/>
      <c r="FHW536" s="136"/>
      <c r="FHX536" s="136"/>
      <c r="FHY536" s="136"/>
      <c r="FHZ536" s="136"/>
      <c r="FIA536" s="136"/>
      <c r="FIB536" s="136"/>
      <c r="FIC536" s="136"/>
      <c r="FID536" s="136"/>
      <c r="FIE536" s="136"/>
      <c r="FIF536" s="136"/>
      <c r="FIG536" s="136"/>
      <c r="FIH536" s="136"/>
      <c r="FII536" s="136"/>
      <c r="FIJ536" s="136"/>
      <c r="FIK536" s="136"/>
      <c r="FIL536" s="136"/>
      <c r="FIM536" s="136"/>
      <c r="FIN536" s="136"/>
      <c r="FIO536" s="136"/>
      <c r="FIP536" s="136"/>
      <c r="FIQ536" s="136"/>
      <c r="FIR536" s="136"/>
      <c r="FIS536" s="136"/>
      <c r="FIT536" s="136"/>
      <c r="FIU536" s="136"/>
      <c r="FIV536" s="136"/>
      <c r="FIW536" s="136"/>
      <c r="FIX536" s="136"/>
      <c r="FIY536" s="136"/>
      <c r="FIZ536" s="136"/>
      <c r="FJA536" s="136"/>
      <c r="FJB536" s="136"/>
      <c r="FJC536" s="136"/>
      <c r="FJD536" s="136"/>
      <c r="FJE536" s="136"/>
      <c r="FJF536" s="136"/>
      <c r="FJG536" s="136"/>
      <c r="FJH536" s="136"/>
      <c r="FJI536" s="136"/>
      <c r="FJJ536" s="136"/>
      <c r="FJK536" s="136"/>
      <c r="FJL536" s="136"/>
      <c r="FJM536" s="136"/>
      <c r="FJN536" s="136"/>
      <c r="FJO536" s="136"/>
      <c r="FJP536" s="136"/>
      <c r="FJQ536" s="136"/>
      <c r="FJR536" s="136"/>
      <c r="FJS536" s="136"/>
      <c r="FJT536" s="136"/>
      <c r="FJU536" s="136"/>
      <c r="FJV536" s="136"/>
      <c r="FJW536" s="136"/>
      <c r="FJX536" s="136"/>
      <c r="FJY536" s="136"/>
      <c r="FJZ536" s="136"/>
      <c r="FKA536" s="136"/>
      <c r="FKB536" s="136"/>
      <c r="FKC536" s="136"/>
      <c r="FKD536" s="136"/>
      <c r="FKE536" s="136"/>
      <c r="FKF536" s="136"/>
      <c r="FKG536" s="136"/>
      <c r="FKH536" s="136"/>
      <c r="FKI536" s="136"/>
      <c r="FKJ536" s="136"/>
      <c r="FKK536" s="136"/>
      <c r="FKL536" s="136"/>
      <c r="FKM536" s="136"/>
      <c r="FKN536" s="136"/>
      <c r="FKO536" s="136"/>
      <c r="FKP536" s="136"/>
      <c r="FKQ536" s="136"/>
      <c r="FKR536" s="136"/>
      <c r="FKS536" s="136"/>
      <c r="FKT536" s="136"/>
      <c r="FKU536" s="136"/>
      <c r="FKV536" s="136"/>
      <c r="FKW536" s="136"/>
      <c r="FKX536" s="136"/>
      <c r="FKY536" s="136"/>
      <c r="FKZ536" s="136"/>
      <c r="FLA536" s="136"/>
      <c r="FLB536" s="136"/>
      <c r="FLC536" s="136"/>
      <c r="FLD536" s="136"/>
      <c r="FLE536" s="136"/>
      <c r="FLF536" s="136"/>
      <c r="FLG536" s="136"/>
      <c r="FLH536" s="136"/>
      <c r="FLI536" s="136"/>
      <c r="FLJ536" s="136"/>
      <c r="FLK536" s="136"/>
      <c r="FLL536" s="136"/>
      <c r="FLM536" s="136"/>
      <c r="FLN536" s="136"/>
      <c r="FLO536" s="136"/>
      <c r="FLP536" s="136"/>
      <c r="FLQ536" s="136"/>
      <c r="FLR536" s="136"/>
      <c r="FLS536" s="136"/>
      <c r="FLT536" s="136"/>
      <c r="FLU536" s="136"/>
      <c r="FLV536" s="136"/>
      <c r="FLW536" s="136"/>
      <c r="FLX536" s="136"/>
      <c r="FLY536" s="136"/>
      <c r="FLZ536" s="136"/>
      <c r="FMA536" s="136"/>
      <c r="FMB536" s="136"/>
      <c r="FMC536" s="136"/>
      <c r="FMD536" s="136"/>
      <c r="FME536" s="136"/>
      <c r="FMF536" s="136"/>
      <c r="FMG536" s="136"/>
      <c r="FMH536" s="136"/>
      <c r="FMI536" s="136"/>
      <c r="FMJ536" s="136"/>
      <c r="FMK536" s="136"/>
      <c r="FML536" s="136"/>
      <c r="FMM536" s="136"/>
      <c r="FMN536" s="136"/>
      <c r="FMO536" s="136"/>
      <c r="FMP536" s="136"/>
      <c r="FMQ536" s="136"/>
      <c r="FMR536" s="136"/>
      <c r="FMS536" s="136"/>
      <c r="FMT536" s="136"/>
      <c r="FMU536" s="136"/>
      <c r="FMV536" s="136"/>
      <c r="FMW536" s="136"/>
      <c r="FMX536" s="136"/>
      <c r="FMY536" s="136"/>
      <c r="FMZ536" s="136"/>
      <c r="FNA536" s="136"/>
      <c r="FNB536" s="136"/>
      <c r="FNC536" s="136"/>
      <c r="FND536" s="136"/>
      <c r="FNE536" s="136"/>
      <c r="FNF536" s="136"/>
      <c r="FNG536" s="136"/>
      <c r="FNH536" s="136"/>
      <c r="FNI536" s="136"/>
      <c r="FNJ536" s="136"/>
      <c r="FNK536" s="136"/>
      <c r="FNL536" s="136"/>
      <c r="FNM536" s="136"/>
      <c r="FNN536" s="136"/>
      <c r="FNO536" s="136"/>
      <c r="FNP536" s="136"/>
      <c r="FNQ536" s="136"/>
      <c r="FNR536" s="136"/>
      <c r="FNS536" s="136"/>
      <c r="FNT536" s="136"/>
      <c r="FNU536" s="136"/>
      <c r="FNV536" s="136"/>
      <c r="FNW536" s="136"/>
      <c r="FNX536" s="136"/>
      <c r="FNY536" s="136"/>
      <c r="FNZ536" s="136"/>
      <c r="FOA536" s="136"/>
      <c r="FOB536" s="136"/>
      <c r="FOC536" s="136"/>
      <c r="FOD536" s="136"/>
      <c r="FOE536" s="136"/>
      <c r="FOF536" s="136"/>
      <c r="FOG536" s="136"/>
      <c r="FOH536" s="136"/>
      <c r="FOI536" s="136"/>
      <c r="FOJ536" s="136"/>
      <c r="FOK536" s="136"/>
      <c r="FOL536" s="136"/>
      <c r="FOM536" s="136"/>
      <c r="FON536" s="136"/>
      <c r="FOO536" s="136"/>
      <c r="FOP536" s="136"/>
      <c r="FOQ536" s="136"/>
      <c r="FOR536" s="136"/>
      <c r="FOS536" s="136"/>
      <c r="FOT536" s="136"/>
      <c r="FOU536" s="136"/>
      <c r="FOV536" s="136"/>
      <c r="FOW536" s="136"/>
      <c r="FOX536" s="136"/>
      <c r="FOY536" s="136"/>
      <c r="FOZ536" s="136"/>
      <c r="FPA536" s="136"/>
      <c r="FPB536" s="136"/>
      <c r="FPC536" s="136"/>
      <c r="FPD536" s="136"/>
      <c r="FPE536" s="136"/>
      <c r="FPF536" s="136"/>
      <c r="FPG536" s="136"/>
      <c r="FPH536" s="136"/>
      <c r="FPI536" s="136"/>
      <c r="FPJ536" s="136"/>
      <c r="FPK536" s="136"/>
      <c r="FPL536" s="136"/>
      <c r="FPM536" s="136"/>
      <c r="FPN536" s="136"/>
      <c r="FPO536" s="136"/>
      <c r="FPP536" s="136"/>
      <c r="FPQ536" s="136"/>
      <c r="FPR536" s="136"/>
      <c r="FPS536" s="136"/>
      <c r="FPT536" s="136"/>
      <c r="FPU536" s="136"/>
      <c r="FPV536" s="136"/>
      <c r="FPW536" s="136"/>
      <c r="FPX536" s="136"/>
      <c r="FPY536" s="136"/>
      <c r="FPZ536" s="136"/>
      <c r="FQA536" s="136"/>
      <c r="FQB536" s="136"/>
      <c r="FQC536" s="136"/>
      <c r="FQD536" s="136"/>
      <c r="FQE536" s="136"/>
      <c r="FQF536" s="136"/>
      <c r="FQG536" s="136"/>
      <c r="FQH536" s="136"/>
      <c r="FQI536" s="136"/>
      <c r="FQJ536" s="136"/>
      <c r="FQK536" s="136"/>
      <c r="FQL536" s="136"/>
      <c r="FQM536" s="136"/>
      <c r="FQN536" s="136"/>
      <c r="FQO536" s="136"/>
      <c r="FQP536" s="136"/>
      <c r="FQQ536" s="136"/>
      <c r="FQR536" s="136"/>
      <c r="FQS536" s="136"/>
      <c r="FQT536" s="136"/>
      <c r="FQU536" s="136"/>
      <c r="FQV536" s="136"/>
      <c r="FQW536" s="136"/>
      <c r="FQX536" s="136"/>
      <c r="FQY536" s="136"/>
      <c r="FQZ536" s="136"/>
      <c r="FRA536" s="136"/>
      <c r="FRB536" s="136"/>
      <c r="FRC536" s="136"/>
      <c r="FRD536" s="136"/>
      <c r="FRE536" s="136"/>
      <c r="FRF536" s="136"/>
      <c r="FRG536" s="136"/>
      <c r="FRH536" s="136"/>
      <c r="FRI536" s="136"/>
      <c r="FRJ536" s="136"/>
      <c r="FRK536" s="136"/>
      <c r="FRL536" s="136"/>
      <c r="FRM536" s="136"/>
      <c r="FRN536" s="136"/>
      <c r="FRO536" s="136"/>
      <c r="FRP536" s="136"/>
      <c r="FRQ536" s="136"/>
      <c r="FRR536" s="136"/>
      <c r="FRS536" s="136"/>
      <c r="FRT536" s="136"/>
      <c r="FRU536" s="136"/>
      <c r="FRV536" s="136"/>
      <c r="FRW536" s="136"/>
      <c r="FRX536" s="136"/>
      <c r="FRY536" s="136"/>
      <c r="FRZ536" s="136"/>
      <c r="FSA536" s="136"/>
      <c r="FSB536" s="136"/>
      <c r="FSC536" s="136"/>
      <c r="FSD536" s="136"/>
      <c r="FSE536" s="136"/>
      <c r="FSF536" s="136"/>
      <c r="FSG536" s="136"/>
      <c r="FSH536" s="136"/>
      <c r="FSI536" s="136"/>
      <c r="FSJ536" s="136"/>
      <c r="FSK536" s="136"/>
      <c r="FSL536" s="136"/>
      <c r="FSM536" s="136"/>
      <c r="FSN536" s="136"/>
      <c r="FSO536" s="136"/>
      <c r="FSP536" s="136"/>
      <c r="FSQ536" s="136"/>
      <c r="FSR536" s="136"/>
      <c r="FSS536" s="136"/>
      <c r="FST536" s="136"/>
      <c r="FSU536" s="136"/>
      <c r="FSV536" s="136"/>
      <c r="FSW536" s="136"/>
      <c r="FSX536" s="136"/>
      <c r="FSY536" s="136"/>
      <c r="FSZ536" s="136"/>
      <c r="FTA536" s="136"/>
      <c r="FTB536" s="136"/>
      <c r="FTC536" s="136"/>
      <c r="FTD536" s="136"/>
      <c r="FTE536" s="136"/>
      <c r="FTF536" s="136"/>
      <c r="FTG536" s="136"/>
      <c r="FTH536" s="136"/>
      <c r="FTI536" s="136"/>
      <c r="FTJ536" s="136"/>
      <c r="FTK536" s="136"/>
      <c r="FTL536" s="136"/>
      <c r="FTM536" s="136"/>
      <c r="FTN536" s="136"/>
      <c r="FTO536" s="136"/>
      <c r="FTP536" s="136"/>
      <c r="FTQ536" s="136"/>
      <c r="FTR536" s="136"/>
      <c r="FTS536" s="136"/>
      <c r="FTT536" s="136"/>
      <c r="FTU536" s="136"/>
      <c r="FTV536" s="136"/>
      <c r="FTW536" s="136"/>
      <c r="FTX536" s="136"/>
      <c r="FTY536" s="136"/>
      <c r="FTZ536" s="136"/>
      <c r="FUA536" s="136"/>
      <c r="FUB536" s="136"/>
      <c r="FUC536" s="136"/>
      <c r="FUD536" s="136"/>
      <c r="FUE536" s="136"/>
      <c r="FUF536" s="136"/>
      <c r="FUG536" s="136"/>
      <c r="FUH536" s="136"/>
      <c r="FUI536" s="136"/>
      <c r="FUJ536" s="136"/>
      <c r="FUK536" s="136"/>
      <c r="FUL536" s="136"/>
      <c r="FUM536" s="136"/>
      <c r="FUN536" s="136"/>
      <c r="FUO536" s="136"/>
      <c r="FUP536" s="136"/>
      <c r="FUQ536" s="136"/>
      <c r="FUR536" s="136"/>
      <c r="FUS536" s="136"/>
      <c r="FUT536" s="136"/>
      <c r="FUU536" s="136"/>
      <c r="FUV536" s="136"/>
      <c r="FUW536" s="136"/>
      <c r="FUX536" s="136"/>
      <c r="FUY536" s="136"/>
      <c r="FUZ536" s="136"/>
      <c r="FVA536" s="136"/>
      <c r="FVB536" s="136"/>
      <c r="FVC536" s="136"/>
      <c r="FVD536" s="136"/>
      <c r="FVE536" s="136"/>
      <c r="FVF536" s="136"/>
      <c r="FVG536" s="136"/>
      <c r="FVH536" s="136"/>
      <c r="FVI536" s="136"/>
      <c r="FVJ536" s="136"/>
      <c r="FVK536" s="136"/>
      <c r="FVL536" s="136"/>
      <c r="FVM536" s="136"/>
      <c r="FVN536" s="136"/>
      <c r="FVO536" s="136"/>
      <c r="FVP536" s="136"/>
      <c r="FVQ536" s="136"/>
      <c r="FVR536" s="136"/>
      <c r="FVS536" s="136"/>
      <c r="FVT536" s="136"/>
      <c r="FVU536" s="136"/>
      <c r="FVV536" s="136"/>
      <c r="FVW536" s="136"/>
      <c r="FVX536" s="136"/>
      <c r="FVY536" s="136"/>
      <c r="FVZ536" s="136"/>
      <c r="FWA536" s="136"/>
      <c r="FWB536" s="136"/>
      <c r="FWC536" s="136"/>
      <c r="FWD536" s="136"/>
      <c r="FWE536" s="136"/>
      <c r="FWF536" s="136"/>
      <c r="FWG536" s="136"/>
      <c r="FWH536" s="136"/>
      <c r="FWI536" s="136"/>
      <c r="FWJ536" s="136"/>
      <c r="FWK536" s="136"/>
      <c r="FWL536" s="136"/>
      <c r="FWM536" s="136"/>
      <c r="FWN536" s="136"/>
      <c r="FWO536" s="136"/>
      <c r="FWP536" s="136"/>
      <c r="FWQ536" s="136"/>
      <c r="FWR536" s="136"/>
      <c r="FWS536" s="136"/>
      <c r="FWT536" s="136"/>
      <c r="FWU536" s="136"/>
      <c r="FWV536" s="136"/>
      <c r="FWW536" s="136"/>
      <c r="FWX536" s="136"/>
      <c r="FWY536" s="136"/>
      <c r="FWZ536" s="136"/>
      <c r="FXA536" s="136"/>
      <c r="FXB536" s="136"/>
      <c r="FXC536" s="136"/>
      <c r="FXD536" s="136"/>
      <c r="FXE536" s="136"/>
      <c r="FXF536" s="136"/>
      <c r="FXG536" s="136"/>
      <c r="FXH536" s="136"/>
      <c r="FXI536" s="136"/>
      <c r="FXJ536" s="136"/>
      <c r="FXK536" s="136"/>
      <c r="FXL536" s="136"/>
      <c r="FXM536" s="136"/>
      <c r="FXN536" s="136"/>
      <c r="FXO536" s="136"/>
      <c r="FXP536" s="136"/>
      <c r="FXQ536" s="136"/>
      <c r="FXR536" s="136"/>
      <c r="FXS536" s="136"/>
      <c r="FXT536" s="136"/>
      <c r="FXU536" s="136"/>
      <c r="FXV536" s="136"/>
      <c r="FXW536" s="136"/>
      <c r="FXX536" s="136"/>
      <c r="FXY536" s="136"/>
      <c r="FXZ536" s="136"/>
      <c r="FYA536" s="136"/>
      <c r="FYB536" s="136"/>
      <c r="FYC536" s="136"/>
      <c r="FYD536" s="136"/>
      <c r="FYE536" s="136"/>
      <c r="FYF536" s="136"/>
      <c r="FYG536" s="136"/>
      <c r="FYH536" s="136"/>
      <c r="FYI536" s="136"/>
      <c r="FYJ536" s="136"/>
      <c r="FYK536" s="136"/>
      <c r="FYL536" s="136"/>
      <c r="FYM536" s="136"/>
      <c r="FYN536" s="136"/>
      <c r="FYO536" s="136"/>
      <c r="FYP536" s="136"/>
      <c r="FYQ536" s="136"/>
      <c r="FYR536" s="136"/>
      <c r="FYS536" s="136"/>
      <c r="FYT536" s="136"/>
      <c r="FYU536" s="136"/>
      <c r="FYV536" s="136"/>
      <c r="FYW536" s="136"/>
      <c r="FYX536" s="136"/>
      <c r="FYY536" s="136"/>
      <c r="FYZ536" s="136"/>
      <c r="FZA536" s="136"/>
      <c r="FZB536" s="136"/>
      <c r="FZC536" s="136"/>
      <c r="FZD536" s="136"/>
      <c r="FZE536" s="136"/>
      <c r="FZF536" s="136"/>
      <c r="FZG536" s="136"/>
      <c r="FZH536" s="136"/>
      <c r="FZI536" s="136"/>
      <c r="FZJ536" s="136"/>
      <c r="FZK536" s="136"/>
      <c r="FZL536" s="136"/>
      <c r="FZM536" s="136"/>
      <c r="FZN536" s="136"/>
      <c r="FZO536" s="136"/>
      <c r="FZP536" s="136"/>
      <c r="FZQ536" s="136"/>
      <c r="FZR536" s="136"/>
      <c r="FZS536" s="136"/>
      <c r="FZT536" s="136"/>
      <c r="FZU536" s="136"/>
      <c r="FZV536" s="136"/>
      <c r="FZW536" s="136"/>
      <c r="FZX536" s="136"/>
      <c r="FZY536" s="136"/>
      <c r="FZZ536" s="136"/>
      <c r="GAA536" s="136"/>
      <c r="GAB536" s="136"/>
      <c r="GAC536" s="136"/>
      <c r="GAD536" s="136"/>
      <c r="GAE536" s="136"/>
      <c r="GAF536" s="136"/>
      <c r="GAG536" s="136"/>
      <c r="GAH536" s="136"/>
      <c r="GAI536" s="136"/>
      <c r="GAJ536" s="136"/>
      <c r="GAK536" s="136"/>
      <c r="GAL536" s="136"/>
      <c r="GAM536" s="136"/>
      <c r="GAN536" s="136"/>
      <c r="GAO536" s="136"/>
      <c r="GAP536" s="136"/>
      <c r="GAQ536" s="136"/>
      <c r="GAR536" s="136"/>
      <c r="GAS536" s="136"/>
      <c r="GAT536" s="136"/>
      <c r="GAU536" s="136"/>
      <c r="GAV536" s="136"/>
      <c r="GAW536" s="136"/>
      <c r="GAX536" s="136"/>
      <c r="GAY536" s="136"/>
      <c r="GAZ536" s="136"/>
      <c r="GBA536" s="136"/>
      <c r="GBB536" s="136"/>
      <c r="GBC536" s="136"/>
      <c r="GBD536" s="136"/>
      <c r="GBE536" s="136"/>
      <c r="GBF536" s="136"/>
      <c r="GBG536" s="136"/>
      <c r="GBH536" s="136"/>
      <c r="GBI536" s="136"/>
      <c r="GBJ536" s="136"/>
      <c r="GBK536" s="136"/>
      <c r="GBL536" s="136"/>
      <c r="GBM536" s="136"/>
      <c r="GBN536" s="136"/>
      <c r="GBO536" s="136"/>
      <c r="GBP536" s="136"/>
      <c r="GBQ536" s="136"/>
      <c r="GBR536" s="136"/>
      <c r="GBS536" s="136"/>
      <c r="GBT536" s="136"/>
      <c r="GBU536" s="136"/>
      <c r="GBV536" s="136"/>
      <c r="GBW536" s="136"/>
      <c r="GBX536" s="136"/>
      <c r="GBY536" s="136"/>
      <c r="GBZ536" s="136"/>
      <c r="GCA536" s="136"/>
      <c r="GCB536" s="136"/>
      <c r="GCC536" s="136"/>
      <c r="GCD536" s="136"/>
      <c r="GCE536" s="136"/>
      <c r="GCF536" s="136"/>
      <c r="GCG536" s="136"/>
      <c r="GCH536" s="136"/>
      <c r="GCI536" s="136"/>
      <c r="GCJ536" s="136"/>
      <c r="GCK536" s="136"/>
      <c r="GCL536" s="136"/>
      <c r="GCM536" s="136"/>
      <c r="GCN536" s="136"/>
      <c r="GCO536" s="136"/>
      <c r="GCP536" s="136"/>
      <c r="GCQ536" s="136"/>
      <c r="GCR536" s="136"/>
      <c r="GCS536" s="136"/>
      <c r="GCT536" s="136"/>
      <c r="GCU536" s="136"/>
      <c r="GCV536" s="136"/>
      <c r="GCW536" s="136"/>
      <c r="GCX536" s="136"/>
      <c r="GCY536" s="136"/>
      <c r="GCZ536" s="136"/>
      <c r="GDA536" s="136"/>
      <c r="GDB536" s="136"/>
      <c r="GDC536" s="136"/>
      <c r="GDD536" s="136"/>
      <c r="GDE536" s="136"/>
      <c r="GDF536" s="136"/>
      <c r="GDG536" s="136"/>
      <c r="GDH536" s="136"/>
      <c r="GDI536" s="136"/>
      <c r="GDJ536" s="136"/>
      <c r="GDK536" s="136"/>
      <c r="GDL536" s="136"/>
      <c r="GDM536" s="136"/>
      <c r="GDN536" s="136"/>
      <c r="GDO536" s="136"/>
      <c r="GDP536" s="136"/>
      <c r="GDQ536" s="136"/>
      <c r="GDR536" s="136"/>
      <c r="GDS536" s="136"/>
      <c r="GDT536" s="136"/>
      <c r="GDU536" s="136"/>
      <c r="GDV536" s="136"/>
      <c r="GDW536" s="136"/>
      <c r="GDX536" s="136"/>
      <c r="GDY536" s="136"/>
      <c r="GDZ536" s="136"/>
      <c r="GEA536" s="136"/>
      <c r="GEB536" s="136"/>
      <c r="GEC536" s="136"/>
      <c r="GED536" s="136"/>
      <c r="GEE536" s="136"/>
      <c r="GEF536" s="136"/>
      <c r="GEG536" s="136"/>
      <c r="GEH536" s="136"/>
      <c r="GEI536" s="136"/>
      <c r="GEJ536" s="136"/>
      <c r="GEK536" s="136"/>
      <c r="GEL536" s="136"/>
      <c r="GEM536" s="136"/>
      <c r="GEN536" s="136"/>
      <c r="GEO536" s="136"/>
      <c r="GEP536" s="136"/>
      <c r="GEQ536" s="136"/>
      <c r="GER536" s="136"/>
      <c r="GES536" s="136"/>
      <c r="GET536" s="136"/>
      <c r="GEU536" s="136"/>
      <c r="GEV536" s="136"/>
      <c r="GEW536" s="136"/>
      <c r="GEX536" s="136"/>
      <c r="GEY536" s="136"/>
      <c r="GEZ536" s="136"/>
      <c r="GFA536" s="136"/>
      <c r="GFB536" s="136"/>
      <c r="GFC536" s="136"/>
      <c r="GFD536" s="136"/>
      <c r="GFE536" s="136"/>
      <c r="GFF536" s="136"/>
      <c r="GFG536" s="136"/>
      <c r="GFH536" s="136"/>
      <c r="GFI536" s="136"/>
      <c r="GFJ536" s="136"/>
      <c r="GFK536" s="136"/>
      <c r="GFL536" s="136"/>
      <c r="GFM536" s="136"/>
      <c r="GFN536" s="136"/>
      <c r="GFO536" s="136"/>
      <c r="GFP536" s="136"/>
      <c r="GFQ536" s="136"/>
      <c r="GFR536" s="136"/>
      <c r="GFS536" s="136"/>
      <c r="GFT536" s="136"/>
      <c r="GFU536" s="136"/>
      <c r="GFV536" s="136"/>
      <c r="GFW536" s="136"/>
      <c r="GFX536" s="136"/>
      <c r="GFY536" s="136"/>
      <c r="GFZ536" s="136"/>
      <c r="GGA536" s="136"/>
      <c r="GGB536" s="136"/>
      <c r="GGC536" s="136"/>
      <c r="GGD536" s="136"/>
      <c r="GGE536" s="136"/>
      <c r="GGF536" s="136"/>
      <c r="GGG536" s="136"/>
      <c r="GGH536" s="136"/>
      <c r="GGI536" s="136"/>
      <c r="GGJ536" s="136"/>
      <c r="GGK536" s="136"/>
      <c r="GGL536" s="136"/>
      <c r="GGM536" s="136"/>
      <c r="GGN536" s="136"/>
      <c r="GGO536" s="136"/>
      <c r="GGP536" s="136"/>
      <c r="GGQ536" s="136"/>
      <c r="GGR536" s="136"/>
      <c r="GGS536" s="136"/>
      <c r="GGT536" s="136"/>
      <c r="GGU536" s="136"/>
      <c r="GGV536" s="136"/>
      <c r="GGW536" s="136"/>
      <c r="GGX536" s="136"/>
      <c r="GGY536" s="136"/>
      <c r="GGZ536" s="136"/>
      <c r="GHA536" s="136"/>
      <c r="GHB536" s="136"/>
      <c r="GHC536" s="136"/>
      <c r="GHD536" s="136"/>
      <c r="GHE536" s="136"/>
      <c r="GHF536" s="136"/>
      <c r="GHG536" s="136"/>
      <c r="GHH536" s="136"/>
      <c r="GHI536" s="136"/>
      <c r="GHJ536" s="136"/>
      <c r="GHK536" s="136"/>
      <c r="GHL536" s="136"/>
      <c r="GHM536" s="136"/>
      <c r="GHN536" s="136"/>
      <c r="GHO536" s="136"/>
      <c r="GHP536" s="136"/>
      <c r="GHQ536" s="136"/>
      <c r="GHR536" s="136"/>
      <c r="GHS536" s="136"/>
      <c r="GHT536" s="136"/>
      <c r="GHU536" s="136"/>
      <c r="GHV536" s="136"/>
      <c r="GHW536" s="136"/>
      <c r="GHX536" s="136"/>
      <c r="GHY536" s="136"/>
      <c r="GHZ536" s="136"/>
      <c r="GIA536" s="136"/>
      <c r="GIB536" s="136"/>
      <c r="GIC536" s="136"/>
      <c r="GID536" s="136"/>
      <c r="GIE536" s="136"/>
      <c r="GIF536" s="136"/>
      <c r="GIG536" s="136"/>
      <c r="GIH536" s="136"/>
      <c r="GII536" s="136"/>
      <c r="GIJ536" s="136"/>
      <c r="GIK536" s="136"/>
      <c r="GIL536" s="136"/>
      <c r="GIM536" s="136"/>
      <c r="GIN536" s="136"/>
      <c r="GIO536" s="136"/>
      <c r="GIP536" s="136"/>
      <c r="GIQ536" s="136"/>
      <c r="GIR536" s="136"/>
      <c r="GIS536" s="136"/>
      <c r="GIT536" s="136"/>
      <c r="GIU536" s="136"/>
      <c r="GIV536" s="136"/>
      <c r="GIW536" s="136"/>
      <c r="GIX536" s="136"/>
      <c r="GIY536" s="136"/>
      <c r="GIZ536" s="136"/>
      <c r="GJA536" s="136"/>
      <c r="GJB536" s="136"/>
      <c r="GJC536" s="136"/>
      <c r="GJD536" s="136"/>
      <c r="GJE536" s="136"/>
      <c r="GJF536" s="136"/>
      <c r="GJG536" s="136"/>
      <c r="GJH536" s="136"/>
      <c r="GJI536" s="136"/>
      <c r="GJJ536" s="136"/>
      <c r="GJK536" s="136"/>
      <c r="GJL536" s="136"/>
      <c r="GJM536" s="136"/>
      <c r="GJN536" s="136"/>
      <c r="GJO536" s="136"/>
      <c r="GJP536" s="136"/>
      <c r="GJQ536" s="136"/>
      <c r="GJR536" s="136"/>
      <c r="GJS536" s="136"/>
      <c r="GJT536" s="136"/>
      <c r="GJU536" s="136"/>
      <c r="GJV536" s="136"/>
      <c r="GJW536" s="136"/>
      <c r="GJX536" s="136"/>
      <c r="GJY536" s="136"/>
      <c r="GJZ536" s="136"/>
      <c r="GKA536" s="136"/>
      <c r="GKB536" s="136"/>
      <c r="GKC536" s="136"/>
      <c r="GKD536" s="136"/>
      <c r="GKE536" s="136"/>
      <c r="GKF536" s="136"/>
      <c r="GKG536" s="136"/>
      <c r="GKH536" s="136"/>
      <c r="GKI536" s="136"/>
      <c r="GKJ536" s="136"/>
      <c r="GKK536" s="136"/>
      <c r="GKL536" s="136"/>
      <c r="GKM536" s="136"/>
      <c r="GKN536" s="136"/>
      <c r="GKO536" s="136"/>
      <c r="GKP536" s="136"/>
      <c r="GKQ536" s="136"/>
      <c r="GKR536" s="136"/>
      <c r="GKS536" s="136"/>
      <c r="GKT536" s="136"/>
      <c r="GKU536" s="136"/>
      <c r="GKV536" s="136"/>
      <c r="GKW536" s="136"/>
      <c r="GKX536" s="136"/>
      <c r="GKY536" s="136"/>
      <c r="GKZ536" s="136"/>
      <c r="GLA536" s="136"/>
      <c r="GLB536" s="136"/>
      <c r="GLC536" s="136"/>
      <c r="GLD536" s="136"/>
      <c r="GLE536" s="136"/>
      <c r="GLF536" s="136"/>
      <c r="GLG536" s="136"/>
      <c r="GLH536" s="136"/>
      <c r="GLI536" s="136"/>
      <c r="GLJ536" s="136"/>
      <c r="GLK536" s="136"/>
      <c r="GLL536" s="136"/>
      <c r="GLM536" s="136"/>
      <c r="GLN536" s="136"/>
      <c r="GLO536" s="136"/>
      <c r="GLP536" s="136"/>
      <c r="GLQ536" s="136"/>
      <c r="GLR536" s="136"/>
      <c r="GLS536" s="136"/>
      <c r="GLT536" s="136"/>
      <c r="GLU536" s="136"/>
      <c r="GLV536" s="136"/>
      <c r="GLW536" s="136"/>
      <c r="GLX536" s="136"/>
      <c r="GLY536" s="136"/>
      <c r="GLZ536" s="136"/>
      <c r="GMA536" s="136"/>
      <c r="GMB536" s="136"/>
      <c r="GMC536" s="136"/>
      <c r="GMD536" s="136"/>
      <c r="GME536" s="136"/>
      <c r="GMF536" s="136"/>
      <c r="GMG536" s="136"/>
      <c r="GMH536" s="136"/>
      <c r="GMI536" s="136"/>
      <c r="GMJ536" s="136"/>
      <c r="GMK536" s="136"/>
      <c r="GML536" s="136"/>
      <c r="GMM536" s="136"/>
      <c r="GMN536" s="136"/>
      <c r="GMO536" s="136"/>
      <c r="GMP536" s="136"/>
      <c r="GMQ536" s="136"/>
      <c r="GMR536" s="136"/>
      <c r="GMS536" s="136"/>
      <c r="GMT536" s="136"/>
      <c r="GMU536" s="136"/>
      <c r="GMV536" s="136"/>
      <c r="GMW536" s="136"/>
      <c r="GMX536" s="136"/>
      <c r="GMY536" s="136"/>
      <c r="GMZ536" s="136"/>
      <c r="GNA536" s="136"/>
      <c r="GNB536" s="136"/>
      <c r="GNC536" s="136"/>
      <c r="GND536" s="136"/>
      <c r="GNE536" s="136"/>
      <c r="GNF536" s="136"/>
      <c r="GNG536" s="136"/>
      <c r="GNH536" s="136"/>
      <c r="GNI536" s="136"/>
      <c r="GNJ536" s="136"/>
      <c r="GNK536" s="136"/>
      <c r="GNL536" s="136"/>
      <c r="GNM536" s="136"/>
      <c r="GNN536" s="136"/>
      <c r="GNO536" s="136"/>
      <c r="GNP536" s="136"/>
      <c r="GNQ536" s="136"/>
      <c r="GNR536" s="136"/>
      <c r="GNS536" s="136"/>
      <c r="GNT536" s="136"/>
      <c r="GNU536" s="136"/>
      <c r="GNV536" s="136"/>
      <c r="GNW536" s="136"/>
      <c r="GNX536" s="136"/>
      <c r="GNY536" s="136"/>
      <c r="GNZ536" s="136"/>
      <c r="GOA536" s="136"/>
      <c r="GOB536" s="136"/>
      <c r="GOC536" s="136"/>
      <c r="GOD536" s="136"/>
      <c r="GOE536" s="136"/>
      <c r="GOF536" s="136"/>
      <c r="GOG536" s="136"/>
      <c r="GOH536" s="136"/>
      <c r="GOI536" s="136"/>
      <c r="GOJ536" s="136"/>
      <c r="GOK536" s="136"/>
      <c r="GOL536" s="136"/>
      <c r="GOM536" s="136"/>
      <c r="GON536" s="136"/>
      <c r="GOO536" s="136"/>
      <c r="GOP536" s="136"/>
      <c r="GOQ536" s="136"/>
      <c r="GOR536" s="136"/>
      <c r="GOS536" s="136"/>
      <c r="GOT536" s="136"/>
      <c r="GOU536" s="136"/>
      <c r="GOV536" s="136"/>
      <c r="GOW536" s="136"/>
      <c r="GOX536" s="136"/>
      <c r="GOY536" s="136"/>
      <c r="GOZ536" s="136"/>
      <c r="GPA536" s="136"/>
      <c r="GPB536" s="136"/>
      <c r="GPC536" s="136"/>
      <c r="GPD536" s="136"/>
      <c r="GPE536" s="136"/>
      <c r="GPF536" s="136"/>
      <c r="GPG536" s="136"/>
      <c r="GPH536" s="136"/>
      <c r="GPI536" s="136"/>
      <c r="GPJ536" s="136"/>
      <c r="GPK536" s="136"/>
      <c r="GPL536" s="136"/>
      <c r="GPM536" s="136"/>
      <c r="GPN536" s="136"/>
      <c r="GPO536" s="136"/>
      <c r="GPP536" s="136"/>
      <c r="GPQ536" s="136"/>
      <c r="GPR536" s="136"/>
      <c r="GPS536" s="136"/>
      <c r="GPT536" s="136"/>
      <c r="GPU536" s="136"/>
      <c r="GPV536" s="136"/>
      <c r="GPW536" s="136"/>
      <c r="GPX536" s="136"/>
      <c r="GPY536" s="136"/>
      <c r="GPZ536" s="136"/>
      <c r="GQA536" s="136"/>
      <c r="GQB536" s="136"/>
      <c r="GQC536" s="136"/>
      <c r="GQD536" s="136"/>
      <c r="GQE536" s="136"/>
      <c r="GQF536" s="136"/>
      <c r="GQG536" s="136"/>
      <c r="GQH536" s="136"/>
      <c r="GQI536" s="136"/>
      <c r="GQJ536" s="136"/>
      <c r="GQK536" s="136"/>
      <c r="GQL536" s="136"/>
      <c r="GQM536" s="136"/>
      <c r="GQN536" s="136"/>
      <c r="GQO536" s="136"/>
      <c r="GQP536" s="136"/>
      <c r="GQQ536" s="136"/>
      <c r="GQR536" s="136"/>
      <c r="GQS536" s="136"/>
      <c r="GQT536" s="136"/>
      <c r="GQU536" s="136"/>
      <c r="GQV536" s="136"/>
      <c r="GQW536" s="136"/>
      <c r="GQX536" s="136"/>
      <c r="GQY536" s="136"/>
      <c r="GQZ536" s="136"/>
      <c r="GRA536" s="136"/>
      <c r="GRB536" s="136"/>
      <c r="GRC536" s="136"/>
      <c r="GRD536" s="136"/>
      <c r="GRE536" s="136"/>
      <c r="GRF536" s="136"/>
      <c r="GRG536" s="136"/>
      <c r="GRH536" s="136"/>
      <c r="GRI536" s="136"/>
      <c r="GRJ536" s="136"/>
      <c r="GRK536" s="136"/>
      <c r="GRL536" s="136"/>
      <c r="GRM536" s="136"/>
      <c r="GRN536" s="136"/>
      <c r="GRO536" s="136"/>
      <c r="GRP536" s="136"/>
      <c r="GRQ536" s="136"/>
      <c r="GRR536" s="136"/>
      <c r="GRS536" s="136"/>
      <c r="GRT536" s="136"/>
      <c r="GRU536" s="136"/>
      <c r="GRV536" s="136"/>
      <c r="GRW536" s="136"/>
      <c r="GRX536" s="136"/>
      <c r="GRY536" s="136"/>
      <c r="GRZ536" s="136"/>
      <c r="GSA536" s="136"/>
      <c r="GSB536" s="136"/>
      <c r="GSC536" s="136"/>
      <c r="GSD536" s="136"/>
      <c r="GSE536" s="136"/>
      <c r="GSF536" s="136"/>
      <c r="GSG536" s="136"/>
      <c r="GSH536" s="136"/>
      <c r="GSI536" s="136"/>
      <c r="GSJ536" s="136"/>
      <c r="GSK536" s="136"/>
      <c r="GSL536" s="136"/>
      <c r="GSM536" s="136"/>
      <c r="GSN536" s="136"/>
      <c r="GSO536" s="136"/>
      <c r="GSP536" s="136"/>
      <c r="GSQ536" s="136"/>
      <c r="GSR536" s="136"/>
      <c r="GSS536" s="136"/>
      <c r="GST536" s="136"/>
      <c r="GSU536" s="136"/>
      <c r="GSV536" s="136"/>
      <c r="GSW536" s="136"/>
      <c r="GSX536" s="136"/>
      <c r="GSY536" s="136"/>
      <c r="GSZ536" s="136"/>
      <c r="GTA536" s="136"/>
      <c r="GTB536" s="136"/>
      <c r="GTC536" s="136"/>
      <c r="GTD536" s="136"/>
      <c r="GTE536" s="136"/>
      <c r="GTF536" s="136"/>
      <c r="GTG536" s="136"/>
      <c r="GTH536" s="136"/>
      <c r="GTI536" s="136"/>
      <c r="GTJ536" s="136"/>
      <c r="GTK536" s="136"/>
      <c r="GTL536" s="136"/>
      <c r="GTM536" s="136"/>
      <c r="GTN536" s="136"/>
      <c r="GTO536" s="136"/>
      <c r="GTP536" s="136"/>
      <c r="GTQ536" s="136"/>
      <c r="GTR536" s="136"/>
      <c r="GTS536" s="136"/>
      <c r="GTT536" s="136"/>
      <c r="GTU536" s="136"/>
      <c r="GTV536" s="136"/>
      <c r="GTW536" s="136"/>
      <c r="GTX536" s="136"/>
      <c r="GTY536" s="136"/>
      <c r="GTZ536" s="136"/>
      <c r="GUA536" s="136"/>
      <c r="GUB536" s="136"/>
      <c r="GUC536" s="136"/>
      <c r="GUD536" s="136"/>
      <c r="GUE536" s="136"/>
      <c r="GUF536" s="136"/>
      <c r="GUG536" s="136"/>
      <c r="GUH536" s="136"/>
      <c r="GUI536" s="136"/>
      <c r="GUJ536" s="136"/>
      <c r="GUK536" s="136"/>
      <c r="GUL536" s="136"/>
      <c r="GUM536" s="136"/>
      <c r="GUN536" s="136"/>
      <c r="GUO536" s="136"/>
      <c r="GUP536" s="136"/>
      <c r="GUQ536" s="136"/>
      <c r="GUR536" s="136"/>
      <c r="GUS536" s="136"/>
      <c r="GUT536" s="136"/>
      <c r="GUU536" s="136"/>
      <c r="GUV536" s="136"/>
      <c r="GUW536" s="136"/>
      <c r="GUX536" s="136"/>
      <c r="GUY536" s="136"/>
      <c r="GUZ536" s="136"/>
      <c r="GVA536" s="136"/>
      <c r="GVB536" s="136"/>
      <c r="GVC536" s="136"/>
      <c r="GVD536" s="136"/>
      <c r="GVE536" s="136"/>
      <c r="GVF536" s="136"/>
      <c r="GVG536" s="136"/>
      <c r="GVH536" s="136"/>
      <c r="GVI536" s="136"/>
      <c r="GVJ536" s="136"/>
      <c r="GVK536" s="136"/>
      <c r="GVL536" s="136"/>
      <c r="GVM536" s="136"/>
      <c r="GVN536" s="136"/>
      <c r="GVO536" s="136"/>
      <c r="GVP536" s="136"/>
      <c r="GVQ536" s="136"/>
      <c r="GVR536" s="136"/>
      <c r="GVS536" s="136"/>
      <c r="GVT536" s="136"/>
      <c r="GVU536" s="136"/>
      <c r="GVV536" s="136"/>
      <c r="GVW536" s="136"/>
      <c r="GVX536" s="136"/>
      <c r="GVY536" s="136"/>
      <c r="GVZ536" s="136"/>
      <c r="GWA536" s="136"/>
      <c r="GWB536" s="136"/>
      <c r="GWC536" s="136"/>
      <c r="GWD536" s="136"/>
      <c r="GWE536" s="136"/>
      <c r="GWF536" s="136"/>
      <c r="GWG536" s="136"/>
      <c r="GWH536" s="136"/>
      <c r="GWI536" s="136"/>
      <c r="GWJ536" s="136"/>
      <c r="GWK536" s="136"/>
      <c r="GWL536" s="136"/>
      <c r="GWM536" s="136"/>
      <c r="GWN536" s="136"/>
      <c r="GWO536" s="136"/>
      <c r="GWP536" s="136"/>
      <c r="GWQ536" s="136"/>
      <c r="GWR536" s="136"/>
      <c r="GWS536" s="136"/>
      <c r="GWT536" s="136"/>
      <c r="GWU536" s="136"/>
      <c r="GWV536" s="136"/>
      <c r="GWW536" s="136"/>
      <c r="GWX536" s="136"/>
      <c r="GWY536" s="136"/>
      <c r="GWZ536" s="136"/>
      <c r="GXA536" s="136"/>
      <c r="GXB536" s="136"/>
      <c r="GXC536" s="136"/>
      <c r="GXD536" s="136"/>
      <c r="GXE536" s="136"/>
      <c r="GXF536" s="136"/>
      <c r="GXG536" s="136"/>
      <c r="GXH536" s="136"/>
      <c r="GXI536" s="136"/>
      <c r="GXJ536" s="136"/>
      <c r="GXK536" s="136"/>
      <c r="GXL536" s="136"/>
      <c r="GXM536" s="136"/>
      <c r="GXN536" s="136"/>
      <c r="GXO536" s="136"/>
      <c r="GXP536" s="136"/>
      <c r="GXQ536" s="136"/>
      <c r="GXR536" s="136"/>
      <c r="GXS536" s="136"/>
      <c r="GXT536" s="136"/>
      <c r="GXU536" s="136"/>
      <c r="GXV536" s="136"/>
      <c r="GXW536" s="136"/>
      <c r="GXX536" s="136"/>
      <c r="GXY536" s="136"/>
      <c r="GXZ536" s="136"/>
      <c r="GYA536" s="136"/>
      <c r="GYB536" s="136"/>
      <c r="GYC536" s="136"/>
      <c r="GYD536" s="136"/>
      <c r="GYE536" s="136"/>
      <c r="GYF536" s="136"/>
      <c r="GYG536" s="136"/>
      <c r="GYH536" s="136"/>
      <c r="GYI536" s="136"/>
      <c r="GYJ536" s="136"/>
      <c r="GYK536" s="136"/>
      <c r="GYL536" s="136"/>
      <c r="GYM536" s="136"/>
      <c r="GYN536" s="136"/>
      <c r="GYO536" s="136"/>
      <c r="GYP536" s="136"/>
      <c r="GYQ536" s="136"/>
      <c r="GYR536" s="136"/>
      <c r="GYS536" s="136"/>
      <c r="GYT536" s="136"/>
      <c r="GYU536" s="136"/>
      <c r="GYV536" s="136"/>
      <c r="GYW536" s="136"/>
      <c r="GYX536" s="136"/>
      <c r="GYY536" s="136"/>
      <c r="GYZ536" s="136"/>
      <c r="GZA536" s="136"/>
      <c r="GZB536" s="136"/>
      <c r="GZC536" s="136"/>
      <c r="GZD536" s="136"/>
      <c r="GZE536" s="136"/>
      <c r="GZF536" s="136"/>
      <c r="GZG536" s="136"/>
      <c r="GZH536" s="136"/>
      <c r="GZI536" s="136"/>
      <c r="GZJ536" s="136"/>
      <c r="GZK536" s="136"/>
      <c r="GZL536" s="136"/>
      <c r="GZM536" s="136"/>
      <c r="GZN536" s="136"/>
      <c r="GZO536" s="136"/>
      <c r="GZP536" s="136"/>
      <c r="GZQ536" s="136"/>
      <c r="GZR536" s="136"/>
      <c r="GZS536" s="136"/>
      <c r="GZT536" s="136"/>
      <c r="GZU536" s="136"/>
      <c r="GZV536" s="136"/>
      <c r="GZW536" s="136"/>
      <c r="GZX536" s="136"/>
      <c r="GZY536" s="136"/>
      <c r="GZZ536" s="136"/>
      <c r="HAA536" s="136"/>
      <c r="HAB536" s="136"/>
      <c r="HAC536" s="136"/>
      <c r="HAD536" s="136"/>
      <c r="HAE536" s="136"/>
      <c r="HAF536" s="136"/>
      <c r="HAG536" s="136"/>
      <c r="HAH536" s="136"/>
      <c r="HAI536" s="136"/>
      <c r="HAJ536" s="136"/>
      <c r="HAK536" s="136"/>
      <c r="HAL536" s="136"/>
      <c r="HAM536" s="136"/>
      <c r="HAN536" s="136"/>
      <c r="HAO536" s="136"/>
      <c r="HAP536" s="136"/>
      <c r="HAQ536" s="136"/>
      <c r="HAR536" s="136"/>
      <c r="HAS536" s="136"/>
      <c r="HAT536" s="136"/>
      <c r="HAU536" s="136"/>
      <c r="HAV536" s="136"/>
      <c r="HAW536" s="136"/>
      <c r="HAX536" s="136"/>
      <c r="HAY536" s="136"/>
      <c r="HAZ536" s="136"/>
      <c r="HBA536" s="136"/>
      <c r="HBB536" s="136"/>
      <c r="HBC536" s="136"/>
      <c r="HBD536" s="136"/>
      <c r="HBE536" s="136"/>
      <c r="HBF536" s="136"/>
      <c r="HBG536" s="136"/>
      <c r="HBH536" s="136"/>
      <c r="HBI536" s="136"/>
      <c r="HBJ536" s="136"/>
      <c r="HBK536" s="136"/>
      <c r="HBL536" s="136"/>
      <c r="HBM536" s="136"/>
      <c r="HBN536" s="136"/>
      <c r="HBO536" s="136"/>
      <c r="HBP536" s="136"/>
      <c r="HBQ536" s="136"/>
      <c r="HBR536" s="136"/>
      <c r="HBS536" s="136"/>
      <c r="HBT536" s="136"/>
      <c r="HBU536" s="136"/>
      <c r="HBV536" s="136"/>
      <c r="HBW536" s="136"/>
      <c r="HBX536" s="136"/>
      <c r="HBY536" s="136"/>
      <c r="HBZ536" s="136"/>
      <c r="HCA536" s="136"/>
      <c r="HCB536" s="136"/>
      <c r="HCC536" s="136"/>
      <c r="HCD536" s="136"/>
      <c r="HCE536" s="136"/>
      <c r="HCF536" s="136"/>
      <c r="HCG536" s="136"/>
      <c r="HCH536" s="136"/>
      <c r="HCI536" s="136"/>
      <c r="HCJ536" s="136"/>
      <c r="HCK536" s="136"/>
      <c r="HCL536" s="136"/>
      <c r="HCM536" s="136"/>
      <c r="HCN536" s="136"/>
      <c r="HCO536" s="136"/>
      <c r="HCP536" s="136"/>
      <c r="HCQ536" s="136"/>
      <c r="HCR536" s="136"/>
      <c r="HCS536" s="136"/>
      <c r="HCT536" s="136"/>
      <c r="HCU536" s="136"/>
      <c r="HCV536" s="136"/>
      <c r="HCW536" s="136"/>
      <c r="HCX536" s="136"/>
      <c r="HCY536" s="136"/>
      <c r="HCZ536" s="136"/>
      <c r="HDA536" s="136"/>
      <c r="HDB536" s="136"/>
      <c r="HDC536" s="136"/>
      <c r="HDD536" s="136"/>
      <c r="HDE536" s="136"/>
      <c r="HDF536" s="136"/>
      <c r="HDG536" s="136"/>
      <c r="HDH536" s="136"/>
      <c r="HDI536" s="136"/>
      <c r="HDJ536" s="136"/>
      <c r="HDK536" s="136"/>
      <c r="HDL536" s="136"/>
      <c r="HDM536" s="136"/>
      <c r="HDN536" s="136"/>
      <c r="HDO536" s="136"/>
      <c r="HDP536" s="136"/>
      <c r="HDQ536" s="136"/>
      <c r="HDR536" s="136"/>
      <c r="HDS536" s="136"/>
      <c r="HDT536" s="136"/>
      <c r="HDU536" s="136"/>
      <c r="HDV536" s="136"/>
      <c r="HDW536" s="136"/>
      <c r="HDX536" s="136"/>
      <c r="HDY536" s="136"/>
      <c r="HDZ536" s="136"/>
      <c r="HEA536" s="136"/>
      <c r="HEB536" s="136"/>
      <c r="HEC536" s="136"/>
      <c r="HED536" s="136"/>
      <c r="HEE536" s="136"/>
      <c r="HEF536" s="136"/>
      <c r="HEG536" s="136"/>
      <c r="HEH536" s="136"/>
      <c r="HEI536" s="136"/>
      <c r="HEJ536" s="136"/>
      <c r="HEK536" s="136"/>
      <c r="HEL536" s="136"/>
      <c r="HEM536" s="136"/>
      <c r="HEN536" s="136"/>
      <c r="HEO536" s="136"/>
      <c r="HEP536" s="136"/>
      <c r="HEQ536" s="136"/>
      <c r="HER536" s="136"/>
      <c r="HES536" s="136"/>
      <c r="HET536" s="136"/>
      <c r="HEU536" s="136"/>
      <c r="HEV536" s="136"/>
      <c r="HEW536" s="136"/>
      <c r="HEX536" s="136"/>
      <c r="HEY536" s="136"/>
      <c r="HEZ536" s="136"/>
      <c r="HFA536" s="136"/>
      <c r="HFB536" s="136"/>
      <c r="HFC536" s="136"/>
      <c r="HFD536" s="136"/>
      <c r="HFE536" s="136"/>
      <c r="HFF536" s="136"/>
      <c r="HFG536" s="136"/>
      <c r="HFH536" s="136"/>
      <c r="HFI536" s="136"/>
      <c r="HFJ536" s="136"/>
      <c r="HFK536" s="136"/>
      <c r="HFL536" s="136"/>
      <c r="HFM536" s="136"/>
      <c r="HFN536" s="136"/>
      <c r="HFO536" s="136"/>
      <c r="HFP536" s="136"/>
      <c r="HFQ536" s="136"/>
      <c r="HFR536" s="136"/>
      <c r="HFS536" s="136"/>
      <c r="HFT536" s="136"/>
      <c r="HFU536" s="136"/>
      <c r="HFV536" s="136"/>
      <c r="HFW536" s="136"/>
      <c r="HFX536" s="136"/>
      <c r="HFY536" s="136"/>
      <c r="HFZ536" s="136"/>
      <c r="HGA536" s="136"/>
      <c r="HGB536" s="136"/>
      <c r="HGC536" s="136"/>
      <c r="HGD536" s="136"/>
      <c r="HGE536" s="136"/>
      <c r="HGF536" s="136"/>
      <c r="HGG536" s="136"/>
      <c r="HGH536" s="136"/>
      <c r="HGI536" s="136"/>
      <c r="HGJ536" s="136"/>
      <c r="HGK536" s="136"/>
      <c r="HGL536" s="136"/>
      <c r="HGM536" s="136"/>
      <c r="HGN536" s="136"/>
      <c r="HGO536" s="136"/>
      <c r="HGP536" s="136"/>
      <c r="HGQ536" s="136"/>
      <c r="HGR536" s="136"/>
      <c r="HGS536" s="136"/>
      <c r="HGT536" s="136"/>
      <c r="HGU536" s="136"/>
      <c r="HGV536" s="136"/>
      <c r="HGW536" s="136"/>
      <c r="HGX536" s="136"/>
      <c r="HGY536" s="136"/>
      <c r="HGZ536" s="136"/>
      <c r="HHA536" s="136"/>
      <c r="HHB536" s="136"/>
      <c r="HHC536" s="136"/>
      <c r="HHD536" s="136"/>
      <c r="HHE536" s="136"/>
      <c r="HHF536" s="136"/>
      <c r="HHG536" s="136"/>
      <c r="HHH536" s="136"/>
      <c r="HHI536" s="136"/>
      <c r="HHJ536" s="136"/>
      <c r="HHK536" s="136"/>
      <c r="HHL536" s="136"/>
      <c r="HHM536" s="136"/>
      <c r="HHN536" s="136"/>
      <c r="HHO536" s="136"/>
      <c r="HHP536" s="136"/>
      <c r="HHQ536" s="136"/>
      <c r="HHR536" s="136"/>
      <c r="HHS536" s="136"/>
      <c r="HHT536" s="136"/>
      <c r="HHU536" s="136"/>
      <c r="HHV536" s="136"/>
      <c r="HHW536" s="136"/>
      <c r="HHX536" s="136"/>
      <c r="HHY536" s="136"/>
      <c r="HHZ536" s="136"/>
      <c r="HIA536" s="136"/>
      <c r="HIB536" s="136"/>
      <c r="HIC536" s="136"/>
      <c r="HID536" s="136"/>
      <c r="HIE536" s="136"/>
      <c r="HIF536" s="136"/>
      <c r="HIG536" s="136"/>
      <c r="HIH536" s="136"/>
      <c r="HII536" s="136"/>
      <c r="HIJ536" s="136"/>
      <c r="HIK536" s="136"/>
      <c r="HIL536" s="136"/>
      <c r="HIM536" s="136"/>
      <c r="HIN536" s="136"/>
      <c r="HIO536" s="136"/>
      <c r="HIP536" s="136"/>
      <c r="HIQ536" s="136"/>
      <c r="HIR536" s="136"/>
      <c r="HIS536" s="136"/>
      <c r="HIT536" s="136"/>
      <c r="HIU536" s="136"/>
      <c r="HIV536" s="136"/>
      <c r="HIW536" s="136"/>
      <c r="HIX536" s="136"/>
      <c r="HIY536" s="136"/>
      <c r="HIZ536" s="136"/>
      <c r="HJA536" s="136"/>
      <c r="HJB536" s="136"/>
      <c r="HJC536" s="136"/>
      <c r="HJD536" s="136"/>
      <c r="HJE536" s="136"/>
      <c r="HJF536" s="136"/>
      <c r="HJG536" s="136"/>
      <c r="HJH536" s="136"/>
      <c r="HJI536" s="136"/>
      <c r="HJJ536" s="136"/>
      <c r="HJK536" s="136"/>
      <c r="HJL536" s="136"/>
      <c r="HJM536" s="136"/>
      <c r="HJN536" s="136"/>
      <c r="HJO536" s="136"/>
      <c r="HJP536" s="136"/>
      <c r="HJQ536" s="136"/>
      <c r="HJR536" s="136"/>
      <c r="HJS536" s="136"/>
      <c r="HJT536" s="136"/>
      <c r="HJU536" s="136"/>
      <c r="HJV536" s="136"/>
      <c r="HJW536" s="136"/>
      <c r="HJX536" s="136"/>
      <c r="HJY536" s="136"/>
      <c r="HJZ536" s="136"/>
      <c r="HKA536" s="136"/>
      <c r="HKB536" s="136"/>
      <c r="HKC536" s="136"/>
      <c r="HKD536" s="136"/>
      <c r="HKE536" s="136"/>
      <c r="HKF536" s="136"/>
      <c r="HKG536" s="136"/>
      <c r="HKH536" s="136"/>
      <c r="HKI536" s="136"/>
      <c r="HKJ536" s="136"/>
      <c r="HKK536" s="136"/>
      <c r="HKL536" s="136"/>
      <c r="HKM536" s="136"/>
      <c r="HKN536" s="136"/>
      <c r="HKO536" s="136"/>
      <c r="HKP536" s="136"/>
      <c r="HKQ536" s="136"/>
      <c r="HKR536" s="136"/>
      <c r="HKS536" s="136"/>
      <c r="HKT536" s="136"/>
      <c r="HKU536" s="136"/>
      <c r="HKV536" s="136"/>
      <c r="HKW536" s="136"/>
      <c r="HKX536" s="136"/>
      <c r="HKY536" s="136"/>
      <c r="HKZ536" s="136"/>
      <c r="HLA536" s="136"/>
      <c r="HLB536" s="136"/>
      <c r="HLC536" s="136"/>
      <c r="HLD536" s="136"/>
      <c r="HLE536" s="136"/>
      <c r="HLF536" s="136"/>
      <c r="HLG536" s="136"/>
      <c r="HLH536" s="136"/>
      <c r="HLI536" s="136"/>
      <c r="HLJ536" s="136"/>
      <c r="HLK536" s="136"/>
      <c r="HLL536" s="136"/>
      <c r="HLM536" s="136"/>
      <c r="HLN536" s="136"/>
      <c r="HLO536" s="136"/>
      <c r="HLP536" s="136"/>
      <c r="HLQ536" s="136"/>
      <c r="HLR536" s="136"/>
      <c r="HLS536" s="136"/>
      <c r="HLT536" s="136"/>
      <c r="HLU536" s="136"/>
      <c r="HLV536" s="136"/>
      <c r="HLW536" s="136"/>
      <c r="HLX536" s="136"/>
      <c r="HLY536" s="136"/>
      <c r="HLZ536" s="136"/>
      <c r="HMA536" s="136"/>
      <c r="HMB536" s="136"/>
      <c r="HMC536" s="136"/>
      <c r="HMD536" s="136"/>
      <c r="HME536" s="136"/>
      <c r="HMF536" s="136"/>
      <c r="HMG536" s="136"/>
      <c r="HMH536" s="136"/>
      <c r="HMI536" s="136"/>
      <c r="HMJ536" s="136"/>
      <c r="HMK536" s="136"/>
      <c r="HML536" s="136"/>
      <c r="HMM536" s="136"/>
      <c r="HMN536" s="136"/>
      <c r="HMO536" s="136"/>
      <c r="HMP536" s="136"/>
      <c r="HMQ536" s="136"/>
      <c r="HMR536" s="136"/>
      <c r="HMS536" s="136"/>
      <c r="HMT536" s="136"/>
      <c r="HMU536" s="136"/>
      <c r="HMV536" s="136"/>
      <c r="HMW536" s="136"/>
      <c r="HMX536" s="136"/>
      <c r="HMY536" s="136"/>
      <c r="HMZ536" s="136"/>
      <c r="HNA536" s="136"/>
      <c r="HNB536" s="136"/>
      <c r="HNC536" s="136"/>
      <c r="HND536" s="136"/>
      <c r="HNE536" s="136"/>
      <c r="HNF536" s="136"/>
      <c r="HNG536" s="136"/>
      <c r="HNH536" s="136"/>
      <c r="HNI536" s="136"/>
      <c r="HNJ536" s="136"/>
      <c r="HNK536" s="136"/>
      <c r="HNL536" s="136"/>
      <c r="HNM536" s="136"/>
      <c r="HNN536" s="136"/>
      <c r="HNO536" s="136"/>
      <c r="HNP536" s="136"/>
      <c r="HNQ536" s="136"/>
      <c r="HNR536" s="136"/>
      <c r="HNS536" s="136"/>
      <c r="HNT536" s="136"/>
      <c r="HNU536" s="136"/>
      <c r="HNV536" s="136"/>
      <c r="HNW536" s="136"/>
      <c r="HNX536" s="136"/>
      <c r="HNY536" s="136"/>
      <c r="HNZ536" s="136"/>
      <c r="HOA536" s="136"/>
      <c r="HOB536" s="136"/>
      <c r="HOC536" s="136"/>
      <c r="HOD536" s="136"/>
      <c r="HOE536" s="136"/>
      <c r="HOF536" s="136"/>
      <c r="HOG536" s="136"/>
      <c r="HOH536" s="136"/>
      <c r="HOI536" s="136"/>
      <c r="HOJ536" s="136"/>
      <c r="HOK536" s="136"/>
      <c r="HOL536" s="136"/>
      <c r="HOM536" s="136"/>
      <c r="HON536" s="136"/>
      <c r="HOO536" s="136"/>
      <c r="HOP536" s="136"/>
      <c r="HOQ536" s="136"/>
      <c r="HOR536" s="136"/>
      <c r="HOS536" s="136"/>
      <c r="HOT536" s="136"/>
      <c r="HOU536" s="136"/>
      <c r="HOV536" s="136"/>
      <c r="HOW536" s="136"/>
      <c r="HOX536" s="136"/>
      <c r="HOY536" s="136"/>
      <c r="HOZ536" s="136"/>
      <c r="HPA536" s="136"/>
      <c r="HPB536" s="136"/>
      <c r="HPC536" s="136"/>
      <c r="HPD536" s="136"/>
      <c r="HPE536" s="136"/>
      <c r="HPF536" s="136"/>
      <c r="HPG536" s="136"/>
      <c r="HPH536" s="136"/>
      <c r="HPI536" s="136"/>
      <c r="HPJ536" s="136"/>
      <c r="HPK536" s="136"/>
      <c r="HPL536" s="136"/>
      <c r="HPM536" s="136"/>
      <c r="HPN536" s="136"/>
      <c r="HPO536" s="136"/>
      <c r="HPP536" s="136"/>
      <c r="HPQ536" s="136"/>
      <c r="HPR536" s="136"/>
      <c r="HPS536" s="136"/>
      <c r="HPT536" s="136"/>
      <c r="HPU536" s="136"/>
      <c r="HPV536" s="136"/>
      <c r="HPW536" s="136"/>
      <c r="HPX536" s="136"/>
      <c r="HPY536" s="136"/>
      <c r="HPZ536" s="136"/>
      <c r="HQA536" s="136"/>
      <c r="HQB536" s="136"/>
      <c r="HQC536" s="136"/>
      <c r="HQD536" s="136"/>
      <c r="HQE536" s="136"/>
      <c r="HQF536" s="136"/>
      <c r="HQG536" s="136"/>
      <c r="HQH536" s="136"/>
      <c r="HQI536" s="136"/>
      <c r="HQJ536" s="136"/>
      <c r="HQK536" s="136"/>
      <c r="HQL536" s="136"/>
      <c r="HQM536" s="136"/>
      <c r="HQN536" s="136"/>
      <c r="HQO536" s="136"/>
      <c r="HQP536" s="136"/>
      <c r="HQQ536" s="136"/>
      <c r="HQR536" s="136"/>
      <c r="HQS536" s="136"/>
      <c r="HQT536" s="136"/>
      <c r="HQU536" s="136"/>
      <c r="HQV536" s="136"/>
      <c r="HQW536" s="136"/>
      <c r="HQX536" s="136"/>
      <c r="HQY536" s="136"/>
      <c r="HQZ536" s="136"/>
      <c r="HRA536" s="136"/>
      <c r="HRB536" s="136"/>
      <c r="HRC536" s="136"/>
      <c r="HRD536" s="136"/>
      <c r="HRE536" s="136"/>
      <c r="HRF536" s="136"/>
      <c r="HRG536" s="136"/>
      <c r="HRH536" s="136"/>
      <c r="HRI536" s="136"/>
      <c r="HRJ536" s="136"/>
      <c r="HRK536" s="136"/>
      <c r="HRL536" s="136"/>
      <c r="HRM536" s="136"/>
      <c r="HRN536" s="136"/>
      <c r="HRO536" s="136"/>
      <c r="HRP536" s="136"/>
      <c r="HRQ536" s="136"/>
      <c r="HRR536" s="136"/>
      <c r="HRS536" s="136"/>
      <c r="HRT536" s="136"/>
      <c r="HRU536" s="136"/>
      <c r="HRV536" s="136"/>
      <c r="HRW536" s="136"/>
      <c r="HRX536" s="136"/>
      <c r="HRY536" s="136"/>
      <c r="HRZ536" s="136"/>
      <c r="HSA536" s="136"/>
      <c r="HSB536" s="136"/>
      <c r="HSC536" s="136"/>
      <c r="HSD536" s="136"/>
      <c r="HSE536" s="136"/>
      <c r="HSF536" s="136"/>
      <c r="HSG536" s="136"/>
      <c r="HSH536" s="136"/>
      <c r="HSI536" s="136"/>
      <c r="HSJ536" s="136"/>
      <c r="HSK536" s="136"/>
      <c r="HSL536" s="136"/>
      <c r="HSM536" s="136"/>
      <c r="HSN536" s="136"/>
      <c r="HSO536" s="136"/>
      <c r="HSP536" s="136"/>
      <c r="HSQ536" s="136"/>
      <c r="HSR536" s="136"/>
      <c r="HSS536" s="136"/>
      <c r="HST536" s="136"/>
      <c r="HSU536" s="136"/>
      <c r="HSV536" s="136"/>
      <c r="HSW536" s="136"/>
      <c r="HSX536" s="136"/>
      <c r="HSY536" s="136"/>
      <c r="HSZ536" s="136"/>
      <c r="HTA536" s="136"/>
      <c r="HTB536" s="136"/>
      <c r="HTC536" s="136"/>
      <c r="HTD536" s="136"/>
      <c r="HTE536" s="136"/>
      <c r="HTF536" s="136"/>
      <c r="HTG536" s="136"/>
      <c r="HTH536" s="136"/>
      <c r="HTI536" s="136"/>
      <c r="HTJ536" s="136"/>
      <c r="HTK536" s="136"/>
      <c r="HTL536" s="136"/>
      <c r="HTM536" s="136"/>
      <c r="HTN536" s="136"/>
      <c r="HTO536" s="136"/>
      <c r="HTP536" s="136"/>
      <c r="HTQ536" s="136"/>
      <c r="HTR536" s="136"/>
      <c r="HTS536" s="136"/>
      <c r="HTT536" s="136"/>
      <c r="HTU536" s="136"/>
      <c r="HTV536" s="136"/>
      <c r="HTW536" s="136"/>
      <c r="HTX536" s="136"/>
      <c r="HTY536" s="136"/>
      <c r="HTZ536" s="136"/>
      <c r="HUA536" s="136"/>
      <c r="HUB536" s="136"/>
      <c r="HUC536" s="136"/>
      <c r="HUD536" s="136"/>
      <c r="HUE536" s="136"/>
      <c r="HUF536" s="136"/>
      <c r="HUG536" s="136"/>
      <c r="HUH536" s="136"/>
      <c r="HUI536" s="136"/>
      <c r="HUJ536" s="136"/>
      <c r="HUK536" s="136"/>
      <c r="HUL536" s="136"/>
      <c r="HUM536" s="136"/>
      <c r="HUN536" s="136"/>
      <c r="HUO536" s="136"/>
      <c r="HUP536" s="136"/>
      <c r="HUQ536" s="136"/>
      <c r="HUR536" s="136"/>
      <c r="HUS536" s="136"/>
      <c r="HUT536" s="136"/>
      <c r="HUU536" s="136"/>
      <c r="HUV536" s="136"/>
      <c r="HUW536" s="136"/>
      <c r="HUX536" s="136"/>
      <c r="HUY536" s="136"/>
      <c r="HUZ536" s="136"/>
      <c r="HVA536" s="136"/>
      <c r="HVB536" s="136"/>
      <c r="HVC536" s="136"/>
      <c r="HVD536" s="136"/>
      <c r="HVE536" s="136"/>
      <c r="HVF536" s="136"/>
      <c r="HVG536" s="136"/>
      <c r="HVH536" s="136"/>
      <c r="HVI536" s="136"/>
      <c r="HVJ536" s="136"/>
      <c r="HVK536" s="136"/>
      <c r="HVL536" s="136"/>
      <c r="HVM536" s="136"/>
      <c r="HVN536" s="136"/>
      <c r="HVO536" s="136"/>
      <c r="HVP536" s="136"/>
      <c r="HVQ536" s="136"/>
      <c r="HVR536" s="136"/>
      <c r="HVS536" s="136"/>
      <c r="HVT536" s="136"/>
      <c r="HVU536" s="136"/>
      <c r="HVV536" s="136"/>
      <c r="HVW536" s="136"/>
      <c r="HVX536" s="136"/>
      <c r="HVY536" s="136"/>
      <c r="HVZ536" s="136"/>
      <c r="HWA536" s="136"/>
      <c r="HWB536" s="136"/>
      <c r="HWC536" s="136"/>
      <c r="HWD536" s="136"/>
      <c r="HWE536" s="136"/>
      <c r="HWF536" s="136"/>
      <c r="HWG536" s="136"/>
      <c r="HWH536" s="136"/>
      <c r="HWI536" s="136"/>
      <c r="HWJ536" s="136"/>
      <c r="HWK536" s="136"/>
      <c r="HWL536" s="136"/>
      <c r="HWM536" s="136"/>
      <c r="HWN536" s="136"/>
      <c r="HWO536" s="136"/>
      <c r="HWP536" s="136"/>
      <c r="HWQ536" s="136"/>
      <c r="HWR536" s="136"/>
      <c r="HWS536" s="136"/>
      <c r="HWT536" s="136"/>
      <c r="HWU536" s="136"/>
      <c r="HWV536" s="136"/>
      <c r="HWW536" s="136"/>
      <c r="HWX536" s="136"/>
      <c r="HWY536" s="136"/>
      <c r="HWZ536" s="136"/>
      <c r="HXA536" s="136"/>
      <c r="HXB536" s="136"/>
      <c r="HXC536" s="136"/>
      <c r="HXD536" s="136"/>
      <c r="HXE536" s="136"/>
      <c r="HXF536" s="136"/>
      <c r="HXG536" s="136"/>
      <c r="HXH536" s="136"/>
      <c r="HXI536" s="136"/>
      <c r="HXJ536" s="136"/>
      <c r="HXK536" s="136"/>
      <c r="HXL536" s="136"/>
      <c r="HXM536" s="136"/>
      <c r="HXN536" s="136"/>
      <c r="HXO536" s="136"/>
      <c r="HXP536" s="136"/>
      <c r="HXQ536" s="136"/>
      <c r="HXR536" s="136"/>
      <c r="HXS536" s="136"/>
      <c r="HXT536" s="136"/>
      <c r="HXU536" s="136"/>
      <c r="HXV536" s="136"/>
      <c r="HXW536" s="136"/>
      <c r="HXX536" s="136"/>
      <c r="HXY536" s="136"/>
      <c r="HXZ536" s="136"/>
      <c r="HYA536" s="136"/>
      <c r="HYB536" s="136"/>
      <c r="HYC536" s="136"/>
      <c r="HYD536" s="136"/>
      <c r="HYE536" s="136"/>
      <c r="HYF536" s="136"/>
      <c r="HYG536" s="136"/>
      <c r="HYH536" s="136"/>
      <c r="HYI536" s="136"/>
      <c r="HYJ536" s="136"/>
      <c r="HYK536" s="136"/>
      <c r="HYL536" s="136"/>
      <c r="HYM536" s="136"/>
      <c r="HYN536" s="136"/>
      <c r="HYO536" s="136"/>
      <c r="HYP536" s="136"/>
      <c r="HYQ536" s="136"/>
      <c r="HYR536" s="136"/>
      <c r="HYS536" s="136"/>
      <c r="HYT536" s="136"/>
      <c r="HYU536" s="136"/>
      <c r="HYV536" s="136"/>
      <c r="HYW536" s="136"/>
      <c r="HYX536" s="136"/>
      <c r="HYY536" s="136"/>
      <c r="HYZ536" s="136"/>
      <c r="HZA536" s="136"/>
      <c r="HZB536" s="136"/>
      <c r="HZC536" s="136"/>
      <c r="HZD536" s="136"/>
      <c r="HZE536" s="136"/>
      <c r="HZF536" s="136"/>
      <c r="HZG536" s="136"/>
      <c r="HZH536" s="136"/>
      <c r="HZI536" s="136"/>
      <c r="HZJ536" s="136"/>
      <c r="HZK536" s="136"/>
      <c r="HZL536" s="136"/>
      <c r="HZM536" s="136"/>
      <c r="HZN536" s="136"/>
      <c r="HZO536" s="136"/>
      <c r="HZP536" s="136"/>
      <c r="HZQ536" s="136"/>
      <c r="HZR536" s="136"/>
      <c r="HZS536" s="136"/>
      <c r="HZT536" s="136"/>
      <c r="HZU536" s="136"/>
      <c r="HZV536" s="136"/>
      <c r="HZW536" s="136"/>
      <c r="HZX536" s="136"/>
      <c r="HZY536" s="136"/>
      <c r="HZZ536" s="136"/>
      <c r="IAA536" s="136"/>
      <c r="IAB536" s="136"/>
      <c r="IAC536" s="136"/>
      <c r="IAD536" s="136"/>
      <c r="IAE536" s="136"/>
      <c r="IAF536" s="136"/>
      <c r="IAG536" s="136"/>
      <c r="IAH536" s="136"/>
      <c r="IAI536" s="136"/>
      <c r="IAJ536" s="136"/>
      <c r="IAK536" s="136"/>
      <c r="IAL536" s="136"/>
      <c r="IAM536" s="136"/>
      <c r="IAN536" s="136"/>
      <c r="IAO536" s="136"/>
      <c r="IAP536" s="136"/>
      <c r="IAQ536" s="136"/>
      <c r="IAR536" s="136"/>
      <c r="IAS536" s="136"/>
      <c r="IAT536" s="136"/>
      <c r="IAU536" s="136"/>
      <c r="IAV536" s="136"/>
      <c r="IAW536" s="136"/>
      <c r="IAX536" s="136"/>
      <c r="IAY536" s="136"/>
      <c r="IAZ536" s="136"/>
      <c r="IBA536" s="136"/>
      <c r="IBB536" s="136"/>
      <c r="IBC536" s="136"/>
      <c r="IBD536" s="136"/>
      <c r="IBE536" s="136"/>
      <c r="IBF536" s="136"/>
      <c r="IBG536" s="136"/>
      <c r="IBH536" s="136"/>
      <c r="IBI536" s="136"/>
      <c r="IBJ536" s="136"/>
      <c r="IBK536" s="136"/>
      <c r="IBL536" s="136"/>
      <c r="IBM536" s="136"/>
      <c r="IBN536" s="136"/>
      <c r="IBO536" s="136"/>
      <c r="IBP536" s="136"/>
      <c r="IBQ536" s="136"/>
      <c r="IBR536" s="136"/>
      <c r="IBS536" s="136"/>
      <c r="IBT536" s="136"/>
      <c r="IBU536" s="136"/>
      <c r="IBV536" s="136"/>
      <c r="IBW536" s="136"/>
      <c r="IBX536" s="136"/>
      <c r="IBY536" s="136"/>
      <c r="IBZ536" s="136"/>
      <c r="ICA536" s="136"/>
      <c r="ICB536" s="136"/>
      <c r="ICC536" s="136"/>
      <c r="ICD536" s="136"/>
      <c r="ICE536" s="136"/>
      <c r="ICF536" s="136"/>
      <c r="ICG536" s="136"/>
      <c r="ICH536" s="136"/>
      <c r="ICI536" s="136"/>
      <c r="ICJ536" s="136"/>
      <c r="ICK536" s="136"/>
      <c r="ICL536" s="136"/>
      <c r="ICM536" s="136"/>
      <c r="ICN536" s="136"/>
      <c r="ICO536" s="136"/>
      <c r="ICP536" s="136"/>
      <c r="ICQ536" s="136"/>
      <c r="ICR536" s="136"/>
      <c r="ICS536" s="136"/>
      <c r="ICT536" s="136"/>
      <c r="ICU536" s="136"/>
      <c r="ICV536" s="136"/>
      <c r="ICW536" s="136"/>
      <c r="ICX536" s="136"/>
      <c r="ICY536" s="136"/>
      <c r="ICZ536" s="136"/>
      <c r="IDA536" s="136"/>
      <c r="IDB536" s="136"/>
      <c r="IDC536" s="136"/>
      <c r="IDD536" s="136"/>
      <c r="IDE536" s="136"/>
      <c r="IDF536" s="136"/>
      <c r="IDG536" s="136"/>
      <c r="IDH536" s="136"/>
      <c r="IDI536" s="136"/>
      <c r="IDJ536" s="136"/>
      <c r="IDK536" s="136"/>
      <c r="IDL536" s="136"/>
      <c r="IDM536" s="136"/>
      <c r="IDN536" s="136"/>
      <c r="IDO536" s="136"/>
      <c r="IDP536" s="136"/>
      <c r="IDQ536" s="136"/>
      <c r="IDR536" s="136"/>
      <c r="IDS536" s="136"/>
      <c r="IDT536" s="136"/>
      <c r="IDU536" s="136"/>
      <c r="IDV536" s="136"/>
      <c r="IDW536" s="136"/>
      <c r="IDX536" s="136"/>
      <c r="IDY536" s="136"/>
      <c r="IDZ536" s="136"/>
      <c r="IEA536" s="136"/>
      <c r="IEB536" s="136"/>
      <c r="IEC536" s="136"/>
      <c r="IED536" s="136"/>
      <c r="IEE536" s="136"/>
      <c r="IEF536" s="136"/>
      <c r="IEG536" s="136"/>
      <c r="IEH536" s="136"/>
      <c r="IEI536" s="136"/>
      <c r="IEJ536" s="136"/>
      <c r="IEK536" s="136"/>
      <c r="IEL536" s="136"/>
      <c r="IEM536" s="136"/>
      <c r="IEN536" s="136"/>
      <c r="IEO536" s="136"/>
      <c r="IEP536" s="136"/>
      <c r="IEQ536" s="136"/>
      <c r="IER536" s="136"/>
      <c r="IES536" s="136"/>
      <c r="IET536" s="136"/>
      <c r="IEU536" s="136"/>
      <c r="IEV536" s="136"/>
      <c r="IEW536" s="136"/>
      <c r="IEX536" s="136"/>
      <c r="IEY536" s="136"/>
      <c r="IEZ536" s="136"/>
      <c r="IFA536" s="136"/>
      <c r="IFB536" s="136"/>
      <c r="IFC536" s="136"/>
      <c r="IFD536" s="136"/>
      <c r="IFE536" s="136"/>
      <c r="IFF536" s="136"/>
      <c r="IFG536" s="136"/>
      <c r="IFH536" s="136"/>
      <c r="IFI536" s="136"/>
      <c r="IFJ536" s="136"/>
      <c r="IFK536" s="136"/>
      <c r="IFL536" s="136"/>
      <c r="IFM536" s="136"/>
      <c r="IFN536" s="136"/>
      <c r="IFO536" s="136"/>
      <c r="IFP536" s="136"/>
      <c r="IFQ536" s="136"/>
      <c r="IFR536" s="136"/>
      <c r="IFS536" s="136"/>
      <c r="IFT536" s="136"/>
      <c r="IFU536" s="136"/>
      <c r="IFV536" s="136"/>
      <c r="IFW536" s="136"/>
      <c r="IFX536" s="136"/>
      <c r="IFY536" s="136"/>
      <c r="IFZ536" s="136"/>
      <c r="IGA536" s="136"/>
      <c r="IGB536" s="136"/>
      <c r="IGC536" s="136"/>
      <c r="IGD536" s="136"/>
      <c r="IGE536" s="136"/>
      <c r="IGF536" s="136"/>
      <c r="IGG536" s="136"/>
      <c r="IGH536" s="136"/>
      <c r="IGI536" s="136"/>
      <c r="IGJ536" s="136"/>
      <c r="IGK536" s="136"/>
      <c r="IGL536" s="136"/>
      <c r="IGM536" s="136"/>
      <c r="IGN536" s="136"/>
      <c r="IGO536" s="136"/>
      <c r="IGP536" s="136"/>
      <c r="IGQ536" s="136"/>
      <c r="IGR536" s="136"/>
      <c r="IGS536" s="136"/>
      <c r="IGT536" s="136"/>
      <c r="IGU536" s="136"/>
      <c r="IGV536" s="136"/>
      <c r="IGW536" s="136"/>
      <c r="IGX536" s="136"/>
      <c r="IGY536" s="136"/>
      <c r="IGZ536" s="136"/>
      <c r="IHA536" s="136"/>
      <c r="IHB536" s="136"/>
      <c r="IHC536" s="136"/>
      <c r="IHD536" s="136"/>
      <c r="IHE536" s="136"/>
      <c r="IHF536" s="136"/>
      <c r="IHG536" s="136"/>
      <c r="IHH536" s="136"/>
      <c r="IHI536" s="136"/>
      <c r="IHJ536" s="136"/>
      <c r="IHK536" s="136"/>
      <c r="IHL536" s="136"/>
      <c r="IHM536" s="136"/>
      <c r="IHN536" s="136"/>
      <c r="IHO536" s="136"/>
      <c r="IHP536" s="136"/>
      <c r="IHQ536" s="136"/>
      <c r="IHR536" s="136"/>
      <c r="IHS536" s="136"/>
      <c r="IHT536" s="136"/>
      <c r="IHU536" s="136"/>
      <c r="IHV536" s="136"/>
      <c r="IHW536" s="136"/>
      <c r="IHX536" s="136"/>
      <c r="IHY536" s="136"/>
      <c r="IHZ536" s="136"/>
      <c r="IIA536" s="136"/>
      <c r="IIB536" s="136"/>
      <c r="IIC536" s="136"/>
      <c r="IID536" s="136"/>
      <c r="IIE536" s="136"/>
      <c r="IIF536" s="136"/>
      <c r="IIG536" s="136"/>
      <c r="IIH536" s="136"/>
      <c r="III536" s="136"/>
      <c r="IIJ536" s="136"/>
      <c r="IIK536" s="136"/>
      <c r="IIL536" s="136"/>
      <c r="IIM536" s="136"/>
      <c r="IIN536" s="136"/>
      <c r="IIO536" s="136"/>
      <c r="IIP536" s="136"/>
      <c r="IIQ536" s="136"/>
      <c r="IIR536" s="136"/>
      <c r="IIS536" s="136"/>
      <c r="IIT536" s="136"/>
      <c r="IIU536" s="136"/>
      <c r="IIV536" s="136"/>
      <c r="IIW536" s="136"/>
      <c r="IIX536" s="136"/>
      <c r="IIY536" s="136"/>
      <c r="IIZ536" s="136"/>
      <c r="IJA536" s="136"/>
      <c r="IJB536" s="136"/>
      <c r="IJC536" s="136"/>
      <c r="IJD536" s="136"/>
      <c r="IJE536" s="136"/>
      <c r="IJF536" s="136"/>
      <c r="IJG536" s="136"/>
      <c r="IJH536" s="136"/>
      <c r="IJI536" s="136"/>
      <c r="IJJ536" s="136"/>
      <c r="IJK536" s="136"/>
      <c r="IJL536" s="136"/>
      <c r="IJM536" s="136"/>
      <c r="IJN536" s="136"/>
      <c r="IJO536" s="136"/>
      <c r="IJP536" s="136"/>
      <c r="IJQ536" s="136"/>
      <c r="IJR536" s="136"/>
      <c r="IJS536" s="136"/>
      <c r="IJT536" s="136"/>
      <c r="IJU536" s="136"/>
      <c r="IJV536" s="136"/>
      <c r="IJW536" s="136"/>
      <c r="IJX536" s="136"/>
      <c r="IJY536" s="136"/>
      <c r="IJZ536" s="136"/>
      <c r="IKA536" s="136"/>
      <c r="IKB536" s="136"/>
      <c r="IKC536" s="136"/>
      <c r="IKD536" s="136"/>
      <c r="IKE536" s="136"/>
      <c r="IKF536" s="136"/>
      <c r="IKG536" s="136"/>
      <c r="IKH536" s="136"/>
      <c r="IKI536" s="136"/>
      <c r="IKJ536" s="136"/>
      <c r="IKK536" s="136"/>
      <c r="IKL536" s="136"/>
      <c r="IKM536" s="136"/>
      <c r="IKN536" s="136"/>
      <c r="IKO536" s="136"/>
      <c r="IKP536" s="136"/>
      <c r="IKQ536" s="136"/>
      <c r="IKR536" s="136"/>
      <c r="IKS536" s="136"/>
      <c r="IKT536" s="136"/>
      <c r="IKU536" s="136"/>
      <c r="IKV536" s="136"/>
      <c r="IKW536" s="136"/>
      <c r="IKX536" s="136"/>
      <c r="IKY536" s="136"/>
      <c r="IKZ536" s="136"/>
      <c r="ILA536" s="136"/>
      <c r="ILB536" s="136"/>
      <c r="ILC536" s="136"/>
      <c r="ILD536" s="136"/>
      <c r="ILE536" s="136"/>
      <c r="ILF536" s="136"/>
      <c r="ILG536" s="136"/>
      <c r="ILH536" s="136"/>
      <c r="ILI536" s="136"/>
      <c r="ILJ536" s="136"/>
      <c r="ILK536" s="136"/>
      <c r="ILL536" s="136"/>
      <c r="ILM536" s="136"/>
      <c r="ILN536" s="136"/>
      <c r="ILO536" s="136"/>
      <c r="ILP536" s="136"/>
      <c r="ILQ536" s="136"/>
      <c r="ILR536" s="136"/>
      <c r="ILS536" s="136"/>
      <c r="ILT536" s="136"/>
      <c r="ILU536" s="136"/>
      <c r="ILV536" s="136"/>
      <c r="ILW536" s="136"/>
      <c r="ILX536" s="136"/>
      <c r="ILY536" s="136"/>
      <c r="ILZ536" s="136"/>
      <c r="IMA536" s="136"/>
      <c r="IMB536" s="136"/>
      <c r="IMC536" s="136"/>
      <c r="IMD536" s="136"/>
      <c r="IME536" s="136"/>
      <c r="IMF536" s="136"/>
      <c r="IMG536" s="136"/>
      <c r="IMH536" s="136"/>
      <c r="IMI536" s="136"/>
      <c r="IMJ536" s="136"/>
      <c r="IMK536" s="136"/>
      <c r="IML536" s="136"/>
      <c r="IMM536" s="136"/>
      <c r="IMN536" s="136"/>
      <c r="IMO536" s="136"/>
      <c r="IMP536" s="136"/>
      <c r="IMQ536" s="136"/>
      <c r="IMR536" s="136"/>
      <c r="IMS536" s="136"/>
      <c r="IMT536" s="136"/>
      <c r="IMU536" s="136"/>
      <c r="IMV536" s="136"/>
      <c r="IMW536" s="136"/>
      <c r="IMX536" s="136"/>
      <c r="IMY536" s="136"/>
      <c r="IMZ536" s="136"/>
      <c r="INA536" s="136"/>
      <c r="INB536" s="136"/>
      <c r="INC536" s="136"/>
      <c r="IND536" s="136"/>
      <c r="INE536" s="136"/>
      <c r="INF536" s="136"/>
      <c r="ING536" s="136"/>
      <c r="INH536" s="136"/>
      <c r="INI536" s="136"/>
      <c r="INJ536" s="136"/>
      <c r="INK536" s="136"/>
      <c r="INL536" s="136"/>
      <c r="INM536" s="136"/>
      <c r="INN536" s="136"/>
      <c r="INO536" s="136"/>
      <c r="INP536" s="136"/>
      <c r="INQ536" s="136"/>
      <c r="INR536" s="136"/>
      <c r="INS536" s="136"/>
      <c r="INT536" s="136"/>
      <c r="INU536" s="136"/>
      <c r="INV536" s="136"/>
      <c r="INW536" s="136"/>
      <c r="INX536" s="136"/>
      <c r="INY536" s="136"/>
      <c r="INZ536" s="136"/>
      <c r="IOA536" s="136"/>
      <c r="IOB536" s="136"/>
      <c r="IOC536" s="136"/>
      <c r="IOD536" s="136"/>
      <c r="IOE536" s="136"/>
      <c r="IOF536" s="136"/>
      <c r="IOG536" s="136"/>
      <c r="IOH536" s="136"/>
      <c r="IOI536" s="136"/>
      <c r="IOJ536" s="136"/>
      <c r="IOK536" s="136"/>
      <c r="IOL536" s="136"/>
      <c r="IOM536" s="136"/>
      <c r="ION536" s="136"/>
      <c r="IOO536" s="136"/>
      <c r="IOP536" s="136"/>
      <c r="IOQ536" s="136"/>
      <c r="IOR536" s="136"/>
      <c r="IOS536" s="136"/>
      <c r="IOT536" s="136"/>
      <c r="IOU536" s="136"/>
      <c r="IOV536" s="136"/>
      <c r="IOW536" s="136"/>
      <c r="IOX536" s="136"/>
      <c r="IOY536" s="136"/>
      <c r="IOZ536" s="136"/>
      <c r="IPA536" s="136"/>
      <c r="IPB536" s="136"/>
      <c r="IPC536" s="136"/>
      <c r="IPD536" s="136"/>
      <c r="IPE536" s="136"/>
      <c r="IPF536" s="136"/>
      <c r="IPG536" s="136"/>
      <c r="IPH536" s="136"/>
      <c r="IPI536" s="136"/>
      <c r="IPJ536" s="136"/>
      <c r="IPK536" s="136"/>
      <c r="IPL536" s="136"/>
      <c r="IPM536" s="136"/>
      <c r="IPN536" s="136"/>
      <c r="IPO536" s="136"/>
      <c r="IPP536" s="136"/>
      <c r="IPQ536" s="136"/>
      <c r="IPR536" s="136"/>
      <c r="IPS536" s="136"/>
      <c r="IPT536" s="136"/>
      <c r="IPU536" s="136"/>
      <c r="IPV536" s="136"/>
      <c r="IPW536" s="136"/>
      <c r="IPX536" s="136"/>
      <c r="IPY536" s="136"/>
      <c r="IPZ536" s="136"/>
      <c r="IQA536" s="136"/>
      <c r="IQB536" s="136"/>
      <c r="IQC536" s="136"/>
      <c r="IQD536" s="136"/>
      <c r="IQE536" s="136"/>
      <c r="IQF536" s="136"/>
      <c r="IQG536" s="136"/>
      <c r="IQH536" s="136"/>
      <c r="IQI536" s="136"/>
      <c r="IQJ536" s="136"/>
      <c r="IQK536" s="136"/>
      <c r="IQL536" s="136"/>
      <c r="IQM536" s="136"/>
      <c r="IQN536" s="136"/>
      <c r="IQO536" s="136"/>
      <c r="IQP536" s="136"/>
      <c r="IQQ536" s="136"/>
      <c r="IQR536" s="136"/>
      <c r="IQS536" s="136"/>
      <c r="IQT536" s="136"/>
      <c r="IQU536" s="136"/>
      <c r="IQV536" s="136"/>
      <c r="IQW536" s="136"/>
      <c r="IQX536" s="136"/>
      <c r="IQY536" s="136"/>
      <c r="IQZ536" s="136"/>
      <c r="IRA536" s="136"/>
      <c r="IRB536" s="136"/>
      <c r="IRC536" s="136"/>
      <c r="IRD536" s="136"/>
      <c r="IRE536" s="136"/>
      <c r="IRF536" s="136"/>
      <c r="IRG536" s="136"/>
      <c r="IRH536" s="136"/>
      <c r="IRI536" s="136"/>
      <c r="IRJ536" s="136"/>
      <c r="IRK536" s="136"/>
      <c r="IRL536" s="136"/>
      <c r="IRM536" s="136"/>
      <c r="IRN536" s="136"/>
      <c r="IRO536" s="136"/>
      <c r="IRP536" s="136"/>
      <c r="IRQ536" s="136"/>
      <c r="IRR536" s="136"/>
      <c r="IRS536" s="136"/>
      <c r="IRT536" s="136"/>
      <c r="IRU536" s="136"/>
      <c r="IRV536" s="136"/>
      <c r="IRW536" s="136"/>
      <c r="IRX536" s="136"/>
      <c r="IRY536" s="136"/>
      <c r="IRZ536" s="136"/>
      <c r="ISA536" s="136"/>
      <c r="ISB536" s="136"/>
      <c r="ISC536" s="136"/>
      <c r="ISD536" s="136"/>
      <c r="ISE536" s="136"/>
      <c r="ISF536" s="136"/>
      <c r="ISG536" s="136"/>
      <c r="ISH536" s="136"/>
      <c r="ISI536" s="136"/>
      <c r="ISJ536" s="136"/>
      <c r="ISK536" s="136"/>
      <c r="ISL536" s="136"/>
      <c r="ISM536" s="136"/>
      <c r="ISN536" s="136"/>
      <c r="ISO536" s="136"/>
      <c r="ISP536" s="136"/>
      <c r="ISQ536" s="136"/>
      <c r="ISR536" s="136"/>
      <c r="ISS536" s="136"/>
      <c r="IST536" s="136"/>
      <c r="ISU536" s="136"/>
      <c r="ISV536" s="136"/>
      <c r="ISW536" s="136"/>
      <c r="ISX536" s="136"/>
      <c r="ISY536" s="136"/>
      <c r="ISZ536" s="136"/>
      <c r="ITA536" s="136"/>
      <c r="ITB536" s="136"/>
      <c r="ITC536" s="136"/>
      <c r="ITD536" s="136"/>
      <c r="ITE536" s="136"/>
      <c r="ITF536" s="136"/>
      <c r="ITG536" s="136"/>
      <c r="ITH536" s="136"/>
      <c r="ITI536" s="136"/>
      <c r="ITJ536" s="136"/>
      <c r="ITK536" s="136"/>
      <c r="ITL536" s="136"/>
      <c r="ITM536" s="136"/>
      <c r="ITN536" s="136"/>
      <c r="ITO536" s="136"/>
      <c r="ITP536" s="136"/>
      <c r="ITQ536" s="136"/>
      <c r="ITR536" s="136"/>
      <c r="ITS536" s="136"/>
      <c r="ITT536" s="136"/>
      <c r="ITU536" s="136"/>
      <c r="ITV536" s="136"/>
      <c r="ITW536" s="136"/>
      <c r="ITX536" s="136"/>
      <c r="ITY536" s="136"/>
      <c r="ITZ536" s="136"/>
      <c r="IUA536" s="136"/>
      <c r="IUB536" s="136"/>
      <c r="IUC536" s="136"/>
      <c r="IUD536" s="136"/>
      <c r="IUE536" s="136"/>
      <c r="IUF536" s="136"/>
      <c r="IUG536" s="136"/>
      <c r="IUH536" s="136"/>
      <c r="IUI536" s="136"/>
      <c r="IUJ536" s="136"/>
      <c r="IUK536" s="136"/>
      <c r="IUL536" s="136"/>
      <c r="IUM536" s="136"/>
      <c r="IUN536" s="136"/>
      <c r="IUO536" s="136"/>
      <c r="IUP536" s="136"/>
      <c r="IUQ536" s="136"/>
      <c r="IUR536" s="136"/>
      <c r="IUS536" s="136"/>
      <c r="IUT536" s="136"/>
      <c r="IUU536" s="136"/>
      <c r="IUV536" s="136"/>
      <c r="IUW536" s="136"/>
      <c r="IUX536" s="136"/>
      <c r="IUY536" s="136"/>
      <c r="IUZ536" s="136"/>
      <c r="IVA536" s="136"/>
      <c r="IVB536" s="136"/>
      <c r="IVC536" s="136"/>
      <c r="IVD536" s="136"/>
      <c r="IVE536" s="136"/>
      <c r="IVF536" s="136"/>
      <c r="IVG536" s="136"/>
      <c r="IVH536" s="136"/>
      <c r="IVI536" s="136"/>
      <c r="IVJ536" s="136"/>
      <c r="IVK536" s="136"/>
      <c r="IVL536" s="136"/>
      <c r="IVM536" s="136"/>
      <c r="IVN536" s="136"/>
      <c r="IVO536" s="136"/>
      <c r="IVP536" s="136"/>
      <c r="IVQ536" s="136"/>
      <c r="IVR536" s="136"/>
      <c r="IVS536" s="136"/>
      <c r="IVT536" s="136"/>
      <c r="IVU536" s="136"/>
      <c r="IVV536" s="136"/>
      <c r="IVW536" s="136"/>
      <c r="IVX536" s="136"/>
      <c r="IVY536" s="136"/>
      <c r="IVZ536" s="136"/>
      <c r="IWA536" s="136"/>
      <c r="IWB536" s="136"/>
      <c r="IWC536" s="136"/>
      <c r="IWD536" s="136"/>
      <c r="IWE536" s="136"/>
      <c r="IWF536" s="136"/>
      <c r="IWG536" s="136"/>
      <c r="IWH536" s="136"/>
      <c r="IWI536" s="136"/>
      <c r="IWJ536" s="136"/>
      <c r="IWK536" s="136"/>
      <c r="IWL536" s="136"/>
      <c r="IWM536" s="136"/>
      <c r="IWN536" s="136"/>
      <c r="IWO536" s="136"/>
      <c r="IWP536" s="136"/>
      <c r="IWQ536" s="136"/>
      <c r="IWR536" s="136"/>
      <c r="IWS536" s="136"/>
      <c r="IWT536" s="136"/>
      <c r="IWU536" s="136"/>
      <c r="IWV536" s="136"/>
      <c r="IWW536" s="136"/>
      <c r="IWX536" s="136"/>
      <c r="IWY536" s="136"/>
      <c r="IWZ536" s="136"/>
      <c r="IXA536" s="136"/>
      <c r="IXB536" s="136"/>
      <c r="IXC536" s="136"/>
      <c r="IXD536" s="136"/>
      <c r="IXE536" s="136"/>
      <c r="IXF536" s="136"/>
      <c r="IXG536" s="136"/>
      <c r="IXH536" s="136"/>
      <c r="IXI536" s="136"/>
      <c r="IXJ536" s="136"/>
      <c r="IXK536" s="136"/>
      <c r="IXL536" s="136"/>
      <c r="IXM536" s="136"/>
      <c r="IXN536" s="136"/>
      <c r="IXO536" s="136"/>
      <c r="IXP536" s="136"/>
      <c r="IXQ536" s="136"/>
      <c r="IXR536" s="136"/>
      <c r="IXS536" s="136"/>
      <c r="IXT536" s="136"/>
      <c r="IXU536" s="136"/>
      <c r="IXV536" s="136"/>
      <c r="IXW536" s="136"/>
      <c r="IXX536" s="136"/>
      <c r="IXY536" s="136"/>
      <c r="IXZ536" s="136"/>
      <c r="IYA536" s="136"/>
      <c r="IYB536" s="136"/>
      <c r="IYC536" s="136"/>
      <c r="IYD536" s="136"/>
      <c r="IYE536" s="136"/>
      <c r="IYF536" s="136"/>
      <c r="IYG536" s="136"/>
      <c r="IYH536" s="136"/>
      <c r="IYI536" s="136"/>
      <c r="IYJ536" s="136"/>
      <c r="IYK536" s="136"/>
      <c r="IYL536" s="136"/>
      <c r="IYM536" s="136"/>
      <c r="IYN536" s="136"/>
      <c r="IYO536" s="136"/>
      <c r="IYP536" s="136"/>
      <c r="IYQ536" s="136"/>
      <c r="IYR536" s="136"/>
      <c r="IYS536" s="136"/>
      <c r="IYT536" s="136"/>
      <c r="IYU536" s="136"/>
      <c r="IYV536" s="136"/>
      <c r="IYW536" s="136"/>
      <c r="IYX536" s="136"/>
      <c r="IYY536" s="136"/>
      <c r="IYZ536" s="136"/>
      <c r="IZA536" s="136"/>
      <c r="IZB536" s="136"/>
      <c r="IZC536" s="136"/>
      <c r="IZD536" s="136"/>
      <c r="IZE536" s="136"/>
      <c r="IZF536" s="136"/>
      <c r="IZG536" s="136"/>
      <c r="IZH536" s="136"/>
      <c r="IZI536" s="136"/>
      <c r="IZJ536" s="136"/>
      <c r="IZK536" s="136"/>
      <c r="IZL536" s="136"/>
      <c r="IZM536" s="136"/>
      <c r="IZN536" s="136"/>
      <c r="IZO536" s="136"/>
      <c r="IZP536" s="136"/>
      <c r="IZQ536" s="136"/>
      <c r="IZR536" s="136"/>
      <c r="IZS536" s="136"/>
      <c r="IZT536" s="136"/>
      <c r="IZU536" s="136"/>
      <c r="IZV536" s="136"/>
      <c r="IZW536" s="136"/>
      <c r="IZX536" s="136"/>
      <c r="IZY536" s="136"/>
      <c r="IZZ536" s="136"/>
      <c r="JAA536" s="136"/>
      <c r="JAB536" s="136"/>
      <c r="JAC536" s="136"/>
      <c r="JAD536" s="136"/>
      <c r="JAE536" s="136"/>
      <c r="JAF536" s="136"/>
      <c r="JAG536" s="136"/>
      <c r="JAH536" s="136"/>
      <c r="JAI536" s="136"/>
      <c r="JAJ536" s="136"/>
      <c r="JAK536" s="136"/>
      <c r="JAL536" s="136"/>
      <c r="JAM536" s="136"/>
      <c r="JAN536" s="136"/>
      <c r="JAO536" s="136"/>
      <c r="JAP536" s="136"/>
      <c r="JAQ536" s="136"/>
      <c r="JAR536" s="136"/>
      <c r="JAS536" s="136"/>
      <c r="JAT536" s="136"/>
      <c r="JAU536" s="136"/>
      <c r="JAV536" s="136"/>
      <c r="JAW536" s="136"/>
      <c r="JAX536" s="136"/>
      <c r="JAY536" s="136"/>
      <c r="JAZ536" s="136"/>
      <c r="JBA536" s="136"/>
      <c r="JBB536" s="136"/>
      <c r="JBC536" s="136"/>
      <c r="JBD536" s="136"/>
      <c r="JBE536" s="136"/>
      <c r="JBF536" s="136"/>
      <c r="JBG536" s="136"/>
      <c r="JBH536" s="136"/>
      <c r="JBI536" s="136"/>
      <c r="JBJ536" s="136"/>
      <c r="JBK536" s="136"/>
      <c r="JBL536" s="136"/>
      <c r="JBM536" s="136"/>
      <c r="JBN536" s="136"/>
      <c r="JBO536" s="136"/>
      <c r="JBP536" s="136"/>
      <c r="JBQ536" s="136"/>
      <c r="JBR536" s="136"/>
      <c r="JBS536" s="136"/>
      <c r="JBT536" s="136"/>
      <c r="JBU536" s="136"/>
      <c r="JBV536" s="136"/>
      <c r="JBW536" s="136"/>
      <c r="JBX536" s="136"/>
      <c r="JBY536" s="136"/>
      <c r="JBZ536" s="136"/>
      <c r="JCA536" s="136"/>
      <c r="JCB536" s="136"/>
      <c r="JCC536" s="136"/>
      <c r="JCD536" s="136"/>
      <c r="JCE536" s="136"/>
      <c r="JCF536" s="136"/>
      <c r="JCG536" s="136"/>
      <c r="JCH536" s="136"/>
      <c r="JCI536" s="136"/>
      <c r="JCJ536" s="136"/>
      <c r="JCK536" s="136"/>
      <c r="JCL536" s="136"/>
      <c r="JCM536" s="136"/>
      <c r="JCN536" s="136"/>
      <c r="JCO536" s="136"/>
      <c r="JCP536" s="136"/>
      <c r="JCQ536" s="136"/>
      <c r="JCR536" s="136"/>
      <c r="JCS536" s="136"/>
      <c r="JCT536" s="136"/>
      <c r="JCU536" s="136"/>
      <c r="JCV536" s="136"/>
      <c r="JCW536" s="136"/>
      <c r="JCX536" s="136"/>
      <c r="JCY536" s="136"/>
      <c r="JCZ536" s="136"/>
      <c r="JDA536" s="136"/>
      <c r="JDB536" s="136"/>
      <c r="JDC536" s="136"/>
      <c r="JDD536" s="136"/>
      <c r="JDE536" s="136"/>
      <c r="JDF536" s="136"/>
      <c r="JDG536" s="136"/>
      <c r="JDH536" s="136"/>
      <c r="JDI536" s="136"/>
      <c r="JDJ536" s="136"/>
      <c r="JDK536" s="136"/>
      <c r="JDL536" s="136"/>
      <c r="JDM536" s="136"/>
      <c r="JDN536" s="136"/>
      <c r="JDO536" s="136"/>
      <c r="JDP536" s="136"/>
      <c r="JDQ536" s="136"/>
      <c r="JDR536" s="136"/>
      <c r="JDS536" s="136"/>
      <c r="JDT536" s="136"/>
      <c r="JDU536" s="136"/>
      <c r="JDV536" s="136"/>
      <c r="JDW536" s="136"/>
      <c r="JDX536" s="136"/>
      <c r="JDY536" s="136"/>
      <c r="JDZ536" s="136"/>
      <c r="JEA536" s="136"/>
      <c r="JEB536" s="136"/>
      <c r="JEC536" s="136"/>
      <c r="JED536" s="136"/>
      <c r="JEE536" s="136"/>
      <c r="JEF536" s="136"/>
      <c r="JEG536" s="136"/>
      <c r="JEH536" s="136"/>
      <c r="JEI536" s="136"/>
      <c r="JEJ536" s="136"/>
      <c r="JEK536" s="136"/>
      <c r="JEL536" s="136"/>
      <c r="JEM536" s="136"/>
      <c r="JEN536" s="136"/>
      <c r="JEO536" s="136"/>
      <c r="JEP536" s="136"/>
      <c r="JEQ536" s="136"/>
      <c r="JER536" s="136"/>
      <c r="JES536" s="136"/>
      <c r="JET536" s="136"/>
      <c r="JEU536" s="136"/>
      <c r="JEV536" s="136"/>
      <c r="JEW536" s="136"/>
      <c r="JEX536" s="136"/>
      <c r="JEY536" s="136"/>
      <c r="JEZ536" s="136"/>
      <c r="JFA536" s="136"/>
      <c r="JFB536" s="136"/>
      <c r="JFC536" s="136"/>
      <c r="JFD536" s="136"/>
      <c r="JFE536" s="136"/>
      <c r="JFF536" s="136"/>
      <c r="JFG536" s="136"/>
      <c r="JFH536" s="136"/>
      <c r="JFI536" s="136"/>
      <c r="JFJ536" s="136"/>
      <c r="JFK536" s="136"/>
      <c r="JFL536" s="136"/>
      <c r="JFM536" s="136"/>
      <c r="JFN536" s="136"/>
      <c r="JFO536" s="136"/>
      <c r="JFP536" s="136"/>
      <c r="JFQ536" s="136"/>
      <c r="JFR536" s="136"/>
      <c r="JFS536" s="136"/>
      <c r="JFT536" s="136"/>
      <c r="JFU536" s="136"/>
      <c r="JFV536" s="136"/>
      <c r="JFW536" s="136"/>
      <c r="JFX536" s="136"/>
      <c r="JFY536" s="136"/>
      <c r="JFZ536" s="136"/>
      <c r="JGA536" s="136"/>
      <c r="JGB536" s="136"/>
      <c r="JGC536" s="136"/>
      <c r="JGD536" s="136"/>
      <c r="JGE536" s="136"/>
      <c r="JGF536" s="136"/>
      <c r="JGG536" s="136"/>
      <c r="JGH536" s="136"/>
      <c r="JGI536" s="136"/>
      <c r="JGJ536" s="136"/>
      <c r="JGK536" s="136"/>
      <c r="JGL536" s="136"/>
      <c r="JGM536" s="136"/>
      <c r="JGN536" s="136"/>
      <c r="JGO536" s="136"/>
      <c r="JGP536" s="136"/>
      <c r="JGQ536" s="136"/>
      <c r="JGR536" s="136"/>
      <c r="JGS536" s="136"/>
      <c r="JGT536" s="136"/>
      <c r="JGU536" s="136"/>
      <c r="JGV536" s="136"/>
      <c r="JGW536" s="136"/>
      <c r="JGX536" s="136"/>
      <c r="JGY536" s="136"/>
      <c r="JGZ536" s="136"/>
      <c r="JHA536" s="136"/>
      <c r="JHB536" s="136"/>
      <c r="JHC536" s="136"/>
      <c r="JHD536" s="136"/>
      <c r="JHE536" s="136"/>
      <c r="JHF536" s="136"/>
      <c r="JHG536" s="136"/>
      <c r="JHH536" s="136"/>
      <c r="JHI536" s="136"/>
      <c r="JHJ536" s="136"/>
      <c r="JHK536" s="136"/>
      <c r="JHL536" s="136"/>
      <c r="JHM536" s="136"/>
      <c r="JHN536" s="136"/>
      <c r="JHO536" s="136"/>
      <c r="JHP536" s="136"/>
      <c r="JHQ536" s="136"/>
      <c r="JHR536" s="136"/>
      <c r="JHS536" s="136"/>
      <c r="JHT536" s="136"/>
      <c r="JHU536" s="136"/>
      <c r="JHV536" s="136"/>
      <c r="JHW536" s="136"/>
      <c r="JHX536" s="136"/>
      <c r="JHY536" s="136"/>
      <c r="JHZ536" s="136"/>
      <c r="JIA536" s="136"/>
      <c r="JIB536" s="136"/>
      <c r="JIC536" s="136"/>
      <c r="JID536" s="136"/>
      <c r="JIE536" s="136"/>
      <c r="JIF536" s="136"/>
      <c r="JIG536" s="136"/>
      <c r="JIH536" s="136"/>
      <c r="JII536" s="136"/>
      <c r="JIJ536" s="136"/>
      <c r="JIK536" s="136"/>
      <c r="JIL536" s="136"/>
      <c r="JIM536" s="136"/>
      <c r="JIN536" s="136"/>
      <c r="JIO536" s="136"/>
      <c r="JIP536" s="136"/>
      <c r="JIQ536" s="136"/>
      <c r="JIR536" s="136"/>
      <c r="JIS536" s="136"/>
      <c r="JIT536" s="136"/>
      <c r="JIU536" s="136"/>
      <c r="JIV536" s="136"/>
      <c r="JIW536" s="136"/>
      <c r="JIX536" s="136"/>
      <c r="JIY536" s="136"/>
      <c r="JIZ536" s="136"/>
      <c r="JJA536" s="136"/>
      <c r="JJB536" s="136"/>
      <c r="JJC536" s="136"/>
      <c r="JJD536" s="136"/>
      <c r="JJE536" s="136"/>
      <c r="JJF536" s="136"/>
      <c r="JJG536" s="136"/>
      <c r="JJH536" s="136"/>
      <c r="JJI536" s="136"/>
      <c r="JJJ536" s="136"/>
      <c r="JJK536" s="136"/>
      <c r="JJL536" s="136"/>
      <c r="JJM536" s="136"/>
      <c r="JJN536" s="136"/>
      <c r="JJO536" s="136"/>
      <c r="JJP536" s="136"/>
      <c r="JJQ536" s="136"/>
      <c r="JJR536" s="136"/>
      <c r="JJS536" s="136"/>
      <c r="JJT536" s="136"/>
      <c r="JJU536" s="136"/>
      <c r="JJV536" s="136"/>
      <c r="JJW536" s="136"/>
      <c r="JJX536" s="136"/>
      <c r="JJY536" s="136"/>
      <c r="JJZ536" s="136"/>
      <c r="JKA536" s="136"/>
      <c r="JKB536" s="136"/>
      <c r="JKC536" s="136"/>
      <c r="JKD536" s="136"/>
      <c r="JKE536" s="136"/>
      <c r="JKF536" s="136"/>
      <c r="JKG536" s="136"/>
      <c r="JKH536" s="136"/>
      <c r="JKI536" s="136"/>
      <c r="JKJ536" s="136"/>
      <c r="JKK536" s="136"/>
      <c r="JKL536" s="136"/>
      <c r="JKM536" s="136"/>
      <c r="JKN536" s="136"/>
      <c r="JKO536" s="136"/>
      <c r="JKP536" s="136"/>
      <c r="JKQ536" s="136"/>
      <c r="JKR536" s="136"/>
      <c r="JKS536" s="136"/>
      <c r="JKT536" s="136"/>
      <c r="JKU536" s="136"/>
      <c r="JKV536" s="136"/>
      <c r="JKW536" s="136"/>
      <c r="JKX536" s="136"/>
      <c r="JKY536" s="136"/>
      <c r="JKZ536" s="136"/>
      <c r="JLA536" s="136"/>
      <c r="JLB536" s="136"/>
      <c r="JLC536" s="136"/>
      <c r="JLD536" s="136"/>
      <c r="JLE536" s="136"/>
      <c r="JLF536" s="136"/>
      <c r="JLG536" s="136"/>
      <c r="JLH536" s="136"/>
      <c r="JLI536" s="136"/>
      <c r="JLJ536" s="136"/>
      <c r="JLK536" s="136"/>
      <c r="JLL536" s="136"/>
      <c r="JLM536" s="136"/>
      <c r="JLN536" s="136"/>
      <c r="JLO536" s="136"/>
      <c r="JLP536" s="136"/>
      <c r="JLQ536" s="136"/>
      <c r="JLR536" s="136"/>
      <c r="JLS536" s="136"/>
      <c r="JLT536" s="136"/>
      <c r="JLU536" s="136"/>
      <c r="JLV536" s="136"/>
      <c r="JLW536" s="136"/>
      <c r="JLX536" s="136"/>
      <c r="JLY536" s="136"/>
      <c r="JLZ536" s="136"/>
      <c r="JMA536" s="136"/>
      <c r="JMB536" s="136"/>
      <c r="JMC536" s="136"/>
      <c r="JMD536" s="136"/>
      <c r="JME536" s="136"/>
      <c r="JMF536" s="136"/>
      <c r="JMG536" s="136"/>
      <c r="JMH536" s="136"/>
      <c r="JMI536" s="136"/>
      <c r="JMJ536" s="136"/>
      <c r="JMK536" s="136"/>
      <c r="JML536" s="136"/>
      <c r="JMM536" s="136"/>
      <c r="JMN536" s="136"/>
      <c r="JMO536" s="136"/>
      <c r="JMP536" s="136"/>
      <c r="JMQ536" s="136"/>
      <c r="JMR536" s="136"/>
      <c r="JMS536" s="136"/>
      <c r="JMT536" s="136"/>
      <c r="JMU536" s="136"/>
      <c r="JMV536" s="136"/>
      <c r="JMW536" s="136"/>
      <c r="JMX536" s="136"/>
      <c r="JMY536" s="136"/>
      <c r="JMZ536" s="136"/>
      <c r="JNA536" s="136"/>
      <c r="JNB536" s="136"/>
      <c r="JNC536" s="136"/>
      <c r="JND536" s="136"/>
      <c r="JNE536" s="136"/>
      <c r="JNF536" s="136"/>
      <c r="JNG536" s="136"/>
      <c r="JNH536" s="136"/>
      <c r="JNI536" s="136"/>
      <c r="JNJ536" s="136"/>
      <c r="JNK536" s="136"/>
      <c r="JNL536" s="136"/>
      <c r="JNM536" s="136"/>
      <c r="JNN536" s="136"/>
      <c r="JNO536" s="136"/>
      <c r="JNP536" s="136"/>
      <c r="JNQ536" s="136"/>
      <c r="JNR536" s="136"/>
      <c r="JNS536" s="136"/>
      <c r="JNT536" s="136"/>
      <c r="JNU536" s="136"/>
      <c r="JNV536" s="136"/>
      <c r="JNW536" s="136"/>
      <c r="JNX536" s="136"/>
      <c r="JNY536" s="136"/>
      <c r="JNZ536" s="136"/>
      <c r="JOA536" s="136"/>
      <c r="JOB536" s="136"/>
      <c r="JOC536" s="136"/>
      <c r="JOD536" s="136"/>
      <c r="JOE536" s="136"/>
      <c r="JOF536" s="136"/>
      <c r="JOG536" s="136"/>
      <c r="JOH536" s="136"/>
      <c r="JOI536" s="136"/>
      <c r="JOJ536" s="136"/>
      <c r="JOK536" s="136"/>
      <c r="JOL536" s="136"/>
      <c r="JOM536" s="136"/>
      <c r="JON536" s="136"/>
      <c r="JOO536" s="136"/>
      <c r="JOP536" s="136"/>
      <c r="JOQ536" s="136"/>
      <c r="JOR536" s="136"/>
      <c r="JOS536" s="136"/>
      <c r="JOT536" s="136"/>
      <c r="JOU536" s="136"/>
      <c r="JOV536" s="136"/>
      <c r="JOW536" s="136"/>
      <c r="JOX536" s="136"/>
      <c r="JOY536" s="136"/>
      <c r="JOZ536" s="136"/>
      <c r="JPA536" s="136"/>
      <c r="JPB536" s="136"/>
      <c r="JPC536" s="136"/>
      <c r="JPD536" s="136"/>
      <c r="JPE536" s="136"/>
      <c r="JPF536" s="136"/>
      <c r="JPG536" s="136"/>
      <c r="JPH536" s="136"/>
      <c r="JPI536" s="136"/>
      <c r="JPJ536" s="136"/>
      <c r="JPK536" s="136"/>
      <c r="JPL536" s="136"/>
      <c r="JPM536" s="136"/>
      <c r="JPN536" s="136"/>
      <c r="JPO536" s="136"/>
      <c r="JPP536" s="136"/>
      <c r="JPQ536" s="136"/>
      <c r="JPR536" s="136"/>
      <c r="JPS536" s="136"/>
      <c r="JPT536" s="136"/>
      <c r="JPU536" s="136"/>
      <c r="JPV536" s="136"/>
      <c r="JPW536" s="136"/>
      <c r="JPX536" s="136"/>
      <c r="JPY536" s="136"/>
      <c r="JPZ536" s="136"/>
      <c r="JQA536" s="136"/>
      <c r="JQB536" s="136"/>
      <c r="JQC536" s="136"/>
      <c r="JQD536" s="136"/>
      <c r="JQE536" s="136"/>
      <c r="JQF536" s="136"/>
      <c r="JQG536" s="136"/>
      <c r="JQH536" s="136"/>
      <c r="JQI536" s="136"/>
      <c r="JQJ536" s="136"/>
      <c r="JQK536" s="136"/>
      <c r="JQL536" s="136"/>
      <c r="JQM536" s="136"/>
      <c r="JQN536" s="136"/>
      <c r="JQO536" s="136"/>
      <c r="JQP536" s="136"/>
      <c r="JQQ536" s="136"/>
      <c r="JQR536" s="136"/>
      <c r="JQS536" s="136"/>
      <c r="JQT536" s="136"/>
      <c r="JQU536" s="136"/>
      <c r="JQV536" s="136"/>
      <c r="JQW536" s="136"/>
      <c r="JQX536" s="136"/>
      <c r="JQY536" s="136"/>
      <c r="JQZ536" s="136"/>
      <c r="JRA536" s="136"/>
      <c r="JRB536" s="136"/>
      <c r="JRC536" s="136"/>
      <c r="JRD536" s="136"/>
      <c r="JRE536" s="136"/>
      <c r="JRF536" s="136"/>
      <c r="JRG536" s="136"/>
      <c r="JRH536" s="136"/>
      <c r="JRI536" s="136"/>
      <c r="JRJ536" s="136"/>
      <c r="JRK536" s="136"/>
      <c r="JRL536" s="136"/>
      <c r="JRM536" s="136"/>
      <c r="JRN536" s="136"/>
      <c r="JRO536" s="136"/>
      <c r="JRP536" s="136"/>
      <c r="JRQ536" s="136"/>
      <c r="JRR536" s="136"/>
      <c r="JRS536" s="136"/>
      <c r="JRT536" s="136"/>
      <c r="JRU536" s="136"/>
      <c r="JRV536" s="136"/>
      <c r="JRW536" s="136"/>
      <c r="JRX536" s="136"/>
      <c r="JRY536" s="136"/>
      <c r="JRZ536" s="136"/>
      <c r="JSA536" s="136"/>
      <c r="JSB536" s="136"/>
      <c r="JSC536" s="136"/>
      <c r="JSD536" s="136"/>
      <c r="JSE536" s="136"/>
      <c r="JSF536" s="136"/>
      <c r="JSG536" s="136"/>
      <c r="JSH536" s="136"/>
      <c r="JSI536" s="136"/>
      <c r="JSJ536" s="136"/>
      <c r="JSK536" s="136"/>
      <c r="JSL536" s="136"/>
      <c r="JSM536" s="136"/>
      <c r="JSN536" s="136"/>
      <c r="JSO536" s="136"/>
      <c r="JSP536" s="136"/>
      <c r="JSQ536" s="136"/>
      <c r="JSR536" s="136"/>
      <c r="JSS536" s="136"/>
      <c r="JST536" s="136"/>
      <c r="JSU536" s="136"/>
      <c r="JSV536" s="136"/>
      <c r="JSW536" s="136"/>
      <c r="JSX536" s="136"/>
      <c r="JSY536" s="136"/>
      <c r="JSZ536" s="136"/>
      <c r="JTA536" s="136"/>
      <c r="JTB536" s="136"/>
      <c r="JTC536" s="136"/>
      <c r="JTD536" s="136"/>
      <c r="JTE536" s="136"/>
      <c r="JTF536" s="136"/>
      <c r="JTG536" s="136"/>
      <c r="JTH536" s="136"/>
      <c r="JTI536" s="136"/>
      <c r="JTJ536" s="136"/>
      <c r="JTK536" s="136"/>
      <c r="JTL536" s="136"/>
      <c r="JTM536" s="136"/>
      <c r="JTN536" s="136"/>
      <c r="JTO536" s="136"/>
      <c r="JTP536" s="136"/>
      <c r="JTQ536" s="136"/>
      <c r="JTR536" s="136"/>
      <c r="JTS536" s="136"/>
      <c r="JTT536" s="136"/>
      <c r="JTU536" s="136"/>
      <c r="JTV536" s="136"/>
      <c r="JTW536" s="136"/>
      <c r="JTX536" s="136"/>
      <c r="JTY536" s="136"/>
      <c r="JTZ536" s="136"/>
      <c r="JUA536" s="136"/>
      <c r="JUB536" s="136"/>
      <c r="JUC536" s="136"/>
      <c r="JUD536" s="136"/>
      <c r="JUE536" s="136"/>
      <c r="JUF536" s="136"/>
      <c r="JUG536" s="136"/>
      <c r="JUH536" s="136"/>
      <c r="JUI536" s="136"/>
      <c r="JUJ536" s="136"/>
      <c r="JUK536" s="136"/>
      <c r="JUL536" s="136"/>
      <c r="JUM536" s="136"/>
      <c r="JUN536" s="136"/>
      <c r="JUO536" s="136"/>
      <c r="JUP536" s="136"/>
      <c r="JUQ536" s="136"/>
      <c r="JUR536" s="136"/>
      <c r="JUS536" s="136"/>
      <c r="JUT536" s="136"/>
      <c r="JUU536" s="136"/>
      <c r="JUV536" s="136"/>
      <c r="JUW536" s="136"/>
      <c r="JUX536" s="136"/>
      <c r="JUY536" s="136"/>
      <c r="JUZ536" s="136"/>
      <c r="JVA536" s="136"/>
      <c r="JVB536" s="136"/>
      <c r="JVC536" s="136"/>
      <c r="JVD536" s="136"/>
      <c r="JVE536" s="136"/>
      <c r="JVF536" s="136"/>
      <c r="JVG536" s="136"/>
      <c r="JVH536" s="136"/>
      <c r="JVI536" s="136"/>
      <c r="JVJ536" s="136"/>
      <c r="JVK536" s="136"/>
      <c r="JVL536" s="136"/>
      <c r="JVM536" s="136"/>
      <c r="JVN536" s="136"/>
      <c r="JVO536" s="136"/>
      <c r="JVP536" s="136"/>
      <c r="JVQ536" s="136"/>
      <c r="JVR536" s="136"/>
      <c r="JVS536" s="136"/>
      <c r="JVT536" s="136"/>
      <c r="JVU536" s="136"/>
      <c r="JVV536" s="136"/>
      <c r="JVW536" s="136"/>
      <c r="JVX536" s="136"/>
      <c r="JVY536" s="136"/>
      <c r="JVZ536" s="136"/>
      <c r="JWA536" s="136"/>
      <c r="JWB536" s="136"/>
      <c r="JWC536" s="136"/>
      <c r="JWD536" s="136"/>
      <c r="JWE536" s="136"/>
      <c r="JWF536" s="136"/>
      <c r="JWG536" s="136"/>
      <c r="JWH536" s="136"/>
      <c r="JWI536" s="136"/>
      <c r="JWJ536" s="136"/>
      <c r="JWK536" s="136"/>
      <c r="JWL536" s="136"/>
      <c r="JWM536" s="136"/>
      <c r="JWN536" s="136"/>
      <c r="JWO536" s="136"/>
      <c r="JWP536" s="136"/>
      <c r="JWQ536" s="136"/>
      <c r="JWR536" s="136"/>
      <c r="JWS536" s="136"/>
      <c r="JWT536" s="136"/>
      <c r="JWU536" s="136"/>
      <c r="JWV536" s="136"/>
      <c r="JWW536" s="136"/>
      <c r="JWX536" s="136"/>
      <c r="JWY536" s="136"/>
      <c r="JWZ536" s="136"/>
      <c r="JXA536" s="136"/>
      <c r="JXB536" s="136"/>
      <c r="JXC536" s="136"/>
      <c r="JXD536" s="136"/>
      <c r="JXE536" s="136"/>
      <c r="JXF536" s="136"/>
      <c r="JXG536" s="136"/>
      <c r="JXH536" s="136"/>
      <c r="JXI536" s="136"/>
      <c r="JXJ536" s="136"/>
      <c r="JXK536" s="136"/>
      <c r="JXL536" s="136"/>
      <c r="JXM536" s="136"/>
      <c r="JXN536" s="136"/>
      <c r="JXO536" s="136"/>
      <c r="JXP536" s="136"/>
      <c r="JXQ536" s="136"/>
      <c r="JXR536" s="136"/>
      <c r="JXS536" s="136"/>
      <c r="JXT536" s="136"/>
      <c r="JXU536" s="136"/>
      <c r="JXV536" s="136"/>
      <c r="JXW536" s="136"/>
      <c r="JXX536" s="136"/>
      <c r="JXY536" s="136"/>
      <c r="JXZ536" s="136"/>
      <c r="JYA536" s="136"/>
      <c r="JYB536" s="136"/>
      <c r="JYC536" s="136"/>
      <c r="JYD536" s="136"/>
      <c r="JYE536" s="136"/>
      <c r="JYF536" s="136"/>
      <c r="JYG536" s="136"/>
      <c r="JYH536" s="136"/>
      <c r="JYI536" s="136"/>
      <c r="JYJ536" s="136"/>
      <c r="JYK536" s="136"/>
      <c r="JYL536" s="136"/>
      <c r="JYM536" s="136"/>
      <c r="JYN536" s="136"/>
      <c r="JYO536" s="136"/>
      <c r="JYP536" s="136"/>
      <c r="JYQ536" s="136"/>
      <c r="JYR536" s="136"/>
      <c r="JYS536" s="136"/>
      <c r="JYT536" s="136"/>
      <c r="JYU536" s="136"/>
      <c r="JYV536" s="136"/>
      <c r="JYW536" s="136"/>
      <c r="JYX536" s="136"/>
      <c r="JYY536" s="136"/>
      <c r="JYZ536" s="136"/>
      <c r="JZA536" s="136"/>
      <c r="JZB536" s="136"/>
      <c r="JZC536" s="136"/>
      <c r="JZD536" s="136"/>
      <c r="JZE536" s="136"/>
      <c r="JZF536" s="136"/>
      <c r="JZG536" s="136"/>
      <c r="JZH536" s="136"/>
      <c r="JZI536" s="136"/>
      <c r="JZJ536" s="136"/>
      <c r="JZK536" s="136"/>
      <c r="JZL536" s="136"/>
      <c r="JZM536" s="136"/>
      <c r="JZN536" s="136"/>
      <c r="JZO536" s="136"/>
      <c r="JZP536" s="136"/>
      <c r="JZQ536" s="136"/>
      <c r="JZR536" s="136"/>
      <c r="JZS536" s="136"/>
      <c r="JZT536" s="136"/>
      <c r="JZU536" s="136"/>
      <c r="JZV536" s="136"/>
      <c r="JZW536" s="136"/>
      <c r="JZX536" s="136"/>
      <c r="JZY536" s="136"/>
      <c r="JZZ536" s="136"/>
      <c r="KAA536" s="136"/>
      <c r="KAB536" s="136"/>
      <c r="KAC536" s="136"/>
      <c r="KAD536" s="136"/>
      <c r="KAE536" s="136"/>
      <c r="KAF536" s="136"/>
      <c r="KAG536" s="136"/>
      <c r="KAH536" s="136"/>
      <c r="KAI536" s="136"/>
      <c r="KAJ536" s="136"/>
      <c r="KAK536" s="136"/>
      <c r="KAL536" s="136"/>
      <c r="KAM536" s="136"/>
      <c r="KAN536" s="136"/>
      <c r="KAO536" s="136"/>
      <c r="KAP536" s="136"/>
      <c r="KAQ536" s="136"/>
      <c r="KAR536" s="136"/>
      <c r="KAS536" s="136"/>
      <c r="KAT536" s="136"/>
      <c r="KAU536" s="136"/>
      <c r="KAV536" s="136"/>
      <c r="KAW536" s="136"/>
      <c r="KAX536" s="136"/>
      <c r="KAY536" s="136"/>
      <c r="KAZ536" s="136"/>
      <c r="KBA536" s="136"/>
      <c r="KBB536" s="136"/>
      <c r="KBC536" s="136"/>
      <c r="KBD536" s="136"/>
      <c r="KBE536" s="136"/>
      <c r="KBF536" s="136"/>
      <c r="KBG536" s="136"/>
      <c r="KBH536" s="136"/>
      <c r="KBI536" s="136"/>
      <c r="KBJ536" s="136"/>
      <c r="KBK536" s="136"/>
      <c r="KBL536" s="136"/>
      <c r="KBM536" s="136"/>
      <c r="KBN536" s="136"/>
      <c r="KBO536" s="136"/>
      <c r="KBP536" s="136"/>
      <c r="KBQ536" s="136"/>
      <c r="KBR536" s="136"/>
      <c r="KBS536" s="136"/>
      <c r="KBT536" s="136"/>
      <c r="KBU536" s="136"/>
      <c r="KBV536" s="136"/>
      <c r="KBW536" s="136"/>
      <c r="KBX536" s="136"/>
      <c r="KBY536" s="136"/>
      <c r="KBZ536" s="136"/>
      <c r="KCA536" s="136"/>
      <c r="KCB536" s="136"/>
      <c r="KCC536" s="136"/>
      <c r="KCD536" s="136"/>
      <c r="KCE536" s="136"/>
      <c r="KCF536" s="136"/>
      <c r="KCG536" s="136"/>
      <c r="KCH536" s="136"/>
      <c r="KCI536" s="136"/>
      <c r="KCJ536" s="136"/>
      <c r="KCK536" s="136"/>
      <c r="KCL536" s="136"/>
      <c r="KCM536" s="136"/>
      <c r="KCN536" s="136"/>
      <c r="KCO536" s="136"/>
      <c r="KCP536" s="136"/>
      <c r="KCQ536" s="136"/>
      <c r="KCR536" s="136"/>
      <c r="KCS536" s="136"/>
      <c r="KCT536" s="136"/>
      <c r="KCU536" s="136"/>
      <c r="KCV536" s="136"/>
      <c r="KCW536" s="136"/>
      <c r="KCX536" s="136"/>
      <c r="KCY536" s="136"/>
      <c r="KCZ536" s="136"/>
      <c r="KDA536" s="136"/>
      <c r="KDB536" s="136"/>
      <c r="KDC536" s="136"/>
      <c r="KDD536" s="136"/>
      <c r="KDE536" s="136"/>
      <c r="KDF536" s="136"/>
      <c r="KDG536" s="136"/>
      <c r="KDH536" s="136"/>
      <c r="KDI536" s="136"/>
      <c r="KDJ536" s="136"/>
      <c r="KDK536" s="136"/>
      <c r="KDL536" s="136"/>
      <c r="KDM536" s="136"/>
      <c r="KDN536" s="136"/>
      <c r="KDO536" s="136"/>
      <c r="KDP536" s="136"/>
      <c r="KDQ536" s="136"/>
      <c r="KDR536" s="136"/>
      <c r="KDS536" s="136"/>
      <c r="KDT536" s="136"/>
      <c r="KDU536" s="136"/>
      <c r="KDV536" s="136"/>
      <c r="KDW536" s="136"/>
      <c r="KDX536" s="136"/>
      <c r="KDY536" s="136"/>
      <c r="KDZ536" s="136"/>
      <c r="KEA536" s="136"/>
      <c r="KEB536" s="136"/>
      <c r="KEC536" s="136"/>
      <c r="KED536" s="136"/>
      <c r="KEE536" s="136"/>
      <c r="KEF536" s="136"/>
      <c r="KEG536" s="136"/>
      <c r="KEH536" s="136"/>
      <c r="KEI536" s="136"/>
      <c r="KEJ536" s="136"/>
      <c r="KEK536" s="136"/>
      <c r="KEL536" s="136"/>
      <c r="KEM536" s="136"/>
      <c r="KEN536" s="136"/>
      <c r="KEO536" s="136"/>
      <c r="KEP536" s="136"/>
      <c r="KEQ536" s="136"/>
      <c r="KER536" s="136"/>
      <c r="KES536" s="136"/>
      <c r="KET536" s="136"/>
      <c r="KEU536" s="136"/>
      <c r="KEV536" s="136"/>
      <c r="KEW536" s="136"/>
      <c r="KEX536" s="136"/>
      <c r="KEY536" s="136"/>
      <c r="KEZ536" s="136"/>
      <c r="KFA536" s="136"/>
      <c r="KFB536" s="136"/>
      <c r="KFC536" s="136"/>
      <c r="KFD536" s="136"/>
      <c r="KFE536" s="136"/>
      <c r="KFF536" s="136"/>
      <c r="KFG536" s="136"/>
      <c r="KFH536" s="136"/>
      <c r="KFI536" s="136"/>
      <c r="KFJ536" s="136"/>
      <c r="KFK536" s="136"/>
      <c r="KFL536" s="136"/>
      <c r="KFM536" s="136"/>
      <c r="KFN536" s="136"/>
      <c r="KFO536" s="136"/>
      <c r="KFP536" s="136"/>
      <c r="KFQ536" s="136"/>
      <c r="KFR536" s="136"/>
      <c r="KFS536" s="136"/>
      <c r="KFT536" s="136"/>
      <c r="KFU536" s="136"/>
      <c r="KFV536" s="136"/>
      <c r="KFW536" s="136"/>
      <c r="KFX536" s="136"/>
      <c r="KFY536" s="136"/>
      <c r="KFZ536" s="136"/>
      <c r="KGA536" s="136"/>
      <c r="KGB536" s="136"/>
      <c r="KGC536" s="136"/>
      <c r="KGD536" s="136"/>
      <c r="KGE536" s="136"/>
      <c r="KGF536" s="136"/>
      <c r="KGG536" s="136"/>
      <c r="KGH536" s="136"/>
      <c r="KGI536" s="136"/>
      <c r="KGJ536" s="136"/>
      <c r="KGK536" s="136"/>
      <c r="KGL536" s="136"/>
      <c r="KGM536" s="136"/>
      <c r="KGN536" s="136"/>
      <c r="KGO536" s="136"/>
      <c r="KGP536" s="136"/>
      <c r="KGQ536" s="136"/>
      <c r="KGR536" s="136"/>
      <c r="KGS536" s="136"/>
      <c r="KGT536" s="136"/>
      <c r="KGU536" s="136"/>
      <c r="KGV536" s="136"/>
      <c r="KGW536" s="136"/>
      <c r="KGX536" s="136"/>
      <c r="KGY536" s="136"/>
      <c r="KGZ536" s="136"/>
      <c r="KHA536" s="136"/>
      <c r="KHB536" s="136"/>
      <c r="KHC536" s="136"/>
      <c r="KHD536" s="136"/>
      <c r="KHE536" s="136"/>
      <c r="KHF536" s="136"/>
      <c r="KHG536" s="136"/>
      <c r="KHH536" s="136"/>
      <c r="KHI536" s="136"/>
      <c r="KHJ536" s="136"/>
      <c r="KHK536" s="136"/>
      <c r="KHL536" s="136"/>
      <c r="KHM536" s="136"/>
      <c r="KHN536" s="136"/>
      <c r="KHO536" s="136"/>
      <c r="KHP536" s="136"/>
      <c r="KHQ536" s="136"/>
      <c r="KHR536" s="136"/>
      <c r="KHS536" s="136"/>
      <c r="KHT536" s="136"/>
      <c r="KHU536" s="136"/>
      <c r="KHV536" s="136"/>
      <c r="KHW536" s="136"/>
      <c r="KHX536" s="136"/>
      <c r="KHY536" s="136"/>
      <c r="KHZ536" s="136"/>
      <c r="KIA536" s="136"/>
      <c r="KIB536" s="136"/>
      <c r="KIC536" s="136"/>
      <c r="KID536" s="136"/>
      <c r="KIE536" s="136"/>
      <c r="KIF536" s="136"/>
      <c r="KIG536" s="136"/>
      <c r="KIH536" s="136"/>
      <c r="KII536" s="136"/>
      <c r="KIJ536" s="136"/>
      <c r="KIK536" s="136"/>
      <c r="KIL536" s="136"/>
      <c r="KIM536" s="136"/>
      <c r="KIN536" s="136"/>
      <c r="KIO536" s="136"/>
      <c r="KIP536" s="136"/>
      <c r="KIQ536" s="136"/>
      <c r="KIR536" s="136"/>
      <c r="KIS536" s="136"/>
      <c r="KIT536" s="136"/>
      <c r="KIU536" s="136"/>
      <c r="KIV536" s="136"/>
      <c r="KIW536" s="136"/>
      <c r="KIX536" s="136"/>
      <c r="KIY536" s="136"/>
      <c r="KIZ536" s="136"/>
      <c r="KJA536" s="136"/>
      <c r="KJB536" s="136"/>
      <c r="KJC536" s="136"/>
      <c r="KJD536" s="136"/>
      <c r="KJE536" s="136"/>
      <c r="KJF536" s="136"/>
      <c r="KJG536" s="136"/>
      <c r="KJH536" s="136"/>
      <c r="KJI536" s="136"/>
      <c r="KJJ536" s="136"/>
      <c r="KJK536" s="136"/>
      <c r="KJL536" s="136"/>
      <c r="KJM536" s="136"/>
      <c r="KJN536" s="136"/>
      <c r="KJO536" s="136"/>
      <c r="KJP536" s="136"/>
      <c r="KJQ536" s="136"/>
      <c r="KJR536" s="136"/>
      <c r="KJS536" s="136"/>
      <c r="KJT536" s="136"/>
      <c r="KJU536" s="136"/>
      <c r="KJV536" s="136"/>
      <c r="KJW536" s="136"/>
      <c r="KJX536" s="136"/>
      <c r="KJY536" s="136"/>
      <c r="KJZ536" s="136"/>
      <c r="KKA536" s="136"/>
      <c r="KKB536" s="136"/>
      <c r="KKC536" s="136"/>
      <c r="KKD536" s="136"/>
      <c r="KKE536" s="136"/>
      <c r="KKF536" s="136"/>
      <c r="KKG536" s="136"/>
      <c r="KKH536" s="136"/>
      <c r="KKI536" s="136"/>
      <c r="KKJ536" s="136"/>
      <c r="KKK536" s="136"/>
      <c r="KKL536" s="136"/>
      <c r="KKM536" s="136"/>
      <c r="KKN536" s="136"/>
      <c r="KKO536" s="136"/>
      <c r="KKP536" s="136"/>
      <c r="KKQ536" s="136"/>
      <c r="KKR536" s="136"/>
      <c r="KKS536" s="136"/>
      <c r="KKT536" s="136"/>
      <c r="KKU536" s="136"/>
      <c r="KKV536" s="136"/>
      <c r="KKW536" s="136"/>
      <c r="KKX536" s="136"/>
      <c r="KKY536" s="136"/>
      <c r="KKZ536" s="136"/>
      <c r="KLA536" s="136"/>
      <c r="KLB536" s="136"/>
      <c r="KLC536" s="136"/>
      <c r="KLD536" s="136"/>
      <c r="KLE536" s="136"/>
      <c r="KLF536" s="136"/>
      <c r="KLG536" s="136"/>
      <c r="KLH536" s="136"/>
      <c r="KLI536" s="136"/>
      <c r="KLJ536" s="136"/>
      <c r="KLK536" s="136"/>
      <c r="KLL536" s="136"/>
      <c r="KLM536" s="136"/>
      <c r="KLN536" s="136"/>
      <c r="KLO536" s="136"/>
      <c r="KLP536" s="136"/>
      <c r="KLQ536" s="136"/>
      <c r="KLR536" s="136"/>
      <c r="KLS536" s="136"/>
      <c r="KLT536" s="136"/>
      <c r="KLU536" s="136"/>
      <c r="KLV536" s="136"/>
      <c r="KLW536" s="136"/>
      <c r="KLX536" s="136"/>
      <c r="KLY536" s="136"/>
      <c r="KLZ536" s="136"/>
      <c r="KMA536" s="136"/>
      <c r="KMB536" s="136"/>
      <c r="KMC536" s="136"/>
      <c r="KMD536" s="136"/>
      <c r="KME536" s="136"/>
      <c r="KMF536" s="136"/>
      <c r="KMG536" s="136"/>
      <c r="KMH536" s="136"/>
      <c r="KMI536" s="136"/>
      <c r="KMJ536" s="136"/>
      <c r="KMK536" s="136"/>
      <c r="KML536" s="136"/>
      <c r="KMM536" s="136"/>
      <c r="KMN536" s="136"/>
      <c r="KMO536" s="136"/>
      <c r="KMP536" s="136"/>
      <c r="KMQ536" s="136"/>
      <c r="KMR536" s="136"/>
      <c r="KMS536" s="136"/>
      <c r="KMT536" s="136"/>
      <c r="KMU536" s="136"/>
      <c r="KMV536" s="136"/>
      <c r="KMW536" s="136"/>
      <c r="KMX536" s="136"/>
      <c r="KMY536" s="136"/>
      <c r="KMZ536" s="136"/>
      <c r="KNA536" s="136"/>
      <c r="KNB536" s="136"/>
      <c r="KNC536" s="136"/>
      <c r="KND536" s="136"/>
      <c r="KNE536" s="136"/>
      <c r="KNF536" s="136"/>
      <c r="KNG536" s="136"/>
      <c r="KNH536" s="136"/>
      <c r="KNI536" s="136"/>
      <c r="KNJ536" s="136"/>
      <c r="KNK536" s="136"/>
      <c r="KNL536" s="136"/>
      <c r="KNM536" s="136"/>
      <c r="KNN536" s="136"/>
      <c r="KNO536" s="136"/>
      <c r="KNP536" s="136"/>
      <c r="KNQ536" s="136"/>
      <c r="KNR536" s="136"/>
      <c r="KNS536" s="136"/>
      <c r="KNT536" s="136"/>
      <c r="KNU536" s="136"/>
      <c r="KNV536" s="136"/>
      <c r="KNW536" s="136"/>
      <c r="KNX536" s="136"/>
      <c r="KNY536" s="136"/>
      <c r="KNZ536" s="136"/>
      <c r="KOA536" s="136"/>
      <c r="KOB536" s="136"/>
      <c r="KOC536" s="136"/>
      <c r="KOD536" s="136"/>
      <c r="KOE536" s="136"/>
      <c r="KOF536" s="136"/>
      <c r="KOG536" s="136"/>
      <c r="KOH536" s="136"/>
      <c r="KOI536" s="136"/>
      <c r="KOJ536" s="136"/>
      <c r="KOK536" s="136"/>
      <c r="KOL536" s="136"/>
      <c r="KOM536" s="136"/>
      <c r="KON536" s="136"/>
      <c r="KOO536" s="136"/>
      <c r="KOP536" s="136"/>
      <c r="KOQ536" s="136"/>
      <c r="KOR536" s="136"/>
      <c r="KOS536" s="136"/>
      <c r="KOT536" s="136"/>
      <c r="KOU536" s="136"/>
      <c r="KOV536" s="136"/>
      <c r="KOW536" s="136"/>
      <c r="KOX536" s="136"/>
      <c r="KOY536" s="136"/>
      <c r="KOZ536" s="136"/>
      <c r="KPA536" s="136"/>
      <c r="KPB536" s="136"/>
      <c r="KPC536" s="136"/>
      <c r="KPD536" s="136"/>
      <c r="KPE536" s="136"/>
      <c r="KPF536" s="136"/>
      <c r="KPG536" s="136"/>
      <c r="KPH536" s="136"/>
      <c r="KPI536" s="136"/>
      <c r="KPJ536" s="136"/>
      <c r="KPK536" s="136"/>
      <c r="KPL536" s="136"/>
      <c r="KPM536" s="136"/>
      <c r="KPN536" s="136"/>
      <c r="KPO536" s="136"/>
      <c r="KPP536" s="136"/>
      <c r="KPQ536" s="136"/>
      <c r="KPR536" s="136"/>
      <c r="KPS536" s="136"/>
      <c r="KPT536" s="136"/>
      <c r="KPU536" s="136"/>
      <c r="KPV536" s="136"/>
      <c r="KPW536" s="136"/>
      <c r="KPX536" s="136"/>
      <c r="KPY536" s="136"/>
      <c r="KPZ536" s="136"/>
      <c r="KQA536" s="136"/>
      <c r="KQB536" s="136"/>
      <c r="KQC536" s="136"/>
      <c r="KQD536" s="136"/>
      <c r="KQE536" s="136"/>
      <c r="KQF536" s="136"/>
      <c r="KQG536" s="136"/>
      <c r="KQH536" s="136"/>
      <c r="KQI536" s="136"/>
      <c r="KQJ536" s="136"/>
      <c r="KQK536" s="136"/>
      <c r="KQL536" s="136"/>
      <c r="KQM536" s="136"/>
      <c r="KQN536" s="136"/>
      <c r="KQO536" s="136"/>
      <c r="KQP536" s="136"/>
      <c r="KQQ536" s="136"/>
      <c r="KQR536" s="136"/>
      <c r="KQS536" s="136"/>
      <c r="KQT536" s="136"/>
      <c r="KQU536" s="136"/>
      <c r="KQV536" s="136"/>
      <c r="KQW536" s="136"/>
      <c r="KQX536" s="136"/>
      <c r="KQY536" s="136"/>
      <c r="KQZ536" s="136"/>
      <c r="KRA536" s="136"/>
      <c r="KRB536" s="136"/>
      <c r="KRC536" s="136"/>
      <c r="KRD536" s="136"/>
      <c r="KRE536" s="136"/>
      <c r="KRF536" s="136"/>
      <c r="KRG536" s="136"/>
      <c r="KRH536" s="136"/>
      <c r="KRI536" s="136"/>
      <c r="KRJ536" s="136"/>
      <c r="KRK536" s="136"/>
      <c r="KRL536" s="136"/>
      <c r="KRM536" s="136"/>
      <c r="KRN536" s="136"/>
      <c r="KRO536" s="136"/>
      <c r="KRP536" s="136"/>
      <c r="KRQ536" s="136"/>
      <c r="KRR536" s="136"/>
      <c r="KRS536" s="136"/>
      <c r="KRT536" s="136"/>
      <c r="KRU536" s="136"/>
      <c r="KRV536" s="136"/>
      <c r="KRW536" s="136"/>
      <c r="KRX536" s="136"/>
      <c r="KRY536" s="136"/>
      <c r="KRZ536" s="136"/>
      <c r="KSA536" s="136"/>
      <c r="KSB536" s="136"/>
      <c r="KSC536" s="136"/>
      <c r="KSD536" s="136"/>
      <c r="KSE536" s="136"/>
      <c r="KSF536" s="136"/>
      <c r="KSG536" s="136"/>
      <c r="KSH536" s="136"/>
      <c r="KSI536" s="136"/>
      <c r="KSJ536" s="136"/>
      <c r="KSK536" s="136"/>
      <c r="KSL536" s="136"/>
      <c r="KSM536" s="136"/>
      <c r="KSN536" s="136"/>
      <c r="KSO536" s="136"/>
      <c r="KSP536" s="136"/>
      <c r="KSQ536" s="136"/>
      <c r="KSR536" s="136"/>
      <c r="KSS536" s="136"/>
      <c r="KST536" s="136"/>
      <c r="KSU536" s="136"/>
      <c r="KSV536" s="136"/>
      <c r="KSW536" s="136"/>
      <c r="KSX536" s="136"/>
      <c r="KSY536" s="136"/>
      <c r="KSZ536" s="136"/>
      <c r="KTA536" s="136"/>
      <c r="KTB536" s="136"/>
      <c r="KTC536" s="136"/>
      <c r="KTD536" s="136"/>
      <c r="KTE536" s="136"/>
      <c r="KTF536" s="136"/>
      <c r="KTG536" s="136"/>
      <c r="KTH536" s="136"/>
      <c r="KTI536" s="136"/>
      <c r="KTJ536" s="136"/>
      <c r="KTK536" s="136"/>
      <c r="KTL536" s="136"/>
      <c r="KTM536" s="136"/>
      <c r="KTN536" s="136"/>
      <c r="KTO536" s="136"/>
      <c r="KTP536" s="136"/>
      <c r="KTQ536" s="136"/>
      <c r="KTR536" s="136"/>
      <c r="KTS536" s="136"/>
      <c r="KTT536" s="136"/>
      <c r="KTU536" s="136"/>
      <c r="KTV536" s="136"/>
      <c r="KTW536" s="136"/>
      <c r="KTX536" s="136"/>
      <c r="KTY536" s="136"/>
      <c r="KTZ536" s="136"/>
      <c r="KUA536" s="136"/>
      <c r="KUB536" s="136"/>
      <c r="KUC536" s="136"/>
      <c r="KUD536" s="136"/>
      <c r="KUE536" s="136"/>
      <c r="KUF536" s="136"/>
      <c r="KUG536" s="136"/>
      <c r="KUH536" s="136"/>
      <c r="KUI536" s="136"/>
      <c r="KUJ536" s="136"/>
      <c r="KUK536" s="136"/>
      <c r="KUL536" s="136"/>
      <c r="KUM536" s="136"/>
      <c r="KUN536" s="136"/>
      <c r="KUO536" s="136"/>
      <c r="KUP536" s="136"/>
      <c r="KUQ536" s="136"/>
      <c r="KUR536" s="136"/>
      <c r="KUS536" s="136"/>
      <c r="KUT536" s="136"/>
      <c r="KUU536" s="136"/>
      <c r="KUV536" s="136"/>
      <c r="KUW536" s="136"/>
      <c r="KUX536" s="136"/>
      <c r="KUY536" s="136"/>
      <c r="KUZ536" s="136"/>
      <c r="KVA536" s="136"/>
      <c r="KVB536" s="136"/>
      <c r="KVC536" s="136"/>
      <c r="KVD536" s="136"/>
      <c r="KVE536" s="136"/>
      <c r="KVF536" s="136"/>
      <c r="KVG536" s="136"/>
      <c r="KVH536" s="136"/>
      <c r="KVI536" s="136"/>
      <c r="KVJ536" s="136"/>
      <c r="KVK536" s="136"/>
      <c r="KVL536" s="136"/>
      <c r="KVM536" s="136"/>
      <c r="KVN536" s="136"/>
      <c r="KVO536" s="136"/>
      <c r="KVP536" s="136"/>
      <c r="KVQ536" s="136"/>
      <c r="KVR536" s="136"/>
      <c r="KVS536" s="136"/>
      <c r="KVT536" s="136"/>
      <c r="KVU536" s="136"/>
      <c r="KVV536" s="136"/>
      <c r="KVW536" s="136"/>
      <c r="KVX536" s="136"/>
      <c r="KVY536" s="136"/>
      <c r="KVZ536" s="136"/>
      <c r="KWA536" s="136"/>
      <c r="KWB536" s="136"/>
      <c r="KWC536" s="136"/>
      <c r="KWD536" s="136"/>
      <c r="KWE536" s="136"/>
      <c r="KWF536" s="136"/>
      <c r="KWG536" s="136"/>
      <c r="KWH536" s="136"/>
      <c r="KWI536" s="136"/>
      <c r="KWJ536" s="136"/>
      <c r="KWK536" s="136"/>
      <c r="KWL536" s="136"/>
      <c r="KWM536" s="136"/>
      <c r="KWN536" s="136"/>
      <c r="KWO536" s="136"/>
      <c r="KWP536" s="136"/>
      <c r="KWQ536" s="136"/>
      <c r="KWR536" s="136"/>
      <c r="KWS536" s="136"/>
      <c r="KWT536" s="136"/>
      <c r="KWU536" s="136"/>
      <c r="KWV536" s="136"/>
      <c r="KWW536" s="136"/>
      <c r="KWX536" s="136"/>
      <c r="KWY536" s="136"/>
      <c r="KWZ536" s="136"/>
      <c r="KXA536" s="136"/>
      <c r="KXB536" s="136"/>
      <c r="KXC536" s="136"/>
      <c r="KXD536" s="136"/>
      <c r="KXE536" s="136"/>
      <c r="KXF536" s="136"/>
      <c r="KXG536" s="136"/>
      <c r="KXH536" s="136"/>
      <c r="KXI536" s="136"/>
      <c r="KXJ536" s="136"/>
      <c r="KXK536" s="136"/>
      <c r="KXL536" s="136"/>
      <c r="KXM536" s="136"/>
      <c r="KXN536" s="136"/>
      <c r="KXO536" s="136"/>
      <c r="KXP536" s="136"/>
      <c r="KXQ536" s="136"/>
      <c r="KXR536" s="136"/>
      <c r="KXS536" s="136"/>
      <c r="KXT536" s="136"/>
      <c r="KXU536" s="136"/>
      <c r="KXV536" s="136"/>
      <c r="KXW536" s="136"/>
      <c r="KXX536" s="136"/>
      <c r="KXY536" s="136"/>
      <c r="KXZ536" s="136"/>
      <c r="KYA536" s="136"/>
      <c r="KYB536" s="136"/>
      <c r="KYC536" s="136"/>
      <c r="KYD536" s="136"/>
      <c r="KYE536" s="136"/>
      <c r="KYF536" s="136"/>
      <c r="KYG536" s="136"/>
      <c r="KYH536" s="136"/>
      <c r="KYI536" s="136"/>
      <c r="KYJ536" s="136"/>
      <c r="KYK536" s="136"/>
      <c r="KYL536" s="136"/>
      <c r="KYM536" s="136"/>
      <c r="KYN536" s="136"/>
      <c r="KYO536" s="136"/>
      <c r="KYP536" s="136"/>
      <c r="KYQ536" s="136"/>
      <c r="KYR536" s="136"/>
      <c r="KYS536" s="136"/>
      <c r="KYT536" s="136"/>
      <c r="KYU536" s="136"/>
      <c r="KYV536" s="136"/>
      <c r="KYW536" s="136"/>
      <c r="KYX536" s="136"/>
      <c r="KYY536" s="136"/>
      <c r="KYZ536" s="136"/>
      <c r="KZA536" s="136"/>
      <c r="KZB536" s="136"/>
      <c r="KZC536" s="136"/>
      <c r="KZD536" s="136"/>
      <c r="KZE536" s="136"/>
      <c r="KZF536" s="136"/>
      <c r="KZG536" s="136"/>
      <c r="KZH536" s="136"/>
      <c r="KZI536" s="136"/>
      <c r="KZJ536" s="136"/>
      <c r="KZK536" s="136"/>
      <c r="KZL536" s="136"/>
      <c r="KZM536" s="136"/>
      <c r="KZN536" s="136"/>
      <c r="KZO536" s="136"/>
      <c r="KZP536" s="136"/>
      <c r="KZQ536" s="136"/>
      <c r="KZR536" s="136"/>
      <c r="KZS536" s="136"/>
      <c r="KZT536" s="136"/>
      <c r="KZU536" s="136"/>
      <c r="KZV536" s="136"/>
      <c r="KZW536" s="136"/>
      <c r="KZX536" s="136"/>
      <c r="KZY536" s="136"/>
      <c r="KZZ536" s="136"/>
      <c r="LAA536" s="136"/>
      <c r="LAB536" s="136"/>
      <c r="LAC536" s="136"/>
      <c r="LAD536" s="136"/>
      <c r="LAE536" s="136"/>
      <c r="LAF536" s="136"/>
      <c r="LAG536" s="136"/>
      <c r="LAH536" s="136"/>
      <c r="LAI536" s="136"/>
      <c r="LAJ536" s="136"/>
      <c r="LAK536" s="136"/>
      <c r="LAL536" s="136"/>
      <c r="LAM536" s="136"/>
      <c r="LAN536" s="136"/>
      <c r="LAO536" s="136"/>
      <c r="LAP536" s="136"/>
      <c r="LAQ536" s="136"/>
      <c r="LAR536" s="136"/>
      <c r="LAS536" s="136"/>
      <c r="LAT536" s="136"/>
      <c r="LAU536" s="136"/>
      <c r="LAV536" s="136"/>
      <c r="LAW536" s="136"/>
      <c r="LAX536" s="136"/>
      <c r="LAY536" s="136"/>
      <c r="LAZ536" s="136"/>
      <c r="LBA536" s="136"/>
      <c r="LBB536" s="136"/>
      <c r="LBC536" s="136"/>
      <c r="LBD536" s="136"/>
      <c r="LBE536" s="136"/>
      <c r="LBF536" s="136"/>
      <c r="LBG536" s="136"/>
      <c r="LBH536" s="136"/>
      <c r="LBI536" s="136"/>
      <c r="LBJ536" s="136"/>
      <c r="LBK536" s="136"/>
      <c r="LBL536" s="136"/>
      <c r="LBM536" s="136"/>
      <c r="LBN536" s="136"/>
      <c r="LBO536" s="136"/>
      <c r="LBP536" s="136"/>
      <c r="LBQ536" s="136"/>
      <c r="LBR536" s="136"/>
      <c r="LBS536" s="136"/>
      <c r="LBT536" s="136"/>
      <c r="LBU536" s="136"/>
      <c r="LBV536" s="136"/>
      <c r="LBW536" s="136"/>
      <c r="LBX536" s="136"/>
      <c r="LBY536" s="136"/>
      <c r="LBZ536" s="136"/>
      <c r="LCA536" s="136"/>
      <c r="LCB536" s="136"/>
      <c r="LCC536" s="136"/>
      <c r="LCD536" s="136"/>
      <c r="LCE536" s="136"/>
      <c r="LCF536" s="136"/>
      <c r="LCG536" s="136"/>
      <c r="LCH536" s="136"/>
      <c r="LCI536" s="136"/>
      <c r="LCJ536" s="136"/>
      <c r="LCK536" s="136"/>
      <c r="LCL536" s="136"/>
      <c r="LCM536" s="136"/>
      <c r="LCN536" s="136"/>
      <c r="LCO536" s="136"/>
      <c r="LCP536" s="136"/>
      <c r="LCQ536" s="136"/>
      <c r="LCR536" s="136"/>
      <c r="LCS536" s="136"/>
      <c r="LCT536" s="136"/>
      <c r="LCU536" s="136"/>
      <c r="LCV536" s="136"/>
      <c r="LCW536" s="136"/>
      <c r="LCX536" s="136"/>
      <c r="LCY536" s="136"/>
      <c r="LCZ536" s="136"/>
      <c r="LDA536" s="136"/>
      <c r="LDB536" s="136"/>
      <c r="LDC536" s="136"/>
      <c r="LDD536" s="136"/>
      <c r="LDE536" s="136"/>
      <c r="LDF536" s="136"/>
      <c r="LDG536" s="136"/>
      <c r="LDH536" s="136"/>
      <c r="LDI536" s="136"/>
      <c r="LDJ536" s="136"/>
      <c r="LDK536" s="136"/>
      <c r="LDL536" s="136"/>
      <c r="LDM536" s="136"/>
      <c r="LDN536" s="136"/>
      <c r="LDO536" s="136"/>
      <c r="LDP536" s="136"/>
      <c r="LDQ536" s="136"/>
      <c r="LDR536" s="136"/>
      <c r="LDS536" s="136"/>
      <c r="LDT536" s="136"/>
      <c r="LDU536" s="136"/>
      <c r="LDV536" s="136"/>
      <c r="LDW536" s="136"/>
      <c r="LDX536" s="136"/>
      <c r="LDY536" s="136"/>
      <c r="LDZ536" s="136"/>
      <c r="LEA536" s="136"/>
      <c r="LEB536" s="136"/>
      <c r="LEC536" s="136"/>
      <c r="LED536" s="136"/>
      <c r="LEE536" s="136"/>
      <c r="LEF536" s="136"/>
      <c r="LEG536" s="136"/>
      <c r="LEH536" s="136"/>
      <c r="LEI536" s="136"/>
      <c r="LEJ536" s="136"/>
      <c r="LEK536" s="136"/>
      <c r="LEL536" s="136"/>
      <c r="LEM536" s="136"/>
      <c r="LEN536" s="136"/>
      <c r="LEO536" s="136"/>
      <c r="LEP536" s="136"/>
      <c r="LEQ536" s="136"/>
      <c r="LER536" s="136"/>
      <c r="LES536" s="136"/>
      <c r="LET536" s="136"/>
      <c r="LEU536" s="136"/>
      <c r="LEV536" s="136"/>
      <c r="LEW536" s="136"/>
      <c r="LEX536" s="136"/>
      <c r="LEY536" s="136"/>
      <c r="LEZ536" s="136"/>
      <c r="LFA536" s="136"/>
      <c r="LFB536" s="136"/>
      <c r="LFC536" s="136"/>
      <c r="LFD536" s="136"/>
      <c r="LFE536" s="136"/>
      <c r="LFF536" s="136"/>
      <c r="LFG536" s="136"/>
      <c r="LFH536" s="136"/>
      <c r="LFI536" s="136"/>
      <c r="LFJ536" s="136"/>
      <c r="LFK536" s="136"/>
      <c r="LFL536" s="136"/>
      <c r="LFM536" s="136"/>
      <c r="LFN536" s="136"/>
      <c r="LFO536" s="136"/>
      <c r="LFP536" s="136"/>
      <c r="LFQ536" s="136"/>
      <c r="LFR536" s="136"/>
      <c r="LFS536" s="136"/>
      <c r="LFT536" s="136"/>
      <c r="LFU536" s="136"/>
      <c r="LFV536" s="136"/>
      <c r="LFW536" s="136"/>
      <c r="LFX536" s="136"/>
      <c r="LFY536" s="136"/>
      <c r="LFZ536" s="136"/>
      <c r="LGA536" s="136"/>
      <c r="LGB536" s="136"/>
      <c r="LGC536" s="136"/>
      <c r="LGD536" s="136"/>
      <c r="LGE536" s="136"/>
      <c r="LGF536" s="136"/>
      <c r="LGG536" s="136"/>
      <c r="LGH536" s="136"/>
      <c r="LGI536" s="136"/>
      <c r="LGJ536" s="136"/>
      <c r="LGK536" s="136"/>
      <c r="LGL536" s="136"/>
      <c r="LGM536" s="136"/>
      <c r="LGN536" s="136"/>
      <c r="LGO536" s="136"/>
      <c r="LGP536" s="136"/>
      <c r="LGQ536" s="136"/>
      <c r="LGR536" s="136"/>
      <c r="LGS536" s="136"/>
      <c r="LGT536" s="136"/>
      <c r="LGU536" s="136"/>
      <c r="LGV536" s="136"/>
      <c r="LGW536" s="136"/>
      <c r="LGX536" s="136"/>
      <c r="LGY536" s="136"/>
      <c r="LGZ536" s="136"/>
      <c r="LHA536" s="136"/>
      <c r="LHB536" s="136"/>
      <c r="LHC536" s="136"/>
      <c r="LHD536" s="136"/>
      <c r="LHE536" s="136"/>
      <c r="LHF536" s="136"/>
      <c r="LHG536" s="136"/>
      <c r="LHH536" s="136"/>
      <c r="LHI536" s="136"/>
      <c r="LHJ536" s="136"/>
      <c r="LHK536" s="136"/>
      <c r="LHL536" s="136"/>
      <c r="LHM536" s="136"/>
      <c r="LHN536" s="136"/>
      <c r="LHO536" s="136"/>
      <c r="LHP536" s="136"/>
      <c r="LHQ536" s="136"/>
      <c r="LHR536" s="136"/>
      <c r="LHS536" s="136"/>
      <c r="LHT536" s="136"/>
      <c r="LHU536" s="136"/>
      <c r="LHV536" s="136"/>
      <c r="LHW536" s="136"/>
      <c r="LHX536" s="136"/>
      <c r="LHY536" s="136"/>
      <c r="LHZ536" s="136"/>
      <c r="LIA536" s="136"/>
      <c r="LIB536" s="136"/>
      <c r="LIC536" s="136"/>
      <c r="LID536" s="136"/>
      <c r="LIE536" s="136"/>
      <c r="LIF536" s="136"/>
      <c r="LIG536" s="136"/>
      <c r="LIH536" s="136"/>
      <c r="LII536" s="136"/>
      <c r="LIJ536" s="136"/>
      <c r="LIK536" s="136"/>
      <c r="LIL536" s="136"/>
      <c r="LIM536" s="136"/>
      <c r="LIN536" s="136"/>
      <c r="LIO536" s="136"/>
      <c r="LIP536" s="136"/>
      <c r="LIQ536" s="136"/>
      <c r="LIR536" s="136"/>
      <c r="LIS536" s="136"/>
      <c r="LIT536" s="136"/>
      <c r="LIU536" s="136"/>
      <c r="LIV536" s="136"/>
      <c r="LIW536" s="136"/>
      <c r="LIX536" s="136"/>
      <c r="LIY536" s="136"/>
      <c r="LIZ536" s="136"/>
      <c r="LJA536" s="136"/>
      <c r="LJB536" s="136"/>
      <c r="LJC536" s="136"/>
      <c r="LJD536" s="136"/>
      <c r="LJE536" s="136"/>
      <c r="LJF536" s="136"/>
      <c r="LJG536" s="136"/>
      <c r="LJH536" s="136"/>
      <c r="LJI536" s="136"/>
      <c r="LJJ536" s="136"/>
      <c r="LJK536" s="136"/>
      <c r="LJL536" s="136"/>
      <c r="LJM536" s="136"/>
      <c r="LJN536" s="136"/>
      <c r="LJO536" s="136"/>
      <c r="LJP536" s="136"/>
      <c r="LJQ536" s="136"/>
      <c r="LJR536" s="136"/>
      <c r="LJS536" s="136"/>
      <c r="LJT536" s="136"/>
      <c r="LJU536" s="136"/>
      <c r="LJV536" s="136"/>
      <c r="LJW536" s="136"/>
      <c r="LJX536" s="136"/>
      <c r="LJY536" s="136"/>
      <c r="LJZ536" s="136"/>
      <c r="LKA536" s="136"/>
      <c r="LKB536" s="136"/>
      <c r="LKC536" s="136"/>
      <c r="LKD536" s="136"/>
      <c r="LKE536" s="136"/>
      <c r="LKF536" s="136"/>
      <c r="LKG536" s="136"/>
      <c r="LKH536" s="136"/>
      <c r="LKI536" s="136"/>
      <c r="LKJ536" s="136"/>
      <c r="LKK536" s="136"/>
      <c r="LKL536" s="136"/>
      <c r="LKM536" s="136"/>
      <c r="LKN536" s="136"/>
      <c r="LKO536" s="136"/>
      <c r="LKP536" s="136"/>
      <c r="LKQ536" s="136"/>
      <c r="LKR536" s="136"/>
      <c r="LKS536" s="136"/>
      <c r="LKT536" s="136"/>
      <c r="LKU536" s="136"/>
      <c r="LKV536" s="136"/>
      <c r="LKW536" s="136"/>
      <c r="LKX536" s="136"/>
      <c r="LKY536" s="136"/>
      <c r="LKZ536" s="136"/>
      <c r="LLA536" s="136"/>
      <c r="LLB536" s="136"/>
      <c r="LLC536" s="136"/>
      <c r="LLD536" s="136"/>
      <c r="LLE536" s="136"/>
      <c r="LLF536" s="136"/>
      <c r="LLG536" s="136"/>
      <c r="LLH536" s="136"/>
      <c r="LLI536" s="136"/>
      <c r="LLJ536" s="136"/>
      <c r="LLK536" s="136"/>
      <c r="LLL536" s="136"/>
      <c r="LLM536" s="136"/>
      <c r="LLN536" s="136"/>
      <c r="LLO536" s="136"/>
      <c r="LLP536" s="136"/>
      <c r="LLQ536" s="136"/>
      <c r="LLR536" s="136"/>
      <c r="LLS536" s="136"/>
      <c r="LLT536" s="136"/>
      <c r="LLU536" s="136"/>
      <c r="LLV536" s="136"/>
      <c r="LLW536" s="136"/>
      <c r="LLX536" s="136"/>
      <c r="LLY536" s="136"/>
      <c r="LLZ536" s="136"/>
      <c r="LMA536" s="136"/>
      <c r="LMB536" s="136"/>
      <c r="LMC536" s="136"/>
      <c r="LMD536" s="136"/>
      <c r="LME536" s="136"/>
      <c r="LMF536" s="136"/>
      <c r="LMG536" s="136"/>
      <c r="LMH536" s="136"/>
      <c r="LMI536" s="136"/>
      <c r="LMJ536" s="136"/>
      <c r="LMK536" s="136"/>
      <c r="LML536" s="136"/>
      <c r="LMM536" s="136"/>
      <c r="LMN536" s="136"/>
      <c r="LMO536" s="136"/>
      <c r="LMP536" s="136"/>
      <c r="LMQ536" s="136"/>
      <c r="LMR536" s="136"/>
      <c r="LMS536" s="136"/>
      <c r="LMT536" s="136"/>
      <c r="LMU536" s="136"/>
      <c r="LMV536" s="136"/>
      <c r="LMW536" s="136"/>
      <c r="LMX536" s="136"/>
      <c r="LMY536" s="136"/>
      <c r="LMZ536" s="136"/>
      <c r="LNA536" s="136"/>
      <c r="LNB536" s="136"/>
      <c r="LNC536" s="136"/>
      <c r="LND536" s="136"/>
      <c r="LNE536" s="136"/>
      <c r="LNF536" s="136"/>
      <c r="LNG536" s="136"/>
      <c r="LNH536" s="136"/>
      <c r="LNI536" s="136"/>
      <c r="LNJ536" s="136"/>
      <c r="LNK536" s="136"/>
      <c r="LNL536" s="136"/>
      <c r="LNM536" s="136"/>
      <c r="LNN536" s="136"/>
      <c r="LNO536" s="136"/>
      <c r="LNP536" s="136"/>
      <c r="LNQ536" s="136"/>
      <c r="LNR536" s="136"/>
      <c r="LNS536" s="136"/>
      <c r="LNT536" s="136"/>
      <c r="LNU536" s="136"/>
      <c r="LNV536" s="136"/>
      <c r="LNW536" s="136"/>
      <c r="LNX536" s="136"/>
      <c r="LNY536" s="136"/>
      <c r="LNZ536" s="136"/>
      <c r="LOA536" s="136"/>
      <c r="LOB536" s="136"/>
      <c r="LOC536" s="136"/>
      <c r="LOD536" s="136"/>
      <c r="LOE536" s="136"/>
      <c r="LOF536" s="136"/>
      <c r="LOG536" s="136"/>
      <c r="LOH536" s="136"/>
      <c r="LOI536" s="136"/>
      <c r="LOJ536" s="136"/>
      <c r="LOK536" s="136"/>
      <c r="LOL536" s="136"/>
      <c r="LOM536" s="136"/>
      <c r="LON536" s="136"/>
      <c r="LOO536" s="136"/>
      <c r="LOP536" s="136"/>
      <c r="LOQ536" s="136"/>
      <c r="LOR536" s="136"/>
      <c r="LOS536" s="136"/>
      <c r="LOT536" s="136"/>
      <c r="LOU536" s="136"/>
      <c r="LOV536" s="136"/>
      <c r="LOW536" s="136"/>
      <c r="LOX536" s="136"/>
      <c r="LOY536" s="136"/>
      <c r="LOZ536" s="136"/>
      <c r="LPA536" s="136"/>
      <c r="LPB536" s="136"/>
      <c r="LPC536" s="136"/>
      <c r="LPD536" s="136"/>
      <c r="LPE536" s="136"/>
      <c r="LPF536" s="136"/>
      <c r="LPG536" s="136"/>
      <c r="LPH536" s="136"/>
      <c r="LPI536" s="136"/>
      <c r="LPJ536" s="136"/>
      <c r="LPK536" s="136"/>
      <c r="LPL536" s="136"/>
      <c r="LPM536" s="136"/>
      <c r="LPN536" s="136"/>
      <c r="LPO536" s="136"/>
      <c r="LPP536" s="136"/>
      <c r="LPQ536" s="136"/>
      <c r="LPR536" s="136"/>
      <c r="LPS536" s="136"/>
      <c r="LPT536" s="136"/>
      <c r="LPU536" s="136"/>
      <c r="LPV536" s="136"/>
      <c r="LPW536" s="136"/>
      <c r="LPX536" s="136"/>
      <c r="LPY536" s="136"/>
      <c r="LPZ536" s="136"/>
      <c r="LQA536" s="136"/>
      <c r="LQB536" s="136"/>
      <c r="LQC536" s="136"/>
      <c r="LQD536" s="136"/>
      <c r="LQE536" s="136"/>
      <c r="LQF536" s="136"/>
      <c r="LQG536" s="136"/>
      <c r="LQH536" s="136"/>
      <c r="LQI536" s="136"/>
      <c r="LQJ536" s="136"/>
      <c r="LQK536" s="136"/>
      <c r="LQL536" s="136"/>
      <c r="LQM536" s="136"/>
      <c r="LQN536" s="136"/>
      <c r="LQO536" s="136"/>
      <c r="LQP536" s="136"/>
      <c r="LQQ536" s="136"/>
      <c r="LQR536" s="136"/>
      <c r="LQS536" s="136"/>
      <c r="LQT536" s="136"/>
      <c r="LQU536" s="136"/>
      <c r="LQV536" s="136"/>
      <c r="LQW536" s="136"/>
      <c r="LQX536" s="136"/>
      <c r="LQY536" s="136"/>
      <c r="LQZ536" s="136"/>
      <c r="LRA536" s="136"/>
      <c r="LRB536" s="136"/>
      <c r="LRC536" s="136"/>
      <c r="LRD536" s="136"/>
      <c r="LRE536" s="136"/>
      <c r="LRF536" s="136"/>
      <c r="LRG536" s="136"/>
      <c r="LRH536" s="136"/>
      <c r="LRI536" s="136"/>
      <c r="LRJ536" s="136"/>
      <c r="LRK536" s="136"/>
      <c r="LRL536" s="136"/>
      <c r="LRM536" s="136"/>
      <c r="LRN536" s="136"/>
      <c r="LRO536" s="136"/>
      <c r="LRP536" s="136"/>
      <c r="LRQ536" s="136"/>
      <c r="LRR536" s="136"/>
      <c r="LRS536" s="136"/>
      <c r="LRT536" s="136"/>
      <c r="LRU536" s="136"/>
      <c r="LRV536" s="136"/>
      <c r="LRW536" s="136"/>
      <c r="LRX536" s="136"/>
      <c r="LRY536" s="136"/>
      <c r="LRZ536" s="136"/>
      <c r="LSA536" s="136"/>
      <c r="LSB536" s="136"/>
      <c r="LSC536" s="136"/>
      <c r="LSD536" s="136"/>
      <c r="LSE536" s="136"/>
      <c r="LSF536" s="136"/>
      <c r="LSG536" s="136"/>
      <c r="LSH536" s="136"/>
      <c r="LSI536" s="136"/>
      <c r="LSJ536" s="136"/>
      <c r="LSK536" s="136"/>
      <c r="LSL536" s="136"/>
      <c r="LSM536" s="136"/>
      <c r="LSN536" s="136"/>
      <c r="LSO536" s="136"/>
      <c r="LSP536" s="136"/>
      <c r="LSQ536" s="136"/>
      <c r="LSR536" s="136"/>
      <c r="LSS536" s="136"/>
      <c r="LST536" s="136"/>
      <c r="LSU536" s="136"/>
      <c r="LSV536" s="136"/>
      <c r="LSW536" s="136"/>
      <c r="LSX536" s="136"/>
      <c r="LSY536" s="136"/>
      <c r="LSZ536" s="136"/>
      <c r="LTA536" s="136"/>
      <c r="LTB536" s="136"/>
      <c r="LTC536" s="136"/>
      <c r="LTD536" s="136"/>
      <c r="LTE536" s="136"/>
      <c r="LTF536" s="136"/>
      <c r="LTG536" s="136"/>
      <c r="LTH536" s="136"/>
      <c r="LTI536" s="136"/>
      <c r="LTJ536" s="136"/>
      <c r="LTK536" s="136"/>
      <c r="LTL536" s="136"/>
      <c r="LTM536" s="136"/>
      <c r="LTN536" s="136"/>
      <c r="LTO536" s="136"/>
      <c r="LTP536" s="136"/>
      <c r="LTQ536" s="136"/>
      <c r="LTR536" s="136"/>
      <c r="LTS536" s="136"/>
      <c r="LTT536" s="136"/>
      <c r="LTU536" s="136"/>
      <c r="LTV536" s="136"/>
      <c r="LTW536" s="136"/>
      <c r="LTX536" s="136"/>
      <c r="LTY536" s="136"/>
      <c r="LTZ536" s="136"/>
      <c r="LUA536" s="136"/>
      <c r="LUB536" s="136"/>
      <c r="LUC536" s="136"/>
      <c r="LUD536" s="136"/>
      <c r="LUE536" s="136"/>
      <c r="LUF536" s="136"/>
      <c r="LUG536" s="136"/>
      <c r="LUH536" s="136"/>
      <c r="LUI536" s="136"/>
      <c r="LUJ536" s="136"/>
      <c r="LUK536" s="136"/>
      <c r="LUL536" s="136"/>
      <c r="LUM536" s="136"/>
      <c r="LUN536" s="136"/>
      <c r="LUO536" s="136"/>
      <c r="LUP536" s="136"/>
      <c r="LUQ536" s="136"/>
      <c r="LUR536" s="136"/>
      <c r="LUS536" s="136"/>
      <c r="LUT536" s="136"/>
      <c r="LUU536" s="136"/>
      <c r="LUV536" s="136"/>
      <c r="LUW536" s="136"/>
      <c r="LUX536" s="136"/>
      <c r="LUY536" s="136"/>
      <c r="LUZ536" s="136"/>
      <c r="LVA536" s="136"/>
      <c r="LVB536" s="136"/>
      <c r="LVC536" s="136"/>
      <c r="LVD536" s="136"/>
      <c r="LVE536" s="136"/>
      <c r="LVF536" s="136"/>
      <c r="LVG536" s="136"/>
      <c r="LVH536" s="136"/>
      <c r="LVI536" s="136"/>
      <c r="LVJ536" s="136"/>
      <c r="LVK536" s="136"/>
      <c r="LVL536" s="136"/>
      <c r="LVM536" s="136"/>
      <c r="LVN536" s="136"/>
      <c r="LVO536" s="136"/>
      <c r="LVP536" s="136"/>
      <c r="LVQ536" s="136"/>
      <c r="LVR536" s="136"/>
      <c r="LVS536" s="136"/>
      <c r="LVT536" s="136"/>
      <c r="LVU536" s="136"/>
      <c r="LVV536" s="136"/>
      <c r="LVW536" s="136"/>
      <c r="LVX536" s="136"/>
      <c r="LVY536" s="136"/>
      <c r="LVZ536" s="136"/>
      <c r="LWA536" s="136"/>
      <c r="LWB536" s="136"/>
      <c r="LWC536" s="136"/>
      <c r="LWD536" s="136"/>
      <c r="LWE536" s="136"/>
      <c r="LWF536" s="136"/>
      <c r="LWG536" s="136"/>
      <c r="LWH536" s="136"/>
      <c r="LWI536" s="136"/>
      <c r="LWJ536" s="136"/>
      <c r="LWK536" s="136"/>
      <c r="LWL536" s="136"/>
      <c r="LWM536" s="136"/>
      <c r="LWN536" s="136"/>
      <c r="LWO536" s="136"/>
      <c r="LWP536" s="136"/>
      <c r="LWQ536" s="136"/>
      <c r="LWR536" s="136"/>
      <c r="LWS536" s="136"/>
      <c r="LWT536" s="136"/>
      <c r="LWU536" s="136"/>
      <c r="LWV536" s="136"/>
      <c r="LWW536" s="136"/>
      <c r="LWX536" s="136"/>
      <c r="LWY536" s="136"/>
      <c r="LWZ536" s="136"/>
      <c r="LXA536" s="136"/>
      <c r="LXB536" s="136"/>
      <c r="LXC536" s="136"/>
      <c r="LXD536" s="136"/>
      <c r="LXE536" s="136"/>
      <c r="LXF536" s="136"/>
      <c r="LXG536" s="136"/>
      <c r="LXH536" s="136"/>
      <c r="LXI536" s="136"/>
      <c r="LXJ536" s="136"/>
      <c r="LXK536" s="136"/>
      <c r="LXL536" s="136"/>
      <c r="LXM536" s="136"/>
      <c r="LXN536" s="136"/>
      <c r="LXO536" s="136"/>
      <c r="LXP536" s="136"/>
      <c r="LXQ536" s="136"/>
      <c r="LXR536" s="136"/>
      <c r="LXS536" s="136"/>
      <c r="LXT536" s="136"/>
      <c r="LXU536" s="136"/>
      <c r="LXV536" s="136"/>
      <c r="LXW536" s="136"/>
      <c r="LXX536" s="136"/>
      <c r="LXY536" s="136"/>
      <c r="LXZ536" s="136"/>
      <c r="LYA536" s="136"/>
      <c r="LYB536" s="136"/>
      <c r="LYC536" s="136"/>
      <c r="LYD536" s="136"/>
      <c r="LYE536" s="136"/>
      <c r="LYF536" s="136"/>
      <c r="LYG536" s="136"/>
      <c r="LYH536" s="136"/>
      <c r="LYI536" s="136"/>
      <c r="LYJ536" s="136"/>
      <c r="LYK536" s="136"/>
      <c r="LYL536" s="136"/>
      <c r="LYM536" s="136"/>
      <c r="LYN536" s="136"/>
      <c r="LYO536" s="136"/>
      <c r="LYP536" s="136"/>
      <c r="LYQ536" s="136"/>
      <c r="LYR536" s="136"/>
      <c r="LYS536" s="136"/>
      <c r="LYT536" s="136"/>
      <c r="LYU536" s="136"/>
      <c r="LYV536" s="136"/>
      <c r="LYW536" s="136"/>
      <c r="LYX536" s="136"/>
      <c r="LYY536" s="136"/>
      <c r="LYZ536" s="136"/>
      <c r="LZA536" s="136"/>
      <c r="LZB536" s="136"/>
      <c r="LZC536" s="136"/>
      <c r="LZD536" s="136"/>
      <c r="LZE536" s="136"/>
      <c r="LZF536" s="136"/>
      <c r="LZG536" s="136"/>
      <c r="LZH536" s="136"/>
      <c r="LZI536" s="136"/>
      <c r="LZJ536" s="136"/>
      <c r="LZK536" s="136"/>
      <c r="LZL536" s="136"/>
      <c r="LZM536" s="136"/>
      <c r="LZN536" s="136"/>
      <c r="LZO536" s="136"/>
      <c r="LZP536" s="136"/>
      <c r="LZQ536" s="136"/>
      <c r="LZR536" s="136"/>
      <c r="LZS536" s="136"/>
      <c r="LZT536" s="136"/>
      <c r="LZU536" s="136"/>
      <c r="LZV536" s="136"/>
      <c r="LZW536" s="136"/>
      <c r="LZX536" s="136"/>
      <c r="LZY536" s="136"/>
      <c r="LZZ536" s="136"/>
      <c r="MAA536" s="136"/>
      <c r="MAB536" s="136"/>
      <c r="MAC536" s="136"/>
      <c r="MAD536" s="136"/>
      <c r="MAE536" s="136"/>
      <c r="MAF536" s="136"/>
      <c r="MAG536" s="136"/>
      <c r="MAH536" s="136"/>
      <c r="MAI536" s="136"/>
      <c r="MAJ536" s="136"/>
      <c r="MAK536" s="136"/>
      <c r="MAL536" s="136"/>
      <c r="MAM536" s="136"/>
      <c r="MAN536" s="136"/>
      <c r="MAO536" s="136"/>
      <c r="MAP536" s="136"/>
      <c r="MAQ536" s="136"/>
      <c r="MAR536" s="136"/>
      <c r="MAS536" s="136"/>
      <c r="MAT536" s="136"/>
      <c r="MAU536" s="136"/>
      <c r="MAV536" s="136"/>
      <c r="MAW536" s="136"/>
      <c r="MAX536" s="136"/>
      <c r="MAY536" s="136"/>
      <c r="MAZ536" s="136"/>
      <c r="MBA536" s="136"/>
      <c r="MBB536" s="136"/>
      <c r="MBC536" s="136"/>
      <c r="MBD536" s="136"/>
      <c r="MBE536" s="136"/>
      <c r="MBF536" s="136"/>
      <c r="MBG536" s="136"/>
      <c r="MBH536" s="136"/>
      <c r="MBI536" s="136"/>
      <c r="MBJ536" s="136"/>
      <c r="MBK536" s="136"/>
      <c r="MBL536" s="136"/>
      <c r="MBM536" s="136"/>
      <c r="MBN536" s="136"/>
      <c r="MBO536" s="136"/>
      <c r="MBP536" s="136"/>
      <c r="MBQ536" s="136"/>
      <c r="MBR536" s="136"/>
      <c r="MBS536" s="136"/>
      <c r="MBT536" s="136"/>
      <c r="MBU536" s="136"/>
      <c r="MBV536" s="136"/>
      <c r="MBW536" s="136"/>
      <c r="MBX536" s="136"/>
      <c r="MBY536" s="136"/>
      <c r="MBZ536" s="136"/>
      <c r="MCA536" s="136"/>
      <c r="MCB536" s="136"/>
      <c r="MCC536" s="136"/>
      <c r="MCD536" s="136"/>
      <c r="MCE536" s="136"/>
      <c r="MCF536" s="136"/>
      <c r="MCG536" s="136"/>
      <c r="MCH536" s="136"/>
      <c r="MCI536" s="136"/>
      <c r="MCJ536" s="136"/>
      <c r="MCK536" s="136"/>
      <c r="MCL536" s="136"/>
      <c r="MCM536" s="136"/>
      <c r="MCN536" s="136"/>
      <c r="MCO536" s="136"/>
      <c r="MCP536" s="136"/>
      <c r="MCQ536" s="136"/>
      <c r="MCR536" s="136"/>
      <c r="MCS536" s="136"/>
      <c r="MCT536" s="136"/>
      <c r="MCU536" s="136"/>
      <c r="MCV536" s="136"/>
      <c r="MCW536" s="136"/>
      <c r="MCX536" s="136"/>
      <c r="MCY536" s="136"/>
      <c r="MCZ536" s="136"/>
      <c r="MDA536" s="136"/>
      <c r="MDB536" s="136"/>
      <c r="MDC536" s="136"/>
      <c r="MDD536" s="136"/>
      <c r="MDE536" s="136"/>
      <c r="MDF536" s="136"/>
      <c r="MDG536" s="136"/>
      <c r="MDH536" s="136"/>
      <c r="MDI536" s="136"/>
      <c r="MDJ536" s="136"/>
      <c r="MDK536" s="136"/>
      <c r="MDL536" s="136"/>
      <c r="MDM536" s="136"/>
      <c r="MDN536" s="136"/>
      <c r="MDO536" s="136"/>
      <c r="MDP536" s="136"/>
      <c r="MDQ536" s="136"/>
      <c r="MDR536" s="136"/>
      <c r="MDS536" s="136"/>
      <c r="MDT536" s="136"/>
      <c r="MDU536" s="136"/>
      <c r="MDV536" s="136"/>
      <c r="MDW536" s="136"/>
      <c r="MDX536" s="136"/>
      <c r="MDY536" s="136"/>
      <c r="MDZ536" s="136"/>
      <c r="MEA536" s="136"/>
      <c r="MEB536" s="136"/>
      <c r="MEC536" s="136"/>
      <c r="MED536" s="136"/>
      <c r="MEE536" s="136"/>
      <c r="MEF536" s="136"/>
      <c r="MEG536" s="136"/>
      <c r="MEH536" s="136"/>
      <c r="MEI536" s="136"/>
      <c r="MEJ536" s="136"/>
      <c r="MEK536" s="136"/>
      <c r="MEL536" s="136"/>
      <c r="MEM536" s="136"/>
      <c r="MEN536" s="136"/>
      <c r="MEO536" s="136"/>
      <c r="MEP536" s="136"/>
      <c r="MEQ536" s="136"/>
      <c r="MER536" s="136"/>
      <c r="MES536" s="136"/>
      <c r="MET536" s="136"/>
      <c r="MEU536" s="136"/>
      <c r="MEV536" s="136"/>
      <c r="MEW536" s="136"/>
      <c r="MEX536" s="136"/>
      <c r="MEY536" s="136"/>
      <c r="MEZ536" s="136"/>
      <c r="MFA536" s="136"/>
      <c r="MFB536" s="136"/>
      <c r="MFC536" s="136"/>
      <c r="MFD536" s="136"/>
      <c r="MFE536" s="136"/>
      <c r="MFF536" s="136"/>
      <c r="MFG536" s="136"/>
      <c r="MFH536" s="136"/>
      <c r="MFI536" s="136"/>
      <c r="MFJ536" s="136"/>
      <c r="MFK536" s="136"/>
      <c r="MFL536" s="136"/>
      <c r="MFM536" s="136"/>
      <c r="MFN536" s="136"/>
      <c r="MFO536" s="136"/>
      <c r="MFP536" s="136"/>
      <c r="MFQ536" s="136"/>
      <c r="MFR536" s="136"/>
      <c r="MFS536" s="136"/>
      <c r="MFT536" s="136"/>
      <c r="MFU536" s="136"/>
      <c r="MFV536" s="136"/>
      <c r="MFW536" s="136"/>
      <c r="MFX536" s="136"/>
      <c r="MFY536" s="136"/>
      <c r="MFZ536" s="136"/>
      <c r="MGA536" s="136"/>
      <c r="MGB536" s="136"/>
      <c r="MGC536" s="136"/>
      <c r="MGD536" s="136"/>
      <c r="MGE536" s="136"/>
      <c r="MGF536" s="136"/>
      <c r="MGG536" s="136"/>
      <c r="MGH536" s="136"/>
      <c r="MGI536" s="136"/>
      <c r="MGJ536" s="136"/>
      <c r="MGK536" s="136"/>
      <c r="MGL536" s="136"/>
      <c r="MGM536" s="136"/>
      <c r="MGN536" s="136"/>
      <c r="MGO536" s="136"/>
      <c r="MGP536" s="136"/>
      <c r="MGQ536" s="136"/>
      <c r="MGR536" s="136"/>
      <c r="MGS536" s="136"/>
      <c r="MGT536" s="136"/>
      <c r="MGU536" s="136"/>
      <c r="MGV536" s="136"/>
      <c r="MGW536" s="136"/>
      <c r="MGX536" s="136"/>
      <c r="MGY536" s="136"/>
      <c r="MGZ536" s="136"/>
      <c r="MHA536" s="136"/>
      <c r="MHB536" s="136"/>
      <c r="MHC536" s="136"/>
      <c r="MHD536" s="136"/>
      <c r="MHE536" s="136"/>
      <c r="MHF536" s="136"/>
      <c r="MHG536" s="136"/>
      <c r="MHH536" s="136"/>
      <c r="MHI536" s="136"/>
      <c r="MHJ536" s="136"/>
      <c r="MHK536" s="136"/>
      <c r="MHL536" s="136"/>
      <c r="MHM536" s="136"/>
      <c r="MHN536" s="136"/>
      <c r="MHO536" s="136"/>
      <c r="MHP536" s="136"/>
      <c r="MHQ536" s="136"/>
      <c r="MHR536" s="136"/>
      <c r="MHS536" s="136"/>
      <c r="MHT536" s="136"/>
      <c r="MHU536" s="136"/>
      <c r="MHV536" s="136"/>
      <c r="MHW536" s="136"/>
      <c r="MHX536" s="136"/>
      <c r="MHY536" s="136"/>
      <c r="MHZ536" s="136"/>
      <c r="MIA536" s="136"/>
      <c r="MIB536" s="136"/>
      <c r="MIC536" s="136"/>
      <c r="MID536" s="136"/>
      <c r="MIE536" s="136"/>
      <c r="MIF536" s="136"/>
      <c r="MIG536" s="136"/>
      <c r="MIH536" s="136"/>
      <c r="MII536" s="136"/>
      <c r="MIJ536" s="136"/>
      <c r="MIK536" s="136"/>
      <c r="MIL536" s="136"/>
      <c r="MIM536" s="136"/>
      <c r="MIN536" s="136"/>
      <c r="MIO536" s="136"/>
      <c r="MIP536" s="136"/>
      <c r="MIQ536" s="136"/>
      <c r="MIR536" s="136"/>
      <c r="MIS536" s="136"/>
      <c r="MIT536" s="136"/>
      <c r="MIU536" s="136"/>
      <c r="MIV536" s="136"/>
      <c r="MIW536" s="136"/>
      <c r="MIX536" s="136"/>
      <c r="MIY536" s="136"/>
      <c r="MIZ536" s="136"/>
      <c r="MJA536" s="136"/>
      <c r="MJB536" s="136"/>
      <c r="MJC536" s="136"/>
      <c r="MJD536" s="136"/>
      <c r="MJE536" s="136"/>
      <c r="MJF536" s="136"/>
      <c r="MJG536" s="136"/>
      <c r="MJH536" s="136"/>
      <c r="MJI536" s="136"/>
      <c r="MJJ536" s="136"/>
      <c r="MJK536" s="136"/>
      <c r="MJL536" s="136"/>
      <c r="MJM536" s="136"/>
      <c r="MJN536" s="136"/>
      <c r="MJO536" s="136"/>
      <c r="MJP536" s="136"/>
      <c r="MJQ536" s="136"/>
      <c r="MJR536" s="136"/>
      <c r="MJS536" s="136"/>
      <c r="MJT536" s="136"/>
      <c r="MJU536" s="136"/>
      <c r="MJV536" s="136"/>
      <c r="MJW536" s="136"/>
      <c r="MJX536" s="136"/>
      <c r="MJY536" s="136"/>
      <c r="MJZ536" s="136"/>
      <c r="MKA536" s="136"/>
      <c r="MKB536" s="136"/>
      <c r="MKC536" s="136"/>
      <c r="MKD536" s="136"/>
      <c r="MKE536" s="136"/>
      <c r="MKF536" s="136"/>
      <c r="MKG536" s="136"/>
      <c r="MKH536" s="136"/>
      <c r="MKI536" s="136"/>
      <c r="MKJ536" s="136"/>
      <c r="MKK536" s="136"/>
      <c r="MKL536" s="136"/>
      <c r="MKM536" s="136"/>
      <c r="MKN536" s="136"/>
      <c r="MKO536" s="136"/>
      <c r="MKP536" s="136"/>
      <c r="MKQ536" s="136"/>
      <c r="MKR536" s="136"/>
      <c r="MKS536" s="136"/>
      <c r="MKT536" s="136"/>
      <c r="MKU536" s="136"/>
      <c r="MKV536" s="136"/>
      <c r="MKW536" s="136"/>
      <c r="MKX536" s="136"/>
      <c r="MKY536" s="136"/>
      <c r="MKZ536" s="136"/>
      <c r="MLA536" s="136"/>
      <c r="MLB536" s="136"/>
      <c r="MLC536" s="136"/>
      <c r="MLD536" s="136"/>
      <c r="MLE536" s="136"/>
      <c r="MLF536" s="136"/>
      <c r="MLG536" s="136"/>
      <c r="MLH536" s="136"/>
      <c r="MLI536" s="136"/>
      <c r="MLJ536" s="136"/>
      <c r="MLK536" s="136"/>
      <c r="MLL536" s="136"/>
      <c r="MLM536" s="136"/>
      <c r="MLN536" s="136"/>
      <c r="MLO536" s="136"/>
      <c r="MLP536" s="136"/>
      <c r="MLQ536" s="136"/>
      <c r="MLR536" s="136"/>
      <c r="MLS536" s="136"/>
      <c r="MLT536" s="136"/>
      <c r="MLU536" s="136"/>
      <c r="MLV536" s="136"/>
      <c r="MLW536" s="136"/>
      <c r="MLX536" s="136"/>
      <c r="MLY536" s="136"/>
      <c r="MLZ536" s="136"/>
      <c r="MMA536" s="136"/>
      <c r="MMB536" s="136"/>
      <c r="MMC536" s="136"/>
      <c r="MMD536" s="136"/>
      <c r="MME536" s="136"/>
      <c r="MMF536" s="136"/>
      <c r="MMG536" s="136"/>
      <c r="MMH536" s="136"/>
      <c r="MMI536" s="136"/>
      <c r="MMJ536" s="136"/>
      <c r="MMK536" s="136"/>
      <c r="MML536" s="136"/>
      <c r="MMM536" s="136"/>
      <c r="MMN536" s="136"/>
      <c r="MMO536" s="136"/>
      <c r="MMP536" s="136"/>
      <c r="MMQ536" s="136"/>
      <c r="MMR536" s="136"/>
      <c r="MMS536" s="136"/>
      <c r="MMT536" s="136"/>
      <c r="MMU536" s="136"/>
      <c r="MMV536" s="136"/>
      <c r="MMW536" s="136"/>
      <c r="MMX536" s="136"/>
      <c r="MMY536" s="136"/>
      <c r="MMZ536" s="136"/>
      <c r="MNA536" s="136"/>
      <c r="MNB536" s="136"/>
      <c r="MNC536" s="136"/>
      <c r="MND536" s="136"/>
      <c r="MNE536" s="136"/>
      <c r="MNF536" s="136"/>
      <c r="MNG536" s="136"/>
      <c r="MNH536" s="136"/>
      <c r="MNI536" s="136"/>
      <c r="MNJ536" s="136"/>
      <c r="MNK536" s="136"/>
      <c r="MNL536" s="136"/>
      <c r="MNM536" s="136"/>
      <c r="MNN536" s="136"/>
      <c r="MNO536" s="136"/>
      <c r="MNP536" s="136"/>
      <c r="MNQ536" s="136"/>
      <c r="MNR536" s="136"/>
      <c r="MNS536" s="136"/>
      <c r="MNT536" s="136"/>
      <c r="MNU536" s="136"/>
      <c r="MNV536" s="136"/>
      <c r="MNW536" s="136"/>
      <c r="MNX536" s="136"/>
      <c r="MNY536" s="136"/>
      <c r="MNZ536" s="136"/>
      <c r="MOA536" s="136"/>
      <c r="MOB536" s="136"/>
      <c r="MOC536" s="136"/>
      <c r="MOD536" s="136"/>
      <c r="MOE536" s="136"/>
      <c r="MOF536" s="136"/>
      <c r="MOG536" s="136"/>
      <c r="MOH536" s="136"/>
      <c r="MOI536" s="136"/>
      <c r="MOJ536" s="136"/>
      <c r="MOK536" s="136"/>
      <c r="MOL536" s="136"/>
      <c r="MOM536" s="136"/>
      <c r="MON536" s="136"/>
      <c r="MOO536" s="136"/>
      <c r="MOP536" s="136"/>
      <c r="MOQ536" s="136"/>
      <c r="MOR536" s="136"/>
      <c r="MOS536" s="136"/>
      <c r="MOT536" s="136"/>
      <c r="MOU536" s="136"/>
      <c r="MOV536" s="136"/>
      <c r="MOW536" s="136"/>
      <c r="MOX536" s="136"/>
      <c r="MOY536" s="136"/>
      <c r="MOZ536" s="136"/>
      <c r="MPA536" s="136"/>
      <c r="MPB536" s="136"/>
      <c r="MPC536" s="136"/>
      <c r="MPD536" s="136"/>
      <c r="MPE536" s="136"/>
      <c r="MPF536" s="136"/>
      <c r="MPG536" s="136"/>
      <c r="MPH536" s="136"/>
      <c r="MPI536" s="136"/>
      <c r="MPJ536" s="136"/>
      <c r="MPK536" s="136"/>
      <c r="MPL536" s="136"/>
      <c r="MPM536" s="136"/>
      <c r="MPN536" s="136"/>
      <c r="MPO536" s="136"/>
      <c r="MPP536" s="136"/>
      <c r="MPQ536" s="136"/>
      <c r="MPR536" s="136"/>
      <c r="MPS536" s="136"/>
      <c r="MPT536" s="136"/>
      <c r="MPU536" s="136"/>
      <c r="MPV536" s="136"/>
      <c r="MPW536" s="136"/>
      <c r="MPX536" s="136"/>
      <c r="MPY536" s="136"/>
      <c r="MPZ536" s="136"/>
      <c r="MQA536" s="136"/>
      <c r="MQB536" s="136"/>
      <c r="MQC536" s="136"/>
      <c r="MQD536" s="136"/>
      <c r="MQE536" s="136"/>
      <c r="MQF536" s="136"/>
      <c r="MQG536" s="136"/>
      <c r="MQH536" s="136"/>
      <c r="MQI536" s="136"/>
      <c r="MQJ536" s="136"/>
      <c r="MQK536" s="136"/>
      <c r="MQL536" s="136"/>
      <c r="MQM536" s="136"/>
      <c r="MQN536" s="136"/>
      <c r="MQO536" s="136"/>
      <c r="MQP536" s="136"/>
      <c r="MQQ536" s="136"/>
      <c r="MQR536" s="136"/>
      <c r="MQS536" s="136"/>
      <c r="MQT536" s="136"/>
      <c r="MQU536" s="136"/>
      <c r="MQV536" s="136"/>
      <c r="MQW536" s="136"/>
      <c r="MQX536" s="136"/>
      <c r="MQY536" s="136"/>
      <c r="MQZ536" s="136"/>
      <c r="MRA536" s="136"/>
      <c r="MRB536" s="136"/>
      <c r="MRC536" s="136"/>
      <c r="MRD536" s="136"/>
      <c r="MRE536" s="136"/>
      <c r="MRF536" s="136"/>
      <c r="MRG536" s="136"/>
      <c r="MRH536" s="136"/>
      <c r="MRI536" s="136"/>
      <c r="MRJ536" s="136"/>
      <c r="MRK536" s="136"/>
      <c r="MRL536" s="136"/>
      <c r="MRM536" s="136"/>
      <c r="MRN536" s="136"/>
      <c r="MRO536" s="136"/>
      <c r="MRP536" s="136"/>
      <c r="MRQ536" s="136"/>
      <c r="MRR536" s="136"/>
      <c r="MRS536" s="136"/>
      <c r="MRT536" s="136"/>
      <c r="MRU536" s="136"/>
      <c r="MRV536" s="136"/>
      <c r="MRW536" s="136"/>
      <c r="MRX536" s="136"/>
      <c r="MRY536" s="136"/>
      <c r="MRZ536" s="136"/>
      <c r="MSA536" s="136"/>
      <c r="MSB536" s="136"/>
      <c r="MSC536" s="136"/>
      <c r="MSD536" s="136"/>
      <c r="MSE536" s="136"/>
      <c r="MSF536" s="136"/>
      <c r="MSG536" s="136"/>
      <c r="MSH536" s="136"/>
      <c r="MSI536" s="136"/>
      <c r="MSJ536" s="136"/>
      <c r="MSK536" s="136"/>
      <c r="MSL536" s="136"/>
      <c r="MSM536" s="136"/>
      <c r="MSN536" s="136"/>
      <c r="MSO536" s="136"/>
      <c r="MSP536" s="136"/>
      <c r="MSQ536" s="136"/>
      <c r="MSR536" s="136"/>
      <c r="MSS536" s="136"/>
      <c r="MST536" s="136"/>
      <c r="MSU536" s="136"/>
      <c r="MSV536" s="136"/>
      <c r="MSW536" s="136"/>
      <c r="MSX536" s="136"/>
      <c r="MSY536" s="136"/>
      <c r="MSZ536" s="136"/>
      <c r="MTA536" s="136"/>
      <c r="MTB536" s="136"/>
      <c r="MTC536" s="136"/>
      <c r="MTD536" s="136"/>
      <c r="MTE536" s="136"/>
      <c r="MTF536" s="136"/>
      <c r="MTG536" s="136"/>
      <c r="MTH536" s="136"/>
      <c r="MTI536" s="136"/>
      <c r="MTJ536" s="136"/>
      <c r="MTK536" s="136"/>
      <c r="MTL536" s="136"/>
      <c r="MTM536" s="136"/>
      <c r="MTN536" s="136"/>
      <c r="MTO536" s="136"/>
      <c r="MTP536" s="136"/>
      <c r="MTQ536" s="136"/>
      <c r="MTR536" s="136"/>
      <c r="MTS536" s="136"/>
      <c r="MTT536" s="136"/>
      <c r="MTU536" s="136"/>
      <c r="MTV536" s="136"/>
      <c r="MTW536" s="136"/>
      <c r="MTX536" s="136"/>
      <c r="MTY536" s="136"/>
      <c r="MTZ536" s="136"/>
      <c r="MUA536" s="136"/>
      <c r="MUB536" s="136"/>
      <c r="MUC536" s="136"/>
      <c r="MUD536" s="136"/>
      <c r="MUE536" s="136"/>
      <c r="MUF536" s="136"/>
      <c r="MUG536" s="136"/>
      <c r="MUH536" s="136"/>
      <c r="MUI536" s="136"/>
      <c r="MUJ536" s="136"/>
      <c r="MUK536" s="136"/>
      <c r="MUL536" s="136"/>
      <c r="MUM536" s="136"/>
      <c r="MUN536" s="136"/>
      <c r="MUO536" s="136"/>
      <c r="MUP536" s="136"/>
      <c r="MUQ536" s="136"/>
      <c r="MUR536" s="136"/>
      <c r="MUS536" s="136"/>
      <c r="MUT536" s="136"/>
      <c r="MUU536" s="136"/>
      <c r="MUV536" s="136"/>
      <c r="MUW536" s="136"/>
      <c r="MUX536" s="136"/>
      <c r="MUY536" s="136"/>
      <c r="MUZ536" s="136"/>
      <c r="MVA536" s="136"/>
      <c r="MVB536" s="136"/>
      <c r="MVC536" s="136"/>
      <c r="MVD536" s="136"/>
      <c r="MVE536" s="136"/>
      <c r="MVF536" s="136"/>
      <c r="MVG536" s="136"/>
      <c r="MVH536" s="136"/>
      <c r="MVI536" s="136"/>
      <c r="MVJ536" s="136"/>
      <c r="MVK536" s="136"/>
      <c r="MVL536" s="136"/>
      <c r="MVM536" s="136"/>
      <c r="MVN536" s="136"/>
      <c r="MVO536" s="136"/>
      <c r="MVP536" s="136"/>
      <c r="MVQ536" s="136"/>
      <c r="MVR536" s="136"/>
      <c r="MVS536" s="136"/>
      <c r="MVT536" s="136"/>
      <c r="MVU536" s="136"/>
      <c r="MVV536" s="136"/>
      <c r="MVW536" s="136"/>
      <c r="MVX536" s="136"/>
      <c r="MVY536" s="136"/>
      <c r="MVZ536" s="136"/>
      <c r="MWA536" s="136"/>
      <c r="MWB536" s="136"/>
      <c r="MWC536" s="136"/>
      <c r="MWD536" s="136"/>
      <c r="MWE536" s="136"/>
      <c r="MWF536" s="136"/>
      <c r="MWG536" s="136"/>
      <c r="MWH536" s="136"/>
      <c r="MWI536" s="136"/>
      <c r="MWJ536" s="136"/>
      <c r="MWK536" s="136"/>
      <c r="MWL536" s="136"/>
      <c r="MWM536" s="136"/>
      <c r="MWN536" s="136"/>
      <c r="MWO536" s="136"/>
      <c r="MWP536" s="136"/>
      <c r="MWQ536" s="136"/>
      <c r="MWR536" s="136"/>
      <c r="MWS536" s="136"/>
      <c r="MWT536" s="136"/>
      <c r="MWU536" s="136"/>
      <c r="MWV536" s="136"/>
      <c r="MWW536" s="136"/>
      <c r="MWX536" s="136"/>
      <c r="MWY536" s="136"/>
      <c r="MWZ536" s="136"/>
      <c r="MXA536" s="136"/>
      <c r="MXB536" s="136"/>
      <c r="MXC536" s="136"/>
      <c r="MXD536" s="136"/>
      <c r="MXE536" s="136"/>
      <c r="MXF536" s="136"/>
      <c r="MXG536" s="136"/>
      <c r="MXH536" s="136"/>
      <c r="MXI536" s="136"/>
      <c r="MXJ536" s="136"/>
      <c r="MXK536" s="136"/>
      <c r="MXL536" s="136"/>
      <c r="MXM536" s="136"/>
      <c r="MXN536" s="136"/>
      <c r="MXO536" s="136"/>
      <c r="MXP536" s="136"/>
      <c r="MXQ536" s="136"/>
      <c r="MXR536" s="136"/>
      <c r="MXS536" s="136"/>
      <c r="MXT536" s="136"/>
      <c r="MXU536" s="136"/>
      <c r="MXV536" s="136"/>
      <c r="MXW536" s="136"/>
      <c r="MXX536" s="136"/>
      <c r="MXY536" s="136"/>
      <c r="MXZ536" s="136"/>
      <c r="MYA536" s="136"/>
      <c r="MYB536" s="136"/>
      <c r="MYC536" s="136"/>
      <c r="MYD536" s="136"/>
      <c r="MYE536" s="136"/>
      <c r="MYF536" s="136"/>
      <c r="MYG536" s="136"/>
      <c r="MYH536" s="136"/>
      <c r="MYI536" s="136"/>
      <c r="MYJ536" s="136"/>
      <c r="MYK536" s="136"/>
      <c r="MYL536" s="136"/>
      <c r="MYM536" s="136"/>
      <c r="MYN536" s="136"/>
      <c r="MYO536" s="136"/>
      <c r="MYP536" s="136"/>
      <c r="MYQ536" s="136"/>
      <c r="MYR536" s="136"/>
      <c r="MYS536" s="136"/>
      <c r="MYT536" s="136"/>
      <c r="MYU536" s="136"/>
      <c r="MYV536" s="136"/>
      <c r="MYW536" s="136"/>
      <c r="MYX536" s="136"/>
      <c r="MYY536" s="136"/>
      <c r="MYZ536" s="136"/>
      <c r="MZA536" s="136"/>
      <c r="MZB536" s="136"/>
      <c r="MZC536" s="136"/>
      <c r="MZD536" s="136"/>
      <c r="MZE536" s="136"/>
      <c r="MZF536" s="136"/>
      <c r="MZG536" s="136"/>
      <c r="MZH536" s="136"/>
      <c r="MZI536" s="136"/>
      <c r="MZJ536" s="136"/>
      <c r="MZK536" s="136"/>
      <c r="MZL536" s="136"/>
      <c r="MZM536" s="136"/>
      <c r="MZN536" s="136"/>
      <c r="MZO536" s="136"/>
      <c r="MZP536" s="136"/>
      <c r="MZQ536" s="136"/>
      <c r="MZR536" s="136"/>
      <c r="MZS536" s="136"/>
      <c r="MZT536" s="136"/>
      <c r="MZU536" s="136"/>
      <c r="MZV536" s="136"/>
      <c r="MZW536" s="136"/>
      <c r="MZX536" s="136"/>
      <c r="MZY536" s="136"/>
      <c r="MZZ536" s="136"/>
      <c r="NAA536" s="136"/>
      <c r="NAB536" s="136"/>
      <c r="NAC536" s="136"/>
      <c r="NAD536" s="136"/>
      <c r="NAE536" s="136"/>
      <c r="NAF536" s="136"/>
      <c r="NAG536" s="136"/>
      <c r="NAH536" s="136"/>
      <c r="NAI536" s="136"/>
      <c r="NAJ536" s="136"/>
      <c r="NAK536" s="136"/>
      <c r="NAL536" s="136"/>
      <c r="NAM536" s="136"/>
      <c r="NAN536" s="136"/>
      <c r="NAO536" s="136"/>
      <c r="NAP536" s="136"/>
      <c r="NAQ536" s="136"/>
      <c r="NAR536" s="136"/>
      <c r="NAS536" s="136"/>
      <c r="NAT536" s="136"/>
      <c r="NAU536" s="136"/>
      <c r="NAV536" s="136"/>
      <c r="NAW536" s="136"/>
      <c r="NAX536" s="136"/>
      <c r="NAY536" s="136"/>
      <c r="NAZ536" s="136"/>
      <c r="NBA536" s="136"/>
      <c r="NBB536" s="136"/>
      <c r="NBC536" s="136"/>
      <c r="NBD536" s="136"/>
      <c r="NBE536" s="136"/>
      <c r="NBF536" s="136"/>
      <c r="NBG536" s="136"/>
      <c r="NBH536" s="136"/>
      <c r="NBI536" s="136"/>
      <c r="NBJ536" s="136"/>
      <c r="NBK536" s="136"/>
      <c r="NBL536" s="136"/>
      <c r="NBM536" s="136"/>
      <c r="NBN536" s="136"/>
      <c r="NBO536" s="136"/>
      <c r="NBP536" s="136"/>
      <c r="NBQ536" s="136"/>
      <c r="NBR536" s="136"/>
      <c r="NBS536" s="136"/>
      <c r="NBT536" s="136"/>
      <c r="NBU536" s="136"/>
      <c r="NBV536" s="136"/>
      <c r="NBW536" s="136"/>
      <c r="NBX536" s="136"/>
      <c r="NBY536" s="136"/>
      <c r="NBZ536" s="136"/>
      <c r="NCA536" s="136"/>
      <c r="NCB536" s="136"/>
      <c r="NCC536" s="136"/>
      <c r="NCD536" s="136"/>
      <c r="NCE536" s="136"/>
      <c r="NCF536" s="136"/>
      <c r="NCG536" s="136"/>
      <c r="NCH536" s="136"/>
      <c r="NCI536" s="136"/>
      <c r="NCJ536" s="136"/>
      <c r="NCK536" s="136"/>
      <c r="NCL536" s="136"/>
      <c r="NCM536" s="136"/>
      <c r="NCN536" s="136"/>
      <c r="NCO536" s="136"/>
      <c r="NCP536" s="136"/>
      <c r="NCQ536" s="136"/>
      <c r="NCR536" s="136"/>
      <c r="NCS536" s="136"/>
      <c r="NCT536" s="136"/>
      <c r="NCU536" s="136"/>
      <c r="NCV536" s="136"/>
      <c r="NCW536" s="136"/>
      <c r="NCX536" s="136"/>
      <c r="NCY536" s="136"/>
      <c r="NCZ536" s="136"/>
      <c r="NDA536" s="136"/>
      <c r="NDB536" s="136"/>
      <c r="NDC536" s="136"/>
      <c r="NDD536" s="136"/>
      <c r="NDE536" s="136"/>
      <c r="NDF536" s="136"/>
      <c r="NDG536" s="136"/>
      <c r="NDH536" s="136"/>
      <c r="NDI536" s="136"/>
      <c r="NDJ536" s="136"/>
      <c r="NDK536" s="136"/>
      <c r="NDL536" s="136"/>
      <c r="NDM536" s="136"/>
      <c r="NDN536" s="136"/>
      <c r="NDO536" s="136"/>
      <c r="NDP536" s="136"/>
      <c r="NDQ536" s="136"/>
      <c r="NDR536" s="136"/>
      <c r="NDS536" s="136"/>
      <c r="NDT536" s="136"/>
      <c r="NDU536" s="136"/>
      <c r="NDV536" s="136"/>
      <c r="NDW536" s="136"/>
      <c r="NDX536" s="136"/>
      <c r="NDY536" s="136"/>
      <c r="NDZ536" s="136"/>
      <c r="NEA536" s="136"/>
      <c r="NEB536" s="136"/>
      <c r="NEC536" s="136"/>
      <c r="NED536" s="136"/>
      <c r="NEE536" s="136"/>
      <c r="NEF536" s="136"/>
      <c r="NEG536" s="136"/>
      <c r="NEH536" s="136"/>
      <c r="NEI536" s="136"/>
      <c r="NEJ536" s="136"/>
      <c r="NEK536" s="136"/>
      <c r="NEL536" s="136"/>
      <c r="NEM536" s="136"/>
      <c r="NEN536" s="136"/>
      <c r="NEO536" s="136"/>
      <c r="NEP536" s="136"/>
      <c r="NEQ536" s="136"/>
      <c r="NER536" s="136"/>
      <c r="NES536" s="136"/>
      <c r="NET536" s="136"/>
      <c r="NEU536" s="136"/>
      <c r="NEV536" s="136"/>
      <c r="NEW536" s="136"/>
      <c r="NEX536" s="136"/>
      <c r="NEY536" s="136"/>
      <c r="NEZ536" s="136"/>
      <c r="NFA536" s="136"/>
      <c r="NFB536" s="136"/>
      <c r="NFC536" s="136"/>
      <c r="NFD536" s="136"/>
      <c r="NFE536" s="136"/>
      <c r="NFF536" s="136"/>
      <c r="NFG536" s="136"/>
      <c r="NFH536" s="136"/>
      <c r="NFI536" s="136"/>
      <c r="NFJ536" s="136"/>
      <c r="NFK536" s="136"/>
      <c r="NFL536" s="136"/>
      <c r="NFM536" s="136"/>
      <c r="NFN536" s="136"/>
      <c r="NFO536" s="136"/>
      <c r="NFP536" s="136"/>
      <c r="NFQ536" s="136"/>
      <c r="NFR536" s="136"/>
      <c r="NFS536" s="136"/>
      <c r="NFT536" s="136"/>
      <c r="NFU536" s="136"/>
      <c r="NFV536" s="136"/>
      <c r="NFW536" s="136"/>
      <c r="NFX536" s="136"/>
      <c r="NFY536" s="136"/>
      <c r="NFZ536" s="136"/>
      <c r="NGA536" s="136"/>
      <c r="NGB536" s="136"/>
      <c r="NGC536" s="136"/>
      <c r="NGD536" s="136"/>
      <c r="NGE536" s="136"/>
      <c r="NGF536" s="136"/>
      <c r="NGG536" s="136"/>
      <c r="NGH536" s="136"/>
      <c r="NGI536" s="136"/>
      <c r="NGJ536" s="136"/>
      <c r="NGK536" s="136"/>
      <c r="NGL536" s="136"/>
      <c r="NGM536" s="136"/>
      <c r="NGN536" s="136"/>
      <c r="NGO536" s="136"/>
      <c r="NGP536" s="136"/>
      <c r="NGQ536" s="136"/>
      <c r="NGR536" s="136"/>
      <c r="NGS536" s="136"/>
      <c r="NGT536" s="136"/>
      <c r="NGU536" s="136"/>
      <c r="NGV536" s="136"/>
      <c r="NGW536" s="136"/>
      <c r="NGX536" s="136"/>
      <c r="NGY536" s="136"/>
      <c r="NGZ536" s="136"/>
      <c r="NHA536" s="136"/>
      <c r="NHB536" s="136"/>
      <c r="NHC536" s="136"/>
      <c r="NHD536" s="136"/>
      <c r="NHE536" s="136"/>
      <c r="NHF536" s="136"/>
      <c r="NHG536" s="136"/>
      <c r="NHH536" s="136"/>
      <c r="NHI536" s="136"/>
      <c r="NHJ536" s="136"/>
      <c r="NHK536" s="136"/>
      <c r="NHL536" s="136"/>
      <c r="NHM536" s="136"/>
      <c r="NHN536" s="136"/>
      <c r="NHO536" s="136"/>
      <c r="NHP536" s="136"/>
      <c r="NHQ536" s="136"/>
      <c r="NHR536" s="136"/>
      <c r="NHS536" s="136"/>
      <c r="NHT536" s="136"/>
      <c r="NHU536" s="136"/>
      <c r="NHV536" s="136"/>
      <c r="NHW536" s="136"/>
      <c r="NHX536" s="136"/>
      <c r="NHY536" s="136"/>
      <c r="NHZ536" s="136"/>
      <c r="NIA536" s="136"/>
      <c r="NIB536" s="136"/>
      <c r="NIC536" s="136"/>
      <c r="NID536" s="136"/>
      <c r="NIE536" s="136"/>
      <c r="NIF536" s="136"/>
      <c r="NIG536" s="136"/>
      <c r="NIH536" s="136"/>
      <c r="NII536" s="136"/>
      <c r="NIJ536" s="136"/>
      <c r="NIK536" s="136"/>
      <c r="NIL536" s="136"/>
      <c r="NIM536" s="136"/>
      <c r="NIN536" s="136"/>
      <c r="NIO536" s="136"/>
      <c r="NIP536" s="136"/>
      <c r="NIQ536" s="136"/>
      <c r="NIR536" s="136"/>
      <c r="NIS536" s="136"/>
      <c r="NIT536" s="136"/>
      <c r="NIU536" s="136"/>
      <c r="NIV536" s="136"/>
      <c r="NIW536" s="136"/>
      <c r="NIX536" s="136"/>
      <c r="NIY536" s="136"/>
      <c r="NIZ536" s="136"/>
      <c r="NJA536" s="136"/>
      <c r="NJB536" s="136"/>
      <c r="NJC536" s="136"/>
      <c r="NJD536" s="136"/>
      <c r="NJE536" s="136"/>
      <c r="NJF536" s="136"/>
      <c r="NJG536" s="136"/>
      <c r="NJH536" s="136"/>
      <c r="NJI536" s="136"/>
      <c r="NJJ536" s="136"/>
      <c r="NJK536" s="136"/>
      <c r="NJL536" s="136"/>
      <c r="NJM536" s="136"/>
      <c r="NJN536" s="136"/>
      <c r="NJO536" s="136"/>
      <c r="NJP536" s="136"/>
      <c r="NJQ536" s="136"/>
      <c r="NJR536" s="136"/>
      <c r="NJS536" s="136"/>
      <c r="NJT536" s="136"/>
      <c r="NJU536" s="136"/>
      <c r="NJV536" s="136"/>
      <c r="NJW536" s="136"/>
      <c r="NJX536" s="136"/>
      <c r="NJY536" s="136"/>
      <c r="NJZ536" s="136"/>
      <c r="NKA536" s="136"/>
      <c r="NKB536" s="136"/>
      <c r="NKC536" s="136"/>
      <c r="NKD536" s="136"/>
      <c r="NKE536" s="136"/>
      <c r="NKF536" s="136"/>
      <c r="NKG536" s="136"/>
      <c r="NKH536" s="136"/>
      <c r="NKI536" s="136"/>
      <c r="NKJ536" s="136"/>
      <c r="NKK536" s="136"/>
      <c r="NKL536" s="136"/>
      <c r="NKM536" s="136"/>
      <c r="NKN536" s="136"/>
      <c r="NKO536" s="136"/>
      <c r="NKP536" s="136"/>
      <c r="NKQ536" s="136"/>
      <c r="NKR536" s="136"/>
      <c r="NKS536" s="136"/>
      <c r="NKT536" s="136"/>
      <c r="NKU536" s="136"/>
      <c r="NKV536" s="136"/>
      <c r="NKW536" s="136"/>
      <c r="NKX536" s="136"/>
      <c r="NKY536" s="136"/>
      <c r="NKZ536" s="136"/>
      <c r="NLA536" s="136"/>
      <c r="NLB536" s="136"/>
      <c r="NLC536" s="136"/>
      <c r="NLD536" s="136"/>
      <c r="NLE536" s="136"/>
      <c r="NLF536" s="136"/>
      <c r="NLG536" s="136"/>
      <c r="NLH536" s="136"/>
      <c r="NLI536" s="136"/>
      <c r="NLJ536" s="136"/>
      <c r="NLK536" s="136"/>
      <c r="NLL536" s="136"/>
      <c r="NLM536" s="136"/>
      <c r="NLN536" s="136"/>
      <c r="NLO536" s="136"/>
      <c r="NLP536" s="136"/>
      <c r="NLQ536" s="136"/>
      <c r="NLR536" s="136"/>
      <c r="NLS536" s="136"/>
      <c r="NLT536" s="136"/>
      <c r="NLU536" s="136"/>
      <c r="NLV536" s="136"/>
      <c r="NLW536" s="136"/>
      <c r="NLX536" s="136"/>
      <c r="NLY536" s="136"/>
      <c r="NLZ536" s="136"/>
      <c r="NMA536" s="136"/>
      <c r="NMB536" s="136"/>
      <c r="NMC536" s="136"/>
      <c r="NMD536" s="136"/>
      <c r="NME536" s="136"/>
      <c r="NMF536" s="136"/>
      <c r="NMG536" s="136"/>
      <c r="NMH536" s="136"/>
      <c r="NMI536" s="136"/>
      <c r="NMJ536" s="136"/>
      <c r="NMK536" s="136"/>
      <c r="NML536" s="136"/>
      <c r="NMM536" s="136"/>
      <c r="NMN536" s="136"/>
      <c r="NMO536" s="136"/>
      <c r="NMP536" s="136"/>
      <c r="NMQ536" s="136"/>
      <c r="NMR536" s="136"/>
      <c r="NMS536" s="136"/>
      <c r="NMT536" s="136"/>
      <c r="NMU536" s="136"/>
      <c r="NMV536" s="136"/>
      <c r="NMW536" s="136"/>
      <c r="NMX536" s="136"/>
      <c r="NMY536" s="136"/>
      <c r="NMZ536" s="136"/>
      <c r="NNA536" s="136"/>
      <c r="NNB536" s="136"/>
      <c r="NNC536" s="136"/>
      <c r="NND536" s="136"/>
      <c r="NNE536" s="136"/>
      <c r="NNF536" s="136"/>
      <c r="NNG536" s="136"/>
      <c r="NNH536" s="136"/>
      <c r="NNI536" s="136"/>
      <c r="NNJ536" s="136"/>
      <c r="NNK536" s="136"/>
      <c r="NNL536" s="136"/>
      <c r="NNM536" s="136"/>
      <c r="NNN536" s="136"/>
      <c r="NNO536" s="136"/>
      <c r="NNP536" s="136"/>
      <c r="NNQ536" s="136"/>
      <c r="NNR536" s="136"/>
      <c r="NNS536" s="136"/>
      <c r="NNT536" s="136"/>
      <c r="NNU536" s="136"/>
      <c r="NNV536" s="136"/>
      <c r="NNW536" s="136"/>
      <c r="NNX536" s="136"/>
      <c r="NNY536" s="136"/>
      <c r="NNZ536" s="136"/>
      <c r="NOA536" s="136"/>
      <c r="NOB536" s="136"/>
      <c r="NOC536" s="136"/>
      <c r="NOD536" s="136"/>
      <c r="NOE536" s="136"/>
      <c r="NOF536" s="136"/>
      <c r="NOG536" s="136"/>
      <c r="NOH536" s="136"/>
      <c r="NOI536" s="136"/>
      <c r="NOJ536" s="136"/>
      <c r="NOK536" s="136"/>
      <c r="NOL536" s="136"/>
      <c r="NOM536" s="136"/>
      <c r="NON536" s="136"/>
      <c r="NOO536" s="136"/>
      <c r="NOP536" s="136"/>
      <c r="NOQ536" s="136"/>
      <c r="NOR536" s="136"/>
      <c r="NOS536" s="136"/>
      <c r="NOT536" s="136"/>
      <c r="NOU536" s="136"/>
      <c r="NOV536" s="136"/>
      <c r="NOW536" s="136"/>
      <c r="NOX536" s="136"/>
      <c r="NOY536" s="136"/>
      <c r="NOZ536" s="136"/>
      <c r="NPA536" s="136"/>
      <c r="NPB536" s="136"/>
      <c r="NPC536" s="136"/>
      <c r="NPD536" s="136"/>
      <c r="NPE536" s="136"/>
      <c r="NPF536" s="136"/>
      <c r="NPG536" s="136"/>
      <c r="NPH536" s="136"/>
      <c r="NPI536" s="136"/>
      <c r="NPJ536" s="136"/>
      <c r="NPK536" s="136"/>
      <c r="NPL536" s="136"/>
      <c r="NPM536" s="136"/>
      <c r="NPN536" s="136"/>
      <c r="NPO536" s="136"/>
      <c r="NPP536" s="136"/>
      <c r="NPQ536" s="136"/>
      <c r="NPR536" s="136"/>
      <c r="NPS536" s="136"/>
      <c r="NPT536" s="136"/>
      <c r="NPU536" s="136"/>
      <c r="NPV536" s="136"/>
      <c r="NPW536" s="136"/>
      <c r="NPX536" s="136"/>
      <c r="NPY536" s="136"/>
      <c r="NPZ536" s="136"/>
      <c r="NQA536" s="136"/>
      <c r="NQB536" s="136"/>
      <c r="NQC536" s="136"/>
      <c r="NQD536" s="136"/>
      <c r="NQE536" s="136"/>
      <c r="NQF536" s="136"/>
      <c r="NQG536" s="136"/>
      <c r="NQH536" s="136"/>
      <c r="NQI536" s="136"/>
      <c r="NQJ536" s="136"/>
      <c r="NQK536" s="136"/>
      <c r="NQL536" s="136"/>
      <c r="NQM536" s="136"/>
      <c r="NQN536" s="136"/>
      <c r="NQO536" s="136"/>
      <c r="NQP536" s="136"/>
      <c r="NQQ536" s="136"/>
      <c r="NQR536" s="136"/>
      <c r="NQS536" s="136"/>
      <c r="NQT536" s="136"/>
      <c r="NQU536" s="136"/>
      <c r="NQV536" s="136"/>
      <c r="NQW536" s="136"/>
      <c r="NQX536" s="136"/>
      <c r="NQY536" s="136"/>
      <c r="NQZ536" s="136"/>
      <c r="NRA536" s="136"/>
      <c r="NRB536" s="136"/>
      <c r="NRC536" s="136"/>
      <c r="NRD536" s="136"/>
      <c r="NRE536" s="136"/>
      <c r="NRF536" s="136"/>
      <c r="NRG536" s="136"/>
      <c r="NRH536" s="136"/>
      <c r="NRI536" s="136"/>
      <c r="NRJ536" s="136"/>
      <c r="NRK536" s="136"/>
      <c r="NRL536" s="136"/>
      <c r="NRM536" s="136"/>
      <c r="NRN536" s="136"/>
      <c r="NRO536" s="136"/>
      <c r="NRP536" s="136"/>
      <c r="NRQ536" s="136"/>
      <c r="NRR536" s="136"/>
      <c r="NRS536" s="136"/>
      <c r="NRT536" s="136"/>
      <c r="NRU536" s="136"/>
      <c r="NRV536" s="136"/>
      <c r="NRW536" s="136"/>
      <c r="NRX536" s="136"/>
      <c r="NRY536" s="136"/>
      <c r="NRZ536" s="136"/>
      <c r="NSA536" s="136"/>
      <c r="NSB536" s="136"/>
      <c r="NSC536" s="136"/>
      <c r="NSD536" s="136"/>
      <c r="NSE536" s="136"/>
      <c r="NSF536" s="136"/>
      <c r="NSG536" s="136"/>
      <c r="NSH536" s="136"/>
      <c r="NSI536" s="136"/>
      <c r="NSJ536" s="136"/>
      <c r="NSK536" s="136"/>
      <c r="NSL536" s="136"/>
      <c r="NSM536" s="136"/>
      <c r="NSN536" s="136"/>
      <c r="NSO536" s="136"/>
      <c r="NSP536" s="136"/>
      <c r="NSQ536" s="136"/>
      <c r="NSR536" s="136"/>
      <c r="NSS536" s="136"/>
      <c r="NST536" s="136"/>
      <c r="NSU536" s="136"/>
      <c r="NSV536" s="136"/>
      <c r="NSW536" s="136"/>
      <c r="NSX536" s="136"/>
      <c r="NSY536" s="136"/>
      <c r="NSZ536" s="136"/>
      <c r="NTA536" s="136"/>
      <c r="NTB536" s="136"/>
      <c r="NTC536" s="136"/>
      <c r="NTD536" s="136"/>
      <c r="NTE536" s="136"/>
      <c r="NTF536" s="136"/>
      <c r="NTG536" s="136"/>
      <c r="NTH536" s="136"/>
      <c r="NTI536" s="136"/>
      <c r="NTJ536" s="136"/>
      <c r="NTK536" s="136"/>
      <c r="NTL536" s="136"/>
      <c r="NTM536" s="136"/>
      <c r="NTN536" s="136"/>
      <c r="NTO536" s="136"/>
      <c r="NTP536" s="136"/>
      <c r="NTQ536" s="136"/>
      <c r="NTR536" s="136"/>
      <c r="NTS536" s="136"/>
      <c r="NTT536" s="136"/>
      <c r="NTU536" s="136"/>
      <c r="NTV536" s="136"/>
      <c r="NTW536" s="136"/>
      <c r="NTX536" s="136"/>
      <c r="NTY536" s="136"/>
      <c r="NTZ536" s="136"/>
      <c r="NUA536" s="136"/>
      <c r="NUB536" s="136"/>
      <c r="NUC536" s="136"/>
      <c r="NUD536" s="136"/>
      <c r="NUE536" s="136"/>
      <c r="NUF536" s="136"/>
      <c r="NUG536" s="136"/>
      <c r="NUH536" s="136"/>
      <c r="NUI536" s="136"/>
      <c r="NUJ536" s="136"/>
      <c r="NUK536" s="136"/>
      <c r="NUL536" s="136"/>
      <c r="NUM536" s="136"/>
      <c r="NUN536" s="136"/>
      <c r="NUO536" s="136"/>
      <c r="NUP536" s="136"/>
      <c r="NUQ536" s="136"/>
      <c r="NUR536" s="136"/>
      <c r="NUS536" s="136"/>
      <c r="NUT536" s="136"/>
      <c r="NUU536" s="136"/>
      <c r="NUV536" s="136"/>
      <c r="NUW536" s="136"/>
      <c r="NUX536" s="136"/>
      <c r="NUY536" s="136"/>
      <c r="NUZ536" s="136"/>
      <c r="NVA536" s="136"/>
      <c r="NVB536" s="136"/>
      <c r="NVC536" s="136"/>
      <c r="NVD536" s="136"/>
      <c r="NVE536" s="136"/>
      <c r="NVF536" s="136"/>
      <c r="NVG536" s="136"/>
      <c r="NVH536" s="136"/>
      <c r="NVI536" s="136"/>
      <c r="NVJ536" s="136"/>
      <c r="NVK536" s="136"/>
      <c r="NVL536" s="136"/>
      <c r="NVM536" s="136"/>
      <c r="NVN536" s="136"/>
      <c r="NVO536" s="136"/>
      <c r="NVP536" s="136"/>
      <c r="NVQ536" s="136"/>
      <c r="NVR536" s="136"/>
      <c r="NVS536" s="136"/>
      <c r="NVT536" s="136"/>
      <c r="NVU536" s="136"/>
      <c r="NVV536" s="136"/>
      <c r="NVW536" s="136"/>
      <c r="NVX536" s="136"/>
      <c r="NVY536" s="136"/>
      <c r="NVZ536" s="136"/>
      <c r="NWA536" s="136"/>
      <c r="NWB536" s="136"/>
      <c r="NWC536" s="136"/>
      <c r="NWD536" s="136"/>
      <c r="NWE536" s="136"/>
      <c r="NWF536" s="136"/>
      <c r="NWG536" s="136"/>
      <c r="NWH536" s="136"/>
      <c r="NWI536" s="136"/>
      <c r="NWJ536" s="136"/>
      <c r="NWK536" s="136"/>
      <c r="NWL536" s="136"/>
      <c r="NWM536" s="136"/>
      <c r="NWN536" s="136"/>
      <c r="NWO536" s="136"/>
      <c r="NWP536" s="136"/>
      <c r="NWQ536" s="136"/>
      <c r="NWR536" s="136"/>
      <c r="NWS536" s="136"/>
      <c r="NWT536" s="136"/>
      <c r="NWU536" s="136"/>
      <c r="NWV536" s="136"/>
      <c r="NWW536" s="136"/>
      <c r="NWX536" s="136"/>
      <c r="NWY536" s="136"/>
      <c r="NWZ536" s="136"/>
      <c r="NXA536" s="136"/>
      <c r="NXB536" s="136"/>
      <c r="NXC536" s="136"/>
      <c r="NXD536" s="136"/>
      <c r="NXE536" s="136"/>
      <c r="NXF536" s="136"/>
      <c r="NXG536" s="136"/>
      <c r="NXH536" s="136"/>
      <c r="NXI536" s="136"/>
      <c r="NXJ536" s="136"/>
      <c r="NXK536" s="136"/>
      <c r="NXL536" s="136"/>
      <c r="NXM536" s="136"/>
      <c r="NXN536" s="136"/>
      <c r="NXO536" s="136"/>
      <c r="NXP536" s="136"/>
      <c r="NXQ536" s="136"/>
      <c r="NXR536" s="136"/>
      <c r="NXS536" s="136"/>
      <c r="NXT536" s="136"/>
      <c r="NXU536" s="136"/>
      <c r="NXV536" s="136"/>
      <c r="NXW536" s="136"/>
      <c r="NXX536" s="136"/>
      <c r="NXY536" s="136"/>
      <c r="NXZ536" s="136"/>
      <c r="NYA536" s="136"/>
      <c r="NYB536" s="136"/>
      <c r="NYC536" s="136"/>
      <c r="NYD536" s="136"/>
      <c r="NYE536" s="136"/>
      <c r="NYF536" s="136"/>
      <c r="NYG536" s="136"/>
      <c r="NYH536" s="136"/>
      <c r="NYI536" s="136"/>
      <c r="NYJ536" s="136"/>
      <c r="NYK536" s="136"/>
      <c r="NYL536" s="136"/>
      <c r="NYM536" s="136"/>
      <c r="NYN536" s="136"/>
      <c r="NYO536" s="136"/>
      <c r="NYP536" s="136"/>
      <c r="NYQ536" s="136"/>
      <c r="NYR536" s="136"/>
      <c r="NYS536" s="136"/>
      <c r="NYT536" s="136"/>
      <c r="NYU536" s="136"/>
      <c r="NYV536" s="136"/>
      <c r="NYW536" s="136"/>
      <c r="NYX536" s="136"/>
      <c r="NYY536" s="136"/>
      <c r="NYZ536" s="136"/>
      <c r="NZA536" s="136"/>
      <c r="NZB536" s="136"/>
      <c r="NZC536" s="136"/>
      <c r="NZD536" s="136"/>
      <c r="NZE536" s="136"/>
      <c r="NZF536" s="136"/>
      <c r="NZG536" s="136"/>
      <c r="NZH536" s="136"/>
      <c r="NZI536" s="136"/>
      <c r="NZJ536" s="136"/>
      <c r="NZK536" s="136"/>
      <c r="NZL536" s="136"/>
      <c r="NZM536" s="136"/>
      <c r="NZN536" s="136"/>
      <c r="NZO536" s="136"/>
      <c r="NZP536" s="136"/>
      <c r="NZQ536" s="136"/>
      <c r="NZR536" s="136"/>
      <c r="NZS536" s="136"/>
      <c r="NZT536" s="136"/>
      <c r="NZU536" s="136"/>
      <c r="NZV536" s="136"/>
      <c r="NZW536" s="136"/>
      <c r="NZX536" s="136"/>
      <c r="NZY536" s="136"/>
      <c r="NZZ536" s="136"/>
      <c r="OAA536" s="136"/>
      <c r="OAB536" s="136"/>
      <c r="OAC536" s="136"/>
      <c r="OAD536" s="136"/>
      <c r="OAE536" s="136"/>
      <c r="OAF536" s="136"/>
      <c r="OAG536" s="136"/>
      <c r="OAH536" s="136"/>
      <c r="OAI536" s="136"/>
      <c r="OAJ536" s="136"/>
      <c r="OAK536" s="136"/>
      <c r="OAL536" s="136"/>
      <c r="OAM536" s="136"/>
      <c r="OAN536" s="136"/>
      <c r="OAO536" s="136"/>
      <c r="OAP536" s="136"/>
      <c r="OAQ536" s="136"/>
      <c r="OAR536" s="136"/>
      <c r="OAS536" s="136"/>
      <c r="OAT536" s="136"/>
      <c r="OAU536" s="136"/>
      <c r="OAV536" s="136"/>
      <c r="OAW536" s="136"/>
      <c r="OAX536" s="136"/>
      <c r="OAY536" s="136"/>
      <c r="OAZ536" s="136"/>
      <c r="OBA536" s="136"/>
      <c r="OBB536" s="136"/>
      <c r="OBC536" s="136"/>
      <c r="OBD536" s="136"/>
      <c r="OBE536" s="136"/>
      <c r="OBF536" s="136"/>
      <c r="OBG536" s="136"/>
      <c r="OBH536" s="136"/>
      <c r="OBI536" s="136"/>
      <c r="OBJ536" s="136"/>
      <c r="OBK536" s="136"/>
      <c r="OBL536" s="136"/>
      <c r="OBM536" s="136"/>
      <c r="OBN536" s="136"/>
      <c r="OBO536" s="136"/>
      <c r="OBP536" s="136"/>
      <c r="OBQ536" s="136"/>
      <c r="OBR536" s="136"/>
      <c r="OBS536" s="136"/>
      <c r="OBT536" s="136"/>
      <c r="OBU536" s="136"/>
      <c r="OBV536" s="136"/>
      <c r="OBW536" s="136"/>
      <c r="OBX536" s="136"/>
      <c r="OBY536" s="136"/>
      <c r="OBZ536" s="136"/>
      <c r="OCA536" s="136"/>
      <c r="OCB536" s="136"/>
      <c r="OCC536" s="136"/>
      <c r="OCD536" s="136"/>
      <c r="OCE536" s="136"/>
      <c r="OCF536" s="136"/>
      <c r="OCG536" s="136"/>
      <c r="OCH536" s="136"/>
      <c r="OCI536" s="136"/>
      <c r="OCJ536" s="136"/>
      <c r="OCK536" s="136"/>
      <c r="OCL536" s="136"/>
      <c r="OCM536" s="136"/>
      <c r="OCN536" s="136"/>
      <c r="OCO536" s="136"/>
      <c r="OCP536" s="136"/>
      <c r="OCQ536" s="136"/>
      <c r="OCR536" s="136"/>
      <c r="OCS536" s="136"/>
      <c r="OCT536" s="136"/>
      <c r="OCU536" s="136"/>
      <c r="OCV536" s="136"/>
      <c r="OCW536" s="136"/>
      <c r="OCX536" s="136"/>
      <c r="OCY536" s="136"/>
      <c r="OCZ536" s="136"/>
      <c r="ODA536" s="136"/>
      <c r="ODB536" s="136"/>
      <c r="ODC536" s="136"/>
      <c r="ODD536" s="136"/>
      <c r="ODE536" s="136"/>
      <c r="ODF536" s="136"/>
      <c r="ODG536" s="136"/>
      <c r="ODH536" s="136"/>
      <c r="ODI536" s="136"/>
      <c r="ODJ536" s="136"/>
      <c r="ODK536" s="136"/>
      <c r="ODL536" s="136"/>
      <c r="ODM536" s="136"/>
      <c r="ODN536" s="136"/>
      <c r="ODO536" s="136"/>
      <c r="ODP536" s="136"/>
      <c r="ODQ536" s="136"/>
      <c r="ODR536" s="136"/>
      <c r="ODS536" s="136"/>
      <c r="ODT536" s="136"/>
      <c r="ODU536" s="136"/>
      <c r="ODV536" s="136"/>
      <c r="ODW536" s="136"/>
      <c r="ODX536" s="136"/>
      <c r="ODY536" s="136"/>
      <c r="ODZ536" s="136"/>
      <c r="OEA536" s="136"/>
      <c r="OEB536" s="136"/>
      <c r="OEC536" s="136"/>
      <c r="OED536" s="136"/>
      <c r="OEE536" s="136"/>
      <c r="OEF536" s="136"/>
      <c r="OEG536" s="136"/>
      <c r="OEH536" s="136"/>
      <c r="OEI536" s="136"/>
      <c r="OEJ536" s="136"/>
      <c r="OEK536" s="136"/>
      <c r="OEL536" s="136"/>
      <c r="OEM536" s="136"/>
      <c r="OEN536" s="136"/>
      <c r="OEO536" s="136"/>
      <c r="OEP536" s="136"/>
      <c r="OEQ536" s="136"/>
      <c r="OER536" s="136"/>
      <c r="OES536" s="136"/>
      <c r="OET536" s="136"/>
      <c r="OEU536" s="136"/>
      <c r="OEV536" s="136"/>
      <c r="OEW536" s="136"/>
      <c r="OEX536" s="136"/>
      <c r="OEY536" s="136"/>
      <c r="OEZ536" s="136"/>
      <c r="OFA536" s="136"/>
      <c r="OFB536" s="136"/>
      <c r="OFC536" s="136"/>
      <c r="OFD536" s="136"/>
      <c r="OFE536" s="136"/>
      <c r="OFF536" s="136"/>
      <c r="OFG536" s="136"/>
      <c r="OFH536" s="136"/>
      <c r="OFI536" s="136"/>
      <c r="OFJ536" s="136"/>
      <c r="OFK536" s="136"/>
      <c r="OFL536" s="136"/>
      <c r="OFM536" s="136"/>
      <c r="OFN536" s="136"/>
      <c r="OFO536" s="136"/>
      <c r="OFP536" s="136"/>
      <c r="OFQ536" s="136"/>
      <c r="OFR536" s="136"/>
      <c r="OFS536" s="136"/>
      <c r="OFT536" s="136"/>
      <c r="OFU536" s="136"/>
      <c r="OFV536" s="136"/>
      <c r="OFW536" s="136"/>
      <c r="OFX536" s="136"/>
      <c r="OFY536" s="136"/>
      <c r="OFZ536" s="136"/>
      <c r="OGA536" s="136"/>
      <c r="OGB536" s="136"/>
      <c r="OGC536" s="136"/>
      <c r="OGD536" s="136"/>
      <c r="OGE536" s="136"/>
      <c r="OGF536" s="136"/>
      <c r="OGG536" s="136"/>
      <c r="OGH536" s="136"/>
      <c r="OGI536" s="136"/>
      <c r="OGJ536" s="136"/>
      <c r="OGK536" s="136"/>
      <c r="OGL536" s="136"/>
      <c r="OGM536" s="136"/>
      <c r="OGN536" s="136"/>
      <c r="OGO536" s="136"/>
      <c r="OGP536" s="136"/>
      <c r="OGQ536" s="136"/>
      <c r="OGR536" s="136"/>
      <c r="OGS536" s="136"/>
      <c r="OGT536" s="136"/>
      <c r="OGU536" s="136"/>
      <c r="OGV536" s="136"/>
      <c r="OGW536" s="136"/>
      <c r="OGX536" s="136"/>
      <c r="OGY536" s="136"/>
      <c r="OGZ536" s="136"/>
      <c r="OHA536" s="136"/>
      <c r="OHB536" s="136"/>
      <c r="OHC536" s="136"/>
      <c r="OHD536" s="136"/>
      <c r="OHE536" s="136"/>
      <c r="OHF536" s="136"/>
      <c r="OHG536" s="136"/>
      <c r="OHH536" s="136"/>
      <c r="OHI536" s="136"/>
      <c r="OHJ536" s="136"/>
      <c r="OHK536" s="136"/>
      <c r="OHL536" s="136"/>
      <c r="OHM536" s="136"/>
      <c r="OHN536" s="136"/>
      <c r="OHO536" s="136"/>
      <c r="OHP536" s="136"/>
      <c r="OHQ536" s="136"/>
      <c r="OHR536" s="136"/>
      <c r="OHS536" s="136"/>
      <c r="OHT536" s="136"/>
      <c r="OHU536" s="136"/>
      <c r="OHV536" s="136"/>
      <c r="OHW536" s="136"/>
      <c r="OHX536" s="136"/>
      <c r="OHY536" s="136"/>
      <c r="OHZ536" s="136"/>
      <c r="OIA536" s="136"/>
      <c r="OIB536" s="136"/>
      <c r="OIC536" s="136"/>
      <c r="OID536" s="136"/>
      <c r="OIE536" s="136"/>
      <c r="OIF536" s="136"/>
      <c r="OIG536" s="136"/>
      <c r="OIH536" s="136"/>
      <c r="OII536" s="136"/>
      <c r="OIJ536" s="136"/>
      <c r="OIK536" s="136"/>
      <c r="OIL536" s="136"/>
      <c r="OIM536" s="136"/>
      <c r="OIN536" s="136"/>
      <c r="OIO536" s="136"/>
      <c r="OIP536" s="136"/>
      <c r="OIQ536" s="136"/>
      <c r="OIR536" s="136"/>
      <c r="OIS536" s="136"/>
      <c r="OIT536" s="136"/>
      <c r="OIU536" s="136"/>
      <c r="OIV536" s="136"/>
      <c r="OIW536" s="136"/>
      <c r="OIX536" s="136"/>
      <c r="OIY536" s="136"/>
      <c r="OIZ536" s="136"/>
      <c r="OJA536" s="136"/>
      <c r="OJB536" s="136"/>
      <c r="OJC536" s="136"/>
      <c r="OJD536" s="136"/>
      <c r="OJE536" s="136"/>
      <c r="OJF536" s="136"/>
      <c r="OJG536" s="136"/>
      <c r="OJH536" s="136"/>
      <c r="OJI536" s="136"/>
      <c r="OJJ536" s="136"/>
      <c r="OJK536" s="136"/>
      <c r="OJL536" s="136"/>
      <c r="OJM536" s="136"/>
      <c r="OJN536" s="136"/>
      <c r="OJO536" s="136"/>
      <c r="OJP536" s="136"/>
      <c r="OJQ536" s="136"/>
      <c r="OJR536" s="136"/>
      <c r="OJS536" s="136"/>
      <c r="OJT536" s="136"/>
      <c r="OJU536" s="136"/>
      <c r="OJV536" s="136"/>
      <c r="OJW536" s="136"/>
      <c r="OJX536" s="136"/>
      <c r="OJY536" s="136"/>
      <c r="OJZ536" s="136"/>
      <c r="OKA536" s="136"/>
      <c r="OKB536" s="136"/>
      <c r="OKC536" s="136"/>
      <c r="OKD536" s="136"/>
      <c r="OKE536" s="136"/>
      <c r="OKF536" s="136"/>
      <c r="OKG536" s="136"/>
      <c r="OKH536" s="136"/>
      <c r="OKI536" s="136"/>
      <c r="OKJ536" s="136"/>
      <c r="OKK536" s="136"/>
      <c r="OKL536" s="136"/>
      <c r="OKM536" s="136"/>
      <c r="OKN536" s="136"/>
      <c r="OKO536" s="136"/>
      <c r="OKP536" s="136"/>
      <c r="OKQ536" s="136"/>
      <c r="OKR536" s="136"/>
      <c r="OKS536" s="136"/>
      <c r="OKT536" s="136"/>
      <c r="OKU536" s="136"/>
      <c r="OKV536" s="136"/>
      <c r="OKW536" s="136"/>
      <c r="OKX536" s="136"/>
      <c r="OKY536" s="136"/>
      <c r="OKZ536" s="136"/>
      <c r="OLA536" s="136"/>
      <c r="OLB536" s="136"/>
      <c r="OLC536" s="136"/>
      <c r="OLD536" s="136"/>
      <c r="OLE536" s="136"/>
      <c r="OLF536" s="136"/>
      <c r="OLG536" s="136"/>
      <c r="OLH536" s="136"/>
      <c r="OLI536" s="136"/>
      <c r="OLJ536" s="136"/>
      <c r="OLK536" s="136"/>
      <c r="OLL536" s="136"/>
      <c r="OLM536" s="136"/>
      <c r="OLN536" s="136"/>
      <c r="OLO536" s="136"/>
      <c r="OLP536" s="136"/>
      <c r="OLQ536" s="136"/>
      <c r="OLR536" s="136"/>
      <c r="OLS536" s="136"/>
      <c r="OLT536" s="136"/>
      <c r="OLU536" s="136"/>
      <c r="OLV536" s="136"/>
      <c r="OLW536" s="136"/>
      <c r="OLX536" s="136"/>
      <c r="OLY536" s="136"/>
      <c r="OLZ536" s="136"/>
      <c r="OMA536" s="136"/>
      <c r="OMB536" s="136"/>
      <c r="OMC536" s="136"/>
      <c r="OMD536" s="136"/>
      <c r="OME536" s="136"/>
      <c r="OMF536" s="136"/>
      <c r="OMG536" s="136"/>
      <c r="OMH536" s="136"/>
      <c r="OMI536" s="136"/>
      <c r="OMJ536" s="136"/>
      <c r="OMK536" s="136"/>
      <c r="OML536" s="136"/>
      <c r="OMM536" s="136"/>
      <c r="OMN536" s="136"/>
      <c r="OMO536" s="136"/>
      <c r="OMP536" s="136"/>
      <c r="OMQ536" s="136"/>
      <c r="OMR536" s="136"/>
      <c r="OMS536" s="136"/>
      <c r="OMT536" s="136"/>
      <c r="OMU536" s="136"/>
      <c r="OMV536" s="136"/>
      <c r="OMW536" s="136"/>
      <c r="OMX536" s="136"/>
      <c r="OMY536" s="136"/>
      <c r="OMZ536" s="136"/>
      <c r="ONA536" s="136"/>
      <c r="ONB536" s="136"/>
      <c r="ONC536" s="136"/>
      <c r="OND536" s="136"/>
      <c r="ONE536" s="136"/>
      <c r="ONF536" s="136"/>
      <c r="ONG536" s="136"/>
      <c r="ONH536" s="136"/>
      <c r="ONI536" s="136"/>
      <c r="ONJ536" s="136"/>
      <c r="ONK536" s="136"/>
      <c r="ONL536" s="136"/>
      <c r="ONM536" s="136"/>
      <c r="ONN536" s="136"/>
      <c r="ONO536" s="136"/>
      <c r="ONP536" s="136"/>
      <c r="ONQ536" s="136"/>
      <c r="ONR536" s="136"/>
      <c r="ONS536" s="136"/>
      <c r="ONT536" s="136"/>
      <c r="ONU536" s="136"/>
      <c r="ONV536" s="136"/>
      <c r="ONW536" s="136"/>
      <c r="ONX536" s="136"/>
      <c r="ONY536" s="136"/>
      <c r="ONZ536" s="136"/>
      <c r="OOA536" s="136"/>
      <c r="OOB536" s="136"/>
      <c r="OOC536" s="136"/>
      <c r="OOD536" s="136"/>
      <c r="OOE536" s="136"/>
      <c r="OOF536" s="136"/>
      <c r="OOG536" s="136"/>
      <c r="OOH536" s="136"/>
      <c r="OOI536" s="136"/>
      <c r="OOJ536" s="136"/>
      <c r="OOK536" s="136"/>
      <c r="OOL536" s="136"/>
      <c r="OOM536" s="136"/>
      <c r="OON536" s="136"/>
      <c r="OOO536" s="136"/>
      <c r="OOP536" s="136"/>
      <c r="OOQ536" s="136"/>
      <c r="OOR536" s="136"/>
      <c r="OOS536" s="136"/>
      <c r="OOT536" s="136"/>
      <c r="OOU536" s="136"/>
      <c r="OOV536" s="136"/>
      <c r="OOW536" s="136"/>
      <c r="OOX536" s="136"/>
      <c r="OOY536" s="136"/>
      <c r="OOZ536" s="136"/>
      <c r="OPA536" s="136"/>
      <c r="OPB536" s="136"/>
      <c r="OPC536" s="136"/>
      <c r="OPD536" s="136"/>
      <c r="OPE536" s="136"/>
      <c r="OPF536" s="136"/>
      <c r="OPG536" s="136"/>
      <c r="OPH536" s="136"/>
      <c r="OPI536" s="136"/>
      <c r="OPJ536" s="136"/>
      <c r="OPK536" s="136"/>
      <c r="OPL536" s="136"/>
      <c r="OPM536" s="136"/>
      <c r="OPN536" s="136"/>
      <c r="OPO536" s="136"/>
      <c r="OPP536" s="136"/>
      <c r="OPQ536" s="136"/>
      <c r="OPR536" s="136"/>
      <c r="OPS536" s="136"/>
      <c r="OPT536" s="136"/>
      <c r="OPU536" s="136"/>
      <c r="OPV536" s="136"/>
      <c r="OPW536" s="136"/>
      <c r="OPX536" s="136"/>
      <c r="OPY536" s="136"/>
      <c r="OPZ536" s="136"/>
      <c r="OQA536" s="136"/>
      <c r="OQB536" s="136"/>
      <c r="OQC536" s="136"/>
      <c r="OQD536" s="136"/>
      <c r="OQE536" s="136"/>
      <c r="OQF536" s="136"/>
      <c r="OQG536" s="136"/>
      <c r="OQH536" s="136"/>
      <c r="OQI536" s="136"/>
      <c r="OQJ536" s="136"/>
      <c r="OQK536" s="136"/>
      <c r="OQL536" s="136"/>
      <c r="OQM536" s="136"/>
      <c r="OQN536" s="136"/>
      <c r="OQO536" s="136"/>
      <c r="OQP536" s="136"/>
      <c r="OQQ536" s="136"/>
      <c r="OQR536" s="136"/>
      <c r="OQS536" s="136"/>
      <c r="OQT536" s="136"/>
      <c r="OQU536" s="136"/>
      <c r="OQV536" s="136"/>
      <c r="OQW536" s="136"/>
      <c r="OQX536" s="136"/>
      <c r="OQY536" s="136"/>
      <c r="OQZ536" s="136"/>
      <c r="ORA536" s="136"/>
      <c r="ORB536" s="136"/>
      <c r="ORC536" s="136"/>
      <c r="ORD536" s="136"/>
      <c r="ORE536" s="136"/>
      <c r="ORF536" s="136"/>
      <c r="ORG536" s="136"/>
      <c r="ORH536" s="136"/>
      <c r="ORI536" s="136"/>
      <c r="ORJ536" s="136"/>
      <c r="ORK536" s="136"/>
      <c r="ORL536" s="136"/>
      <c r="ORM536" s="136"/>
      <c r="ORN536" s="136"/>
      <c r="ORO536" s="136"/>
      <c r="ORP536" s="136"/>
      <c r="ORQ536" s="136"/>
      <c r="ORR536" s="136"/>
      <c r="ORS536" s="136"/>
      <c r="ORT536" s="136"/>
      <c r="ORU536" s="136"/>
      <c r="ORV536" s="136"/>
      <c r="ORW536" s="136"/>
      <c r="ORX536" s="136"/>
      <c r="ORY536" s="136"/>
      <c r="ORZ536" s="136"/>
      <c r="OSA536" s="136"/>
      <c r="OSB536" s="136"/>
      <c r="OSC536" s="136"/>
      <c r="OSD536" s="136"/>
      <c r="OSE536" s="136"/>
      <c r="OSF536" s="136"/>
      <c r="OSG536" s="136"/>
      <c r="OSH536" s="136"/>
      <c r="OSI536" s="136"/>
      <c r="OSJ536" s="136"/>
      <c r="OSK536" s="136"/>
      <c r="OSL536" s="136"/>
      <c r="OSM536" s="136"/>
      <c r="OSN536" s="136"/>
      <c r="OSO536" s="136"/>
      <c r="OSP536" s="136"/>
      <c r="OSQ536" s="136"/>
      <c r="OSR536" s="136"/>
      <c r="OSS536" s="136"/>
      <c r="OST536" s="136"/>
      <c r="OSU536" s="136"/>
      <c r="OSV536" s="136"/>
      <c r="OSW536" s="136"/>
      <c r="OSX536" s="136"/>
      <c r="OSY536" s="136"/>
      <c r="OSZ536" s="136"/>
      <c r="OTA536" s="136"/>
      <c r="OTB536" s="136"/>
      <c r="OTC536" s="136"/>
      <c r="OTD536" s="136"/>
      <c r="OTE536" s="136"/>
      <c r="OTF536" s="136"/>
      <c r="OTG536" s="136"/>
      <c r="OTH536" s="136"/>
      <c r="OTI536" s="136"/>
      <c r="OTJ536" s="136"/>
      <c r="OTK536" s="136"/>
      <c r="OTL536" s="136"/>
      <c r="OTM536" s="136"/>
      <c r="OTN536" s="136"/>
      <c r="OTO536" s="136"/>
      <c r="OTP536" s="136"/>
      <c r="OTQ536" s="136"/>
      <c r="OTR536" s="136"/>
      <c r="OTS536" s="136"/>
      <c r="OTT536" s="136"/>
      <c r="OTU536" s="136"/>
      <c r="OTV536" s="136"/>
      <c r="OTW536" s="136"/>
      <c r="OTX536" s="136"/>
      <c r="OTY536" s="136"/>
      <c r="OTZ536" s="136"/>
      <c r="OUA536" s="136"/>
      <c r="OUB536" s="136"/>
      <c r="OUC536" s="136"/>
      <c r="OUD536" s="136"/>
      <c r="OUE536" s="136"/>
      <c r="OUF536" s="136"/>
      <c r="OUG536" s="136"/>
      <c r="OUH536" s="136"/>
      <c r="OUI536" s="136"/>
      <c r="OUJ536" s="136"/>
      <c r="OUK536" s="136"/>
      <c r="OUL536" s="136"/>
      <c r="OUM536" s="136"/>
      <c r="OUN536" s="136"/>
      <c r="OUO536" s="136"/>
      <c r="OUP536" s="136"/>
      <c r="OUQ536" s="136"/>
      <c r="OUR536" s="136"/>
      <c r="OUS536" s="136"/>
      <c r="OUT536" s="136"/>
      <c r="OUU536" s="136"/>
      <c r="OUV536" s="136"/>
      <c r="OUW536" s="136"/>
      <c r="OUX536" s="136"/>
      <c r="OUY536" s="136"/>
      <c r="OUZ536" s="136"/>
      <c r="OVA536" s="136"/>
      <c r="OVB536" s="136"/>
      <c r="OVC536" s="136"/>
      <c r="OVD536" s="136"/>
      <c r="OVE536" s="136"/>
      <c r="OVF536" s="136"/>
      <c r="OVG536" s="136"/>
      <c r="OVH536" s="136"/>
      <c r="OVI536" s="136"/>
      <c r="OVJ536" s="136"/>
      <c r="OVK536" s="136"/>
      <c r="OVL536" s="136"/>
      <c r="OVM536" s="136"/>
      <c r="OVN536" s="136"/>
      <c r="OVO536" s="136"/>
      <c r="OVP536" s="136"/>
      <c r="OVQ536" s="136"/>
      <c r="OVR536" s="136"/>
      <c r="OVS536" s="136"/>
      <c r="OVT536" s="136"/>
      <c r="OVU536" s="136"/>
      <c r="OVV536" s="136"/>
      <c r="OVW536" s="136"/>
      <c r="OVX536" s="136"/>
      <c r="OVY536" s="136"/>
      <c r="OVZ536" s="136"/>
      <c r="OWA536" s="136"/>
      <c r="OWB536" s="136"/>
      <c r="OWC536" s="136"/>
      <c r="OWD536" s="136"/>
      <c r="OWE536" s="136"/>
      <c r="OWF536" s="136"/>
      <c r="OWG536" s="136"/>
      <c r="OWH536" s="136"/>
      <c r="OWI536" s="136"/>
      <c r="OWJ536" s="136"/>
      <c r="OWK536" s="136"/>
      <c r="OWL536" s="136"/>
      <c r="OWM536" s="136"/>
      <c r="OWN536" s="136"/>
      <c r="OWO536" s="136"/>
      <c r="OWP536" s="136"/>
      <c r="OWQ536" s="136"/>
      <c r="OWR536" s="136"/>
      <c r="OWS536" s="136"/>
      <c r="OWT536" s="136"/>
      <c r="OWU536" s="136"/>
      <c r="OWV536" s="136"/>
      <c r="OWW536" s="136"/>
      <c r="OWX536" s="136"/>
      <c r="OWY536" s="136"/>
      <c r="OWZ536" s="136"/>
      <c r="OXA536" s="136"/>
      <c r="OXB536" s="136"/>
      <c r="OXC536" s="136"/>
      <c r="OXD536" s="136"/>
      <c r="OXE536" s="136"/>
      <c r="OXF536" s="136"/>
      <c r="OXG536" s="136"/>
      <c r="OXH536" s="136"/>
      <c r="OXI536" s="136"/>
      <c r="OXJ536" s="136"/>
      <c r="OXK536" s="136"/>
      <c r="OXL536" s="136"/>
      <c r="OXM536" s="136"/>
      <c r="OXN536" s="136"/>
      <c r="OXO536" s="136"/>
      <c r="OXP536" s="136"/>
      <c r="OXQ536" s="136"/>
      <c r="OXR536" s="136"/>
      <c r="OXS536" s="136"/>
      <c r="OXT536" s="136"/>
      <c r="OXU536" s="136"/>
      <c r="OXV536" s="136"/>
      <c r="OXW536" s="136"/>
      <c r="OXX536" s="136"/>
      <c r="OXY536" s="136"/>
      <c r="OXZ536" s="136"/>
      <c r="OYA536" s="136"/>
      <c r="OYB536" s="136"/>
      <c r="OYC536" s="136"/>
      <c r="OYD536" s="136"/>
      <c r="OYE536" s="136"/>
      <c r="OYF536" s="136"/>
      <c r="OYG536" s="136"/>
      <c r="OYH536" s="136"/>
      <c r="OYI536" s="136"/>
      <c r="OYJ536" s="136"/>
      <c r="OYK536" s="136"/>
      <c r="OYL536" s="136"/>
      <c r="OYM536" s="136"/>
      <c r="OYN536" s="136"/>
      <c r="OYO536" s="136"/>
      <c r="OYP536" s="136"/>
      <c r="OYQ536" s="136"/>
      <c r="OYR536" s="136"/>
      <c r="OYS536" s="136"/>
      <c r="OYT536" s="136"/>
      <c r="OYU536" s="136"/>
      <c r="OYV536" s="136"/>
      <c r="OYW536" s="136"/>
      <c r="OYX536" s="136"/>
      <c r="OYY536" s="136"/>
      <c r="OYZ536" s="136"/>
      <c r="OZA536" s="136"/>
      <c r="OZB536" s="136"/>
      <c r="OZC536" s="136"/>
      <c r="OZD536" s="136"/>
      <c r="OZE536" s="136"/>
      <c r="OZF536" s="136"/>
      <c r="OZG536" s="136"/>
      <c r="OZH536" s="136"/>
      <c r="OZI536" s="136"/>
      <c r="OZJ536" s="136"/>
      <c r="OZK536" s="136"/>
      <c r="OZL536" s="136"/>
      <c r="OZM536" s="136"/>
      <c r="OZN536" s="136"/>
      <c r="OZO536" s="136"/>
      <c r="OZP536" s="136"/>
      <c r="OZQ536" s="136"/>
      <c r="OZR536" s="136"/>
      <c r="OZS536" s="136"/>
      <c r="OZT536" s="136"/>
      <c r="OZU536" s="136"/>
      <c r="OZV536" s="136"/>
      <c r="OZW536" s="136"/>
      <c r="OZX536" s="136"/>
      <c r="OZY536" s="136"/>
      <c r="OZZ536" s="136"/>
      <c r="PAA536" s="136"/>
      <c r="PAB536" s="136"/>
      <c r="PAC536" s="136"/>
      <c r="PAD536" s="136"/>
      <c r="PAE536" s="136"/>
      <c r="PAF536" s="136"/>
      <c r="PAG536" s="136"/>
      <c r="PAH536" s="136"/>
      <c r="PAI536" s="136"/>
      <c r="PAJ536" s="136"/>
      <c r="PAK536" s="136"/>
      <c r="PAL536" s="136"/>
      <c r="PAM536" s="136"/>
      <c r="PAN536" s="136"/>
      <c r="PAO536" s="136"/>
      <c r="PAP536" s="136"/>
      <c r="PAQ536" s="136"/>
      <c r="PAR536" s="136"/>
      <c r="PAS536" s="136"/>
      <c r="PAT536" s="136"/>
      <c r="PAU536" s="136"/>
      <c r="PAV536" s="136"/>
      <c r="PAW536" s="136"/>
      <c r="PAX536" s="136"/>
      <c r="PAY536" s="136"/>
      <c r="PAZ536" s="136"/>
      <c r="PBA536" s="136"/>
      <c r="PBB536" s="136"/>
      <c r="PBC536" s="136"/>
      <c r="PBD536" s="136"/>
      <c r="PBE536" s="136"/>
      <c r="PBF536" s="136"/>
      <c r="PBG536" s="136"/>
      <c r="PBH536" s="136"/>
      <c r="PBI536" s="136"/>
      <c r="PBJ536" s="136"/>
      <c r="PBK536" s="136"/>
      <c r="PBL536" s="136"/>
      <c r="PBM536" s="136"/>
      <c r="PBN536" s="136"/>
      <c r="PBO536" s="136"/>
      <c r="PBP536" s="136"/>
      <c r="PBQ536" s="136"/>
      <c r="PBR536" s="136"/>
      <c r="PBS536" s="136"/>
      <c r="PBT536" s="136"/>
      <c r="PBU536" s="136"/>
      <c r="PBV536" s="136"/>
      <c r="PBW536" s="136"/>
      <c r="PBX536" s="136"/>
      <c r="PBY536" s="136"/>
      <c r="PBZ536" s="136"/>
      <c r="PCA536" s="136"/>
      <c r="PCB536" s="136"/>
      <c r="PCC536" s="136"/>
      <c r="PCD536" s="136"/>
      <c r="PCE536" s="136"/>
      <c r="PCF536" s="136"/>
      <c r="PCG536" s="136"/>
      <c r="PCH536" s="136"/>
      <c r="PCI536" s="136"/>
      <c r="PCJ536" s="136"/>
      <c r="PCK536" s="136"/>
      <c r="PCL536" s="136"/>
      <c r="PCM536" s="136"/>
      <c r="PCN536" s="136"/>
      <c r="PCO536" s="136"/>
      <c r="PCP536" s="136"/>
      <c r="PCQ536" s="136"/>
      <c r="PCR536" s="136"/>
      <c r="PCS536" s="136"/>
      <c r="PCT536" s="136"/>
      <c r="PCU536" s="136"/>
      <c r="PCV536" s="136"/>
      <c r="PCW536" s="136"/>
      <c r="PCX536" s="136"/>
      <c r="PCY536" s="136"/>
      <c r="PCZ536" s="136"/>
      <c r="PDA536" s="136"/>
      <c r="PDB536" s="136"/>
      <c r="PDC536" s="136"/>
      <c r="PDD536" s="136"/>
      <c r="PDE536" s="136"/>
      <c r="PDF536" s="136"/>
      <c r="PDG536" s="136"/>
      <c r="PDH536" s="136"/>
      <c r="PDI536" s="136"/>
      <c r="PDJ536" s="136"/>
      <c r="PDK536" s="136"/>
      <c r="PDL536" s="136"/>
      <c r="PDM536" s="136"/>
      <c r="PDN536" s="136"/>
      <c r="PDO536" s="136"/>
      <c r="PDP536" s="136"/>
      <c r="PDQ536" s="136"/>
      <c r="PDR536" s="136"/>
      <c r="PDS536" s="136"/>
      <c r="PDT536" s="136"/>
      <c r="PDU536" s="136"/>
      <c r="PDV536" s="136"/>
      <c r="PDW536" s="136"/>
      <c r="PDX536" s="136"/>
      <c r="PDY536" s="136"/>
      <c r="PDZ536" s="136"/>
      <c r="PEA536" s="136"/>
      <c r="PEB536" s="136"/>
      <c r="PEC536" s="136"/>
      <c r="PED536" s="136"/>
      <c r="PEE536" s="136"/>
      <c r="PEF536" s="136"/>
      <c r="PEG536" s="136"/>
      <c r="PEH536" s="136"/>
      <c r="PEI536" s="136"/>
      <c r="PEJ536" s="136"/>
      <c r="PEK536" s="136"/>
      <c r="PEL536" s="136"/>
      <c r="PEM536" s="136"/>
      <c r="PEN536" s="136"/>
      <c r="PEO536" s="136"/>
      <c r="PEP536" s="136"/>
      <c r="PEQ536" s="136"/>
      <c r="PER536" s="136"/>
      <c r="PES536" s="136"/>
      <c r="PET536" s="136"/>
      <c r="PEU536" s="136"/>
      <c r="PEV536" s="136"/>
      <c r="PEW536" s="136"/>
      <c r="PEX536" s="136"/>
      <c r="PEY536" s="136"/>
      <c r="PEZ536" s="136"/>
      <c r="PFA536" s="136"/>
      <c r="PFB536" s="136"/>
      <c r="PFC536" s="136"/>
      <c r="PFD536" s="136"/>
      <c r="PFE536" s="136"/>
      <c r="PFF536" s="136"/>
      <c r="PFG536" s="136"/>
      <c r="PFH536" s="136"/>
      <c r="PFI536" s="136"/>
      <c r="PFJ536" s="136"/>
      <c r="PFK536" s="136"/>
      <c r="PFL536" s="136"/>
      <c r="PFM536" s="136"/>
      <c r="PFN536" s="136"/>
      <c r="PFO536" s="136"/>
      <c r="PFP536" s="136"/>
      <c r="PFQ536" s="136"/>
      <c r="PFR536" s="136"/>
      <c r="PFS536" s="136"/>
      <c r="PFT536" s="136"/>
      <c r="PFU536" s="136"/>
      <c r="PFV536" s="136"/>
      <c r="PFW536" s="136"/>
      <c r="PFX536" s="136"/>
      <c r="PFY536" s="136"/>
      <c r="PFZ536" s="136"/>
      <c r="PGA536" s="136"/>
      <c r="PGB536" s="136"/>
      <c r="PGC536" s="136"/>
      <c r="PGD536" s="136"/>
      <c r="PGE536" s="136"/>
      <c r="PGF536" s="136"/>
      <c r="PGG536" s="136"/>
      <c r="PGH536" s="136"/>
      <c r="PGI536" s="136"/>
      <c r="PGJ536" s="136"/>
      <c r="PGK536" s="136"/>
      <c r="PGL536" s="136"/>
      <c r="PGM536" s="136"/>
      <c r="PGN536" s="136"/>
      <c r="PGO536" s="136"/>
      <c r="PGP536" s="136"/>
      <c r="PGQ536" s="136"/>
      <c r="PGR536" s="136"/>
      <c r="PGS536" s="136"/>
      <c r="PGT536" s="136"/>
      <c r="PGU536" s="136"/>
      <c r="PGV536" s="136"/>
      <c r="PGW536" s="136"/>
      <c r="PGX536" s="136"/>
      <c r="PGY536" s="136"/>
      <c r="PGZ536" s="136"/>
      <c r="PHA536" s="136"/>
      <c r="PHB536" s="136"/>
      <c r="PHC536" s="136"/>
      <c r="PHD536" s="136"/>
      <c r="PHE536" s="136"/>
      <c r="PHF536" s="136"/>
      <c r="PHG536" s="136"/>
      <c r="PHH536" s="136"/>
      <c r="PHI536" s="136"/>
      <c r="PHJ536" s="136"/>
      <c r="PHK536" s="136"/>
      <c r="PHL536" s="136"/>
      <c r="PHM536" s="136"/>
      <c r="PHN536" s="136"/>
      <c r="PHO536" s="136"/>
      <c r="PHP536" s="136"/>
      <c r="PHQ536" s="136"/>
      <c r="PHR536" s="136"/>
      <c r="PHS536" s="136"/>
      <c r="PHT536" s="136"/>
      <c r="PHU536" s="136"/>
      <c r="PHV536" s="136"/>
      <c r="PHW536" s="136"/>
      <c r="PHX536" s="136"/>
      <c r="PHY536" s="136"/>
      <c r="PHZ536" s="136"/>
      <c r="PIA536" s="136"/>
      <c r="PIB536" s="136"/>
      <c r="PIC536" s="136"/>
      <c r="PID536" s="136"/>
      <c r="PIE536" s="136"/>
      <c r="PIF536" s="136"/>
      <c r="PIG536" s="136"/>
      <c r="PIH536" s="136"/>
      <c r="PII536" s="136"/>
      <c r="PIJ536" s="136"/>
      <c r="PIK536" s="136"/>
      <c r="PIL536" s="136"/>
      <c r="PIM536" s="136"/>
      <c r="PIN536" s="136"/>
      <c r="PIO536" s="136"/>
      <c r="PIP536" s="136"/>
      <c r="PIQ536" s="136"/>
      <c r="PIR536" s="136"/>
      <c r="PIS536" s="136"/>
      <c r="PIT536" s="136"/>
      <c r="PIU536" s="136"/>
      <c r="PIV536" s="136"/>
      <c r="PIW536" s="136"/>
      <c r="PIX536" s="136"/>
      <c r="PIY536" s="136"/>
      <c r="PIZ536" s="136"/>
      <c r="PJA536" s="136"/>
      <c r="PJB536" s="136"/>
      <c r="PJC536" s="136"/>
      <c r="PJD536" s="136"/>
      <c r="PJE536" s="136"/>
      <c r="PJF536" s="136"/>
      <c r="PJG536" s="136"/>
      <c r="PJH536" s="136"/>
      <c r="PJI536" s="136"/>
      <c r="PJJ536" s="136"/>
      <c r="PJK536" s="136"/>
      <c r="PJL536" s="136"/>
      <c r="PJM536" s="136"/>
      <c r="PJN536" s="136"/>
      <c r="PJO536" s="136"/>
      <c r="PJP536" s="136"/>
      <c r="PJQ536" s="136"/>
      <c r="PJR536" s="136"/>
      <c r="PJS536" s="136"/>
      <c r="PJT536" s="136"/>
      <c r="PJU536" s="136"/>
      <c r="PJV536" s="136"/>
      <c r="PJW536" s="136"/>
      <c r="PJX536" s="136"/>
      <c r="PJY536" s="136"/>
      <c r="PJZ536" s="136"/>
      <c r="PKA536" s="136"/>
      <c r="PKB536" s="136"/>
      <c r="PKC536" s="136"/>
      <c r="PKD536" s="136"/>
      <c r="PKE536" s="136"/>
      <c r="PKF536" s="136"/>
      <c r="PKG536" s="136"/>
      <c r="PKH536" s="136"/>
      <c r="PKI536" s="136"/>
      <c r="PKJ536" s="136"/>
      <c r="PKK536" s="136"/>
      <c r="PKL536" s="136"/>
      <c r="PKM536" s="136"/>
      <c r="PKN536" s="136"/>
      <c r="PKO536" s="136"/>
      <c r="PKP536" s="136"/>
      <c r="PKQ536" s="136"/>
      <c r="PKR536" s="136"/>
      <c r="PKS536" s="136"/>
      <c r="PKT536" s="136"/>
      <c r="PKU536" s="136"/>
      <c r="PKV536" s="136"/>
      <c r="PKW536" s="136"/>
      <c r="PKX536" s="136"/>
      <c r="PKY536" s="136"/>
      <c r="PKZ536" s="136"/>
      <c r="PLA536" s="136"/>
      <c r="PLB536" s="136"/>
      <c r="PLC536" s="136"/>
      <c r="PLD536" s="136"/>
      <c r="PLE536" s="136"/>
      <c r="PLF536" s="136"/>
      <c r="PLG536" s="136"/>
      <c r="PLH536" s="136"/>
      <c r="PLI536" s="136"/>
      <c r="PLJ536" s="136"/>
      <c r="PLK536" s="136"/>
      <c r="PLL536" s="136"/>
      <c r="PLM536" s="136"/>
      <c r="PLN536" s="136"/>
      <c r="PLO536" s="136"/>
      <c r="PLP536" s="136"/>
      <c r="PLQ536" s="136"/>
      <c r="PLR536" s="136"/>
      <c r="PLS536" s="136"/>
      <c r="PLT536" s="136"/>
      <c r="PLU536" s="136"/>
      <c r="PLV536" s="136"/>
      <c r="PLW536" s="136"/>
      <c r="PLX536" s="136"/>
      <c r="PLY536" s="136"/>
      <c r="PLZ536" s="136"/>
      <c r="PMA536" s="136"/>
      <c r="PMB536" s="136"/>
      <c r="PMC536" s="136"/>
      <c r="PMD536" s="136"/>
      <c r="PME536" s="136"/>
      <c r="PMF536" s="136"/>
      <c r="PMG536" s="136"/>
      <c r="PMH536" s="136"/>
      <c r="PMI536" s="136"/>
      <c r="PMJ536" s="136"/>
      <c r="PMK536" s="136"/>
      <c r="PML536" s="136"/>
      <c r="PMM536" s="136"/>
      <c r="PMN536" s="136"/>
      <c r="PMO536" s="136"/>
      <c r="PMP536" s="136"/>
      <c r="PMQ536" s="136"/>
      <c r="PMR536" s="136"/>
      <c r="PMS536" s="136"/>
      <c r="PMT536" s="136"/>
      <c r="PMU536" s="136"/>
      <c r="PMV536" s="136"/>
      <c r="PMW536" s="136"/>
      <c r="PMX536" s="136"/>
      <c r="PMY536" s="136"/>
      <c r="PMZ536" s="136"/>
      <c r="PNA536" s="136"/>
      <c r="PNB536" s="136"/>
      <c r="PNC536" s="136"/>
      <c r="PND536" s="136"/>
      <c r="PNE536" s="136"/>
      <c r="PNF536" s="136"/>
      <c r="PNG536" s="136"/>
      <c r="PNH536" s="136"/>
      <c r="PNI536" s="136"/>
      <c r="PNJ536" s="136"/>
      <c r="PNK536" s="136"/>
      <c r="PNL536" s="136"/>
      <c r="PNM536" s="136"/>
      <c r="PNN536" s="136"/>
      <c r="PNO536" s="136"/>
      <c r="PNP536" s="136"/>
      <c r="PNQ536" s="136"/>
      <c r="PNR536" s="136"/>
      <c r="PNS536" s="136"/>
      <c r="PNT536" s="136"/>
      <c r="PNU536" s="136"/>
      <c r="PNV536" s="136"/>
      <c r="PNW536" s="136"/>
      <c r="PNX536" s="136"/>
      <c r="PNY536" s="136"/>
      <c r="PNZ536" s="136"/>
      <c r="POA536" s="136"/>
      <c r="POB536" s="136"/>
      <c r="POC536" s="136"/>
      <c r="POD536" s="136"/>
      <c r="POE536" s="136"/>
      <c r="POF536" s="136"/>
      <c r="POG536" s="136"/>
      <c r="POH536" s="136"/>
      <c r="POI536" s="136"/>
      <c r="POJ536" s="136"/>
      <c r="POK536" s="136"/>
      <c r="POL536" s="136"/>
      <c r="POM536" s="136"/>
      <c r="PON536" s="136"/>
      <c r="POO536" s="136"/>
      <c r="POP536" s="136"/>
      <c r="POQ536" s="136"/>
      <c r="POR536" s="136"/>
      <c r="POS536" s="136"/>
      <c r="POT536" s="136"/>
      <c r="POU536" s="136"/>
      <c r="POV536" s="136"/>
      <c r="POW536" s="136"/>
      <c r="POX536" s="136"/>
      <c r="POY536" s="136"/>
      <c r="POZ536" s="136"/>
      <c r="PPA536" s="136"/>
      <c r="PPB536" s="136"/>
      <c r="PPC536" s="136"/>
      <c r="PPD536" s="136"/>
      <c r="PPE536" s="136"/>
      <c r="PPF536" s="136"/>
      <c r="PPG536" s="136"/>
      <c r="PPH536" s="136"/>
      <c r="PPI536" s="136"/>
      <c r="PPJ536" s="136"/>
      <c r="PPK536" s="136"/>
      <c r="PPL536" s="136"/>
      <c r="PPM536" s="136"/>
      <c r="PPN536" s="136"/>
      <c r="PPO536" s="136"/>
      <c r="PPP536" s="136"/>
      <c r="PPQ536" s="136"/>
      <c r="PPR536" s="136"/>
      <c r="PPS536" s="136"/>
      <c r="PPT536" s="136"/>
      <c r="PPU536" s="136"/>
      <c r="PPV536" s="136"/>
      <c r="PPW536" s="136"/>
      <c r="PPX536" s="136"/>
      <c r="PPY536" s="136"/>
      <c r="PPZ536" s="136"/>
      <c r="PQA536" s="136"/>
      <c r="PQB536" s="136"/>
      <c r="PQC536" s="136"/>
      <c r="PQD536" s="136"/>
      <c r="PQE536" s="136"/>
      <c r="PQF536" s="136"/>
      <c r="PQG536" s="136"/>
      <c r="PQH536" s="136"/>
      <c r="PQI536" s="136"/>
      <c r="PQJ536" s="136"/>
      <c r="PQK536" s="136"/>
      <c r="PQL536" s="136"/>
      <c r="PQM536" s="136"/>
      <c r="PQN536" s="136"/>
      <c r="PQO536" s="136"/>
      <c r="PQP536" s="136"/>
      <c r="PQQ536" s="136"/>
      <c r="PQR536" s="136"/>
      <c r="PQS536" s="136"/>
      <c r="PQT536" s="136"/>
      <c r="PQU536" s="136"/>
      <c r="PQV536" s="136"/>
      <c r="PQW536" s="136"/>
      <c r="PQX536" s="136"/>
      <c r="PQY536" s="136"/>
      <c r="PQZ536" s="136"/>
      <c r="PRA536" s="136"/>
      <c r="PRB536" s="136"/>
      <c r="PRC536" s="136"/>
      <c r="PRD536" s="136"/>
      <c r="PRE536" s="136"/>
      <c r="PRF536" s="136"/>
      <c r="PRG536" s="136"/>
      <c r="PRH536" s="136"/>
      <c r="PRI536" s="136"/>
      <c r="PRJ536" s="136"/>
      <c r="PRK536" s="136"/>
      <c r="PRL536" s="136"/>
      <c r="PRM536" s="136"/>
      <c r="PRN536" s="136"/>
      <c r="PRO536" s="136"/>
      <c r="PRP536" s="136"/>
      <c r="PRQ536" s="136"/>
      <c r="PRR536" s="136"/>
      <c r="PRS536" s="136"/>
      <c r="PRT536" s="136"/>
      <c r="PRU536" s="136"/>
      <c r="PRV536" s="136"/>
      <c r="PRW536" s="136"/>
      <c r="PRX536" s="136"/>
      <c r="PRY536" s="136"/>
      <c r="PRZ536" s="136"/>
      <c r="PSA536" s="136"/>
      <c r="PSB536" s="136"/>
      <c r="PSC536" s="136"/>
      <c r="PSD536" s="136"/>
      <c r="PSE536" s="136"/>
      <c r="PSF536" s="136"/>
      <c r="PSG536" s="136"/>
      <c r="PSH536" s="136"/>
      <c r="PSI536" s="136"/>
      <c r="PSJ536" s="136"/>
      <c r="PSK536" s="136"/>
      <c r="PSL536" s="136"/>
      <c r="PSM536" s="136"/>
      <c r="PSN536" s="136"/>
      <c r="PSO536" s="136"/>
      <c r="PSP536" s="136"/>
      <c r="PSQ536" s="136"/>
      <c r="PSR536" s="136"/>
      <c r="PSS536" s="136"/>
      <c r="PST536" s="136"/>
      <c r="PSU536" s="136"/>
      <c r="PSV536" s="136"/>
      <c r="PSW536" s="136"/>
      <c r="PSX536" s="136"/>
      <c r="PSY536" s="136"/>
      <c r="PSZ536" s="136"/>
      <c r="PTA536" s="136"/>
      <c r="PTB536" s="136"/>
      <c r="PTC536" s="136"/>
      <c r="PTD536" s="136"/>
      <c r="PTE536" s="136"/>
      <c r="PTF536" s="136"/>
      <c r="PTG536" s="136"/>
      <c r="PTH536" s="136"/>
      <c r="PTI536" s="136"/>
      <c r="PTJ536" s="136"/>
      <c r="PTK536" s="136"/>
      <c r="PTL536" s="136"/>
      <c r="PTM536" s="136"/>
      <c r="PTN536" s="136"/>
      <c r="PTO536" s="136"/>
      <c r="PTP536" s="136"/>
      <c r="PTQ536" s="136"/>
      <c r="PTR536" s="136"/>
      <c r="PTS536" s="136"/>
      <c r="PTT536" s="136"/>
      <c r="PTU536" s="136"/>
      <c r="PTV536" s="136"/>
      <c r="PTW536" s="136"/>
      <c r="PTX536" s="136"/>
      <c r="PTY536" s="136"/>
      <c r="PTZ536" s="136"/>
      <c r="PUA536" s="136"/>
      <c r="PUB536" s="136"/>
      <c r="PUC536" s="136"/>
      <c r="PUD536" s="136"/>
      <c r="PUE536" s="136"/>
      <c r="PUF536" s="136"/>
      <c r="PUG536" s="136"/>
      <c r="PUH536" s="136"/>
      <c r="PUI536" s="136"/>
      <c r="PUJ536" s="136"/>
      <c r="PUK536" s="136"/>
      <c r="PUL536" s="136"/>
      <c r="PUM536" s="136"/>
      <c r="PUN536" s="136"/>
      <c r="PUO536" s="136"/>
      <c r="PUP536" s="136"/>
      <c r="PUQ536" s="136"/>
      <c r="PUR536" s="136"/>
      <c r="PUS536" s="136"/>
      <c r="PUT536" s="136"/>
      <c r="PUU536" s="136"/>
      <c r="PUV536" s="136"/>
      <c r="PUW536" s="136"/>
      <c r="PUX536" s="136"/>
      <c r="PUY536" s="136"/>
      <c r="PUZ536" s="136"/>
      <c r="PVA536" s="136"/>
      <c r="PVB536" s="136"/>
      <c r="PVC536" s="136"/>
      <c r="PVD536" s="136"/>
      <c r="PVE536" s="136"/>
      <c r="PVF536" s="136"/>
      <c r="PVG536" s="136"/>
      <c r="PVH536" s="136"/>
      <c r="PVI536" s="136"/>
      <c r="PVJ536" s="136"/>
      <c r="PVK536" s="136"/>
      <c r="PVL536" s="136"/>
      <c r="PVM536" s="136"/>
      <c r="PVN536" s="136"/>
      <c r="PVO536" s="136"/>
      <c r="PVP536" s="136"/>
      <c r="PVQ536" s="136"/>
      <c r="PVR536" s="136"/>
      <c r="PVS536" s="136"/>
      <c r="PVT536" s="136"/>
      <c r="PVU536" s="136"/>
      <c r="PVV536" s="136"/>
      <c r="PVW536" s="136"/>
      <c r="PVX536" s="136"/>
      <c r="PVY536" s="136"/>
      <c r="PVZ536" s="136"/>
      <c r="PWA536" s="136"/>
      <c r="PWB536" s="136"/>
      <c r="PWC536" s="136"/>
      <c r="PWD536" s="136"/>
      <c r="PWE536" s="136"/>
      <c r="PWF536" s="136"/>
      <c r="PWG536" s="136"/>
      <c r="PWH536" s="136"/>
      <c r="PWI536" s="136"/>
      <c r="PWJ536" s="136"/>
      <c r="PWK536" s="136"/>
      <c r="PWL536" s="136"/>
      <c r="PWM536" s="136"/>
      <c r="PWN536" s="136"/>
      <c r="PWO536" s="136"/>
      <c r="PWP536" s="136"/>
      <c r="PWQ536" s="136"/>
      <c r="PWR536" s="136"/>
      <c r="PWS536" s="136"/>
      <c r="PWT536" s="136"/>
      <c r="PWU536" s="136"/>
      <c r="PWV536" s="136"/>
      <c r="PWW536" s="136"/>
      <c r="PWX536" s="136"/>
      <c r="PWY536" s="136"/>
      <c r="PWZ536" s="136"/>
      <c r="PXA536" s="136"/>
      <c r="PXB536" s="136"/>
      <c r="PXC536" s="136"/>
      <c r="PXD536" s="136"/>
      <c r="PXE536" s="136"/>
      <c r="PXF536" s="136"/>
      <c r="PXG536" s="136"/>
      <c r="PXH536" s="136"/>
      <c r="PXI536" s="136"/>
      <c r="PXJ536" s="136"/>
      <c r="PXK536" s="136"/>
      <c r="PXL536" s="136"/>
      <c r="PXM536" s="136"/>
      <c r="PXN536" s="136"/>
      <c r="PXO536" s="136"/>
      <c r="PXP536" s="136"/>
      <c r="PXQ536" s="136"/>
      <c r="PXR536" s="136"/>
      <c r="PXS536" s="136"/>
      <c r="PXT536" s="136"/>
      <c r="PXU536" s="136"/>
      <c r="PXV536" s="136"/>
      <c r="PXW536" s="136"/>
      <c r="PXX536" s="136"/>
      <c r="PXY536" s="136"/>
      <c r="PXZ536" s="136"/>
      <c r="PYA536" s="136"/>
      <c r="PYB536" s="136"/>
      <c r="PYC536" s="136"/>
      <c r="PYD536" s="136"/>
      <c r="PYE536" s="136"/>
      <c r="PYF536" s="136"/>
      <c r="PYG536" s="136"/>
      <c r="PYH536" s="136"/>
      <c r="PYI536" s="136"/>
      <c r="PYJ536" s="136"/>
      <c r="PYK536" s="136"/>
      <c r="PYL536" s="136"/>
      <c r="PYM536" s="136"/>
      <c r="PYN536" s="136"/>
      <c r="PYO536" s="136"/>
      <c r="PYP536" s="136"/>
      <c r="PYQ536" s="136"/>
      <c r="PYR536" s="136"/>
      <c r="PYS536" s="136"/>
      <c r="PYT536" s="136"/>
      <c r="PYU536" s="136"/>
      <c r="PYV536" s="136"/>
      <c r="PYW536" s="136"/>
      <c r="PYX536" s="136"/>
      <c r="PYY536" s="136"/>
      <c r="PYZ536" s="136"/>
      <c r="PZA536" s="136"/>
      <c r="PZB536" s="136"/>
      <c r="PZC536" s="136"/>
      <c r="PZD536" s="136"/>
      <c r="PZE536" s="136"/>
      <c r="PZF536" s="136"/>
      <c r="PZG536" s="136"/>
      <c r="PZH536" s="136"/>
      <c r="PZI536" s="136"/>
      <c r="PZJ536" s="136"/>
      <c r="PZK536" s="136"/>
      <c r="PZL536" s="136"/>
      <c r="PZM536" s="136"/>
      <c r="PZN536" s="136"/>
      <c r="PZO536" s="136"/>
      <c r="PZP536" s="136"/>
      <c r="PZQ536" s="136"/>
      <c r="PZR536" s="136"/>
      <c r="PZS536" s="136"/>
      <c r="PZT536" s="136"/>
      <c r="PZU536" s="136"/>
      <c r="PZV536" s="136"/>
      <c r="PZW536" s="136"/>
      <c r="PZX536" s="136"/>
      <c r="PZY536" s="136"/>
      <c r="PZZ536" s="136"/>
      <c r="QAA536" s="136"/>
      <c r="QAB536" s="136"/>
      <c r="QAC536" s="136"/>
      <c r="QAD536" s="136"/>
      <c r="QAE536" s="136"/>
      <c r="QAF536" s="136"/>
      <c r="QAG536" s="136"/>
      <c r="QAH536" s="136"/>
      <c r="QAI536" s="136"/>
      <c r="QAJ536" s="136"/>
      <c r="QAK536" s="136"/>
      <c r="QAL536" s="136"/>
      <c r="QAM536" s="136"/>
      <c r="QAN536" s="136"/>
      <c r="QAO536" s="136"/>
      <c r="QAP536" s="136"/>
      <c r="QAQ536" s="136"/>
      <c r="QAR536" s="136"/>
      <c r="QAS536" s="136"/>
      <c r="QAT536" s="136"/>
      <c r="QAU536" s="136"/>
      <c r="QAV536" s="136"/>
      <c r="QAW536" s="136"/>
      <c r="QAX536" s="136"/>
      <c r="QAY536" s="136"/>
      <c r="QAZ536" s="136"/>
      <c r="QBA536" s="136"/>
      <c r="QBB536" s="136"/>
      <c r="QBC536" s="136"/>
      <c r="QBD536" s="136"/>
      <c r="QBE536" s="136"/>
      <c r="QBF536" s="136"/>
      <c r="QBG536" s="136"/>
      <c r="QBH536" s="136"/>
      <c r="QBI536" s="136"/>
      <c r="QBJ536" s="136"/>
      <c r="QBK536" s="136"/>
      <c r="QBL536" s="136"/>
      <c r="QBM536" s="136"/>
      <c r="QBN536" s="136"/>
      <c r="QBO536" s="136"/>
      <c r="QBP536" s="136"/>
      <c r="QBQ536" s="136"/>
      <c r="QBR536" s="136"/>
      <c r="QBS536" s="136"/>
      <c r="QBT536" s="136"/>
      <c r="QBU536" s="136"/>
      <c r="QBV536" s="136"/>
      <c r="QBW536" s="136"/>
      <c r="QBX536" s="136"/>
      <c r="QBY536" s="136"/>
      <c r="QBZ536" s="136"/>
      <c r="QCA536" s="136"/>
      <c r="QCB536" s="136"/>
      <c r="QCC536" s="136"/>
      <c r="QCD536" s="136"/>
      <c r="QCE536" s="136"/>
      <c r="QCF536" s="136"/>
      <c r="QCG536" s="136"/>
      <c r="QCH536" s="136"/>
      <c r="QCI536" s="136"/>
      <c r="QCJ536" s="136"/>
      <c r="QCK536" s="136"/>
      <c r="QCL536" s="136"/>
      <c r="QCM536" s="136"/>
      <c r="QCN536" s="136"/>
      <c r="QCO536" s="136"/>
      <c r="QCP536" s="136"/>
      <c r="QCQ536" s="136"/>
      <c r="QCR536" s="136"/>
      <c r="QCS536" s="136"/>
      <c r="QCT536" s="136"/>
      <c r="QCU536" s="136"/>
      <c r="QCV536" s="136"/>
      <c r="QCW536" s="136"/>
      <c r="QCX536" s="136"/>
      <c r="QCY536" s="136"/>
      <c r="QCZ536" s="136"/>
      <c r="QDA536" s="136"/>
      <c r="QDB536" s="136"/>
      <c r="QDC536" s="136"/>
      <c r="QDD536" s="136"/>
      <c r="QDE536" s="136"/>
      <c r="QDF536" s="136"/>
      <c r="QDG536" s="136"/>
      <c r="QDH536" s="136"/>
      <c r="QDI536" s="136"/>
      <c r="QDJ536" s="136"/>
      <c r="QDK536" s="136"/>
      <c r="QDL536" s="136"/>
      <c r="QDM536" s="136"/>
      <c r="QDN536" s="136"/>
      <c r="QDO536" s="136"/>
      <c r="QDP536" s="136"/>
      <c r="QDQ536" s="136"/>
      <c r="QDR536" s="136"/>
      <c r="QDS536" s="136"/>
      <c r="QDT536" s="136"/>
      <c r="QDU536" s="136"/>
      <c r="QDV536" s="136"/>
      <c r="QDW536" s="136"/>
      <c r="QDX536" s="136"/>
      <c r="QDY536" s="136"/>
      <c r="QDZ536" s="136"/>
      <c r="QEA536" s="136"/>
      <c r="QEB536" s="136"/>
      <c r="QEC536" s="136"/>
      <c r="QED536" s="136"/>
      <c r="QEE536" s="136"/>
      <c r="QEF536" s="136"/>
      <c r="QEG536" s="136"/>
      <c r="QEH536" s="136"/>
      <c r="QEI536" s="136"/>
      <c r="QEJ536" s="136"/>
      <c r="QEK536" s="136"/>
      <c r="QEL536" s="136"/>
      <c r="QEM536" s="136"/>
      <c r="QEN536" s="136"/>
      <c r="QEO536" s="136"/>
      <c r="QEP536" s="136"/>
      <c r="QEQ536" s="136"/>
      <c r="QER536" s="136"/>
      <c r="QES536" s="136"/>
      <c r="QET536" s="136"/>
      <c r="QEU536" s="136"/>
      <c r="QEV536" s="136"/>
      <c r="QEW536" s="136"/>
      <c r="QEX536" s="136"/>
      <c r="QEY536" s="136"/>
      <c r="QEZ536" s="136"/>
      <c r="QFA536" s="136"/>
      <c r="QFB536" s="136"/>
      <c r="QFC536" s="136"/>
      <c r="QFD536" s="136"/>
      <c r="QFE536" s="136"/>
      <c r="QFF536" s="136"/>
      <c r="QFG536" s="136"/>
      <c r="QFH536" s="136"/>
      <c r="QFI536" s="136"/>
      <c r="QFJ536" s="136"/>
      <c r="QFK536" s="136"/>
      <c r="QFL536" s="136"/>
      <c r="QFM536" s="136"/>
      <c r="QFN536" s="136"/>
      <c r="QFO536" s="136"/>
      <c r="QFP536" s="136"/>
      <c r="QFQ536" s="136"/>
      <c r="QFR536" s="136"/>
      <c r="QFS536" s="136"/>
      <c r="QFT536" s="136"/>
      <c r="QFU536" s="136"/>
      <c r="QFV536" s="136"/>
      <c r="QFW536" s="136"/>
      <c r="QFX536" s="136"/>
      <c r="QFY536" s="136"/>
      <c r="QFZ536" s="136"/>
      <c r="QGA536" s="136"/>
      <c r="QGB536" s="136"/>
      <c r="QGC536" s="136"/>
      <c r="QGD536" s="136"/>
      <c r="QGE536" s="136"/>
      <c r="QGF536" s="136"/>
      <c r="QGG536" s="136"/>
      <c r="QGH536" s="136"/>
      <c r="QGI536" s="136"/>
      <c r="QGJ536" s="136"/>
      <c r="QGK536" s="136"/>
      <c r="QGL536" s="136"/>
      <c r="QGM536" s="136"/>
      <c r="QGN536" s="136"/>
      <c r="QGO536" s="136"/>
      <c r="QGP536" s="136"/>
      <c r="QGQ536" s="136"/>
      <c r="QGR536" s="136"/>
      <c r="QGS536" s="136"/>
      <c r="QGT536" s="136"/>
      <c r="QGU536" s="136"/>
      <c r="QGV536" s="136"/>
      <c r="QGW536" s="136"/>
      <c r="QGX536" s="136"/>
      <c r="QGY536" s="136"/>
      <c r="QGZ536" s="136"/>
      <c r="QHA536" s="136"/>
      <c r="QHB536" s="136"/>
      <c r="QHC536" s="136"/>
      <c r="QHD536" s="136"/>
      <c r="QHE536" s="136"/>
      <c r="QHF536" s="136"/>
      <c r="QHG536" s="136"/>
      <c r="QHH536" s="136"/>
      <c r="QHI536" s="136"/>
      <c r="QHJ536" s="136"/>
      <c r="QHK536" s="136"/>
      <c r="QHL536" s="136"/>
      <c r="QHM536" s="136"/>
      <c r="QHN536" s="136"/>
      <c r="QHO536" s="136"/>
      <c r="QHP536" s="136"/>
      <c r="QHQ536" s="136"/>
      <c r="QHR536" s="136"/>
      <c r="QHS536" s="136"/>
      <c r="QHT536" s="136"/>
      <c r="QHU536" s="136"/>
      <c r="QHV536" s="136"/>
      <c r="QHW536" s="136"/>
      <c r="QHX536" s="136"/>
      <c r="QHY536" s="136"/>
      <c r="QHZ536" s="136"/>
      <c r="QIA536" s="136"/>
      <c r="QIB536" s="136"/>
      <c r="QIC536" s="136"/>
      <c r="QID536" s="136"/>
      <c r="QIE536" s="136"/>
      <c r="QIF536" s="136"/>
      <c r="QIG536" s="136"/>
      <c r="QIH536" s="136"/>
      <c r="QII536" s="136"/>
      <c r="QIJ536" s="136"/>
      <c r="QIK536" s="136"/>
      <c r="QIL536" s="136"/>
      <c r="QIM536" s="136"/>
      <c r="QIN536" s="136"/>
      <c r="QIO536" s="136"/>
      <c r="QIP536" s="136"/>
      <c r="QIQ536" s="136"/>
      <c r="QIR536" s="136"/>
      <c r="QIS536" s="136"/>
      <c r="QIT536" s="136"/>
      <c r="QIU536" s="136"/>
      <c r="QIV536" s="136"/>
      <c r="QIW536" s="136"/>
      <c r="QIX536" s="136"/>
      <c r="QIY536" s="136"/>
      <c r="QIZ536" s="136"/>
      <c r="QJA536" s="136"/>
      <c r="QJB536" s="136"/>
      <c r="QJC536" s="136"/>
      <c r="QJD536" s="136"/>
      <c r="QJE536" s="136"/>
      <c r="QJF536" s="136"/>
      <c r="QJG536" s="136"/>
      <c r="QJH536" s="136"/>
      <c r="QJI536" s="136"/>
      <c r="QJJ536" s="136"/>
      <c r="QJK536" s="136"/>
      <c r="QJL536" s="136"/>
      <c r="QJM536" s="136"/>
      <c r="QJN536" s="136"/>
      <c r="QJO536" s="136"/>
      <c r="QJP536" s="136"/>
      <c r="QJQ536" s="136"/>
      <c r="QJR536" s="136"/>
      <c r="QJS536" s="136"/>
      <c r="QJT536" s="136"/>
      <c r="QJU536" s="136"/>
      <c r="QJV536" s="136"/>
      <c r="QJW536" s="136"/>
      <c r="QJX536" s="136"/>
      <c r="QJY536" s="136"/>
      <c r="QJZ536" s="136"/>
      <c r="QKA536" s="136"/>
      <c r="QKB536" s="136"/>
      <c r="QKC536" s="136"/>
      <c r="QKD536" s="136"/>
      <c r="QKE536" s="136"/>
      <c r="QKF536" s="136"/>
      <c r="QKG536" s="136"/>
      <c r="QKH536" s="136"/>
      <c r="QKI536" s="136"/>
      <c r="QKJ536" s="136"/>
      <c r="QKK536" s="136"/>
      <c r="QKL536" s="136"/>
      <c r="QKM536" s="136"/>
      <c r="QKN536" s="136"/>
      <c r="QKO536" s="136"/>
      <c r="QKP536" s="136"/>
      <c r="QKQ536" s="136"/>
      <c r="QKR536" s="136"/>
      <c r="QKS536" s="136"/>
      <c r="QKT536" s="136"/>
      <c r="QKU536" s="136"/>
      <c r="QKV536" s="136"/>
      <c r="QKW536" s="136"/>
      <c r="QKX536" s="136"/>
      <c r="QKY536" s="136"/>
      <c r="QKZ536" s="136"/>
      <c r="QLA536" s="136"/>
      <c r="QLB536" s="136"/>
      <c r="QLC536" s="136"/>
      <c r="QLD536" s="136"/>
      <c r="QLE536" s="136"/>
      <c r="QLF536" s="136"/>
      <c r="QLG536" s="136"/>
      <c r="QLH536" s="136"/>
      <c r="QLI536" s="136"/>
      <c r="QLJ536" s="136"/>
      <c r="QLK536" s="136"/>
      <c r="QLL536" s="136"/>
      <c r="QLM536" s="136"/>
      <c r="QLN536" s="136"/>
      <c r="QLO536" s="136"/>
      <c r="QLP536" s="136"/>
      <c r="QLQ536" s="136"/>
      <c r="QLR536" s="136"/>
      <c r="QLS536" s="136"/>
      <c r="QLT536" s="136"/>
      <c r="QLU536" s="136"/>
      <c r="QLV536" s="136"/>
      <c r="QLW536" s="136"/>
      <c r="QLX536" s="136"/>
      <c r="QLY536" s="136"/>
      <c r="QLZ536" s="136"/>
      <c r="QMA536" s="136"/>
      <c r="QMB536" s="136"/>
      <c r="QMC536" s="136"/>
      <c r="QMD536" s="136"/>
      <c r="QME536" s="136"/>
      <c r="QMF536" s="136"/>
      <c r="QMG536" s="136"/>
      <c r="QMH536" s="136"/>
      <c r="QMI536" s="136"/>
      <c r="QMJ536" s="136"/>
      <c r="QMK536" s="136"/>
      <c r="QML536" s="136"/>
      <c r="QMM536" s="136"/>
      <c r="QMN536" s="136"/>
      <c r="QMO536" s="136"/>
      <c r="QMP536" s="136"/>
      <c r="QMQ536" s="136"/>
      <c r="QMR536" s="136"/>
      <c r="QMS536" s="136"/>
      <c r="QMT536" s="136"/>
      <c r="QMU536" s="136"/>
      <c r="QMV536" s="136"/>
      <c r="QMW536" s="136"/>
      <c r="QMX536" s="136"/>
      <c r="QMY536" s="136"/>
      <c r="QMZ536" s="136"/>
      <c r="QNA536" s="136"/>
      <c r="QNB536" s="136"/>
      <c r="QNC536" s="136"/>
      <c r="QND536" s="136"/>
      <c r="QNE536" s="136"/>
      <c r="QNF536" s="136"/>
      <c r="QNG536" s="136"/>
      <c r="QNH536" s="136"/>
      <c r="QNI536" s="136"/>
      <c r="QNJ536" s="136"/>
      <c r="QNK536" s="136"/>
      <c r="QNL536" s="136"/>
      <c r="QNM536" s="136"/>
      <c r="QNN536" s="136"/>
      <c r="QNO536" s="136"/>
      <c r="QNP536" s="136"/>
      <c r="QNQ536" s="136"/>
      <c r="QNR536" s="136"/>
      <c r="QNS536" s="136"/>
      <c r="QNT536" s="136"/>
      <c r="QNU536" s="136"/>
      <c r="QNV536" s="136"/>
      <c r="QNW536" s="136"/>
      <c r="QNX536" s="136"/>
      <c r="QNY536" s="136"/>
      <c r="QNZ536" s="136"/>
      <c r="QOA536" s="136"/>
      <c r="QOB536" s="136"/>
      <c r="QOC536" s="136"/>
      <c r="QOD536" s="136"/>
      <c r="QOE536" s="136"/>
      <c r="QOF536" s="136"/>
      <c r="QOG536" s="136"/>
      <c r="QOH536" s="136"/>
      <c r="QOI536" s="136"/>
      <c r="QOJ536" s="136"/>
      <c r="QOK536" s="136"/>
      <c r="QOL536" s="136"/>
      <c r="QOM536" s="136"/>
      <c r="QON536" s="136"/>
      <c r="QOO536" s="136"/>
      <c r="QOP536" s="136"/>
      <c r="QOQ536" s="136"/>
      <c r="QOR536" s="136"/>
      <c r="QOS536" s="136"/>
      <c r="QOT536" s="136"/>
      <c r="QOU536" s="136"/>
      <c r="QOV536" s="136"/>
      <c r="QOW536" s="136"/>
      <c r="QOX536" s="136"/>
      <c r="QOY536" s="136"/>
      <c r="QOZ536" s="136"/>
      <c r="QPA536" s="136"/>
      <c r="QPB536" s="136"/>
      <c r="QPC536" s="136"/>
      <c r="QPD536" s="136"/>
      <c r="QPE536" s="136"/>
      <c r="QPF536" s="136"/>
      <c r="QPG536" s="136"/>
      <c r="QPH536" s="136"/>
      <c r="QPI536" s="136"/>
      <c r="QPJ536" s="136"/>
      <c r="QPK536" s="136"/>
      <c r="QPL536" s="136"/>
      <c r="QPM536" s="136"/>
      <c r="QPN536" s="136"/>
      <c r="QPO536" s="136"/>
      <c r="QPP536" s="136"/>
      <c r="QPQ536" s="136"/>
      <c r="QPR536" s="136"/>
      <c r="QPS536" s="136"/>
      <c r="QPT536" s="136"/>
      <c r="QPU536" s="136"/>
      <c r="QPV536" s="136"/>
      <c r="QPW536" s="136"/>
      <c r="QPX536" s="136"/>
      <c r="QPY536" s="136"/>
      <c r="QPZ536" s="136"/>
      <c r="QQA536" s="136"/>
      <c r="QQB536" s="136"/>
      <c r="QQC536" s="136"/>
      <c r="QQD536" s="136"/>
      <c r="QQE536" s="136"/>
      <c r="QQF536" s="136"/>
      <c r="QQG536" s="136"/>
      <c r="QQH536" s="136"/>
      <c r="QQI536" s="136"/>
      <c r="QQJ536" s="136"/>
      <c r="QQK536" s="136"/>
      <c r="QQL536" s="136"/>
      <c r="QQM536" s="136"/>
      <c r="QQN536" s="136"/>
      <c r="QQO536" s="136"/>
      <c r="QQP536" s="136"/>
      <c r="QQQ536" s="136"/>
      <c r="QQR536" s="136"/>
      <c r="QQS536" s="136"/>
      <c r="QQT536" s="136"/>
      <c r="QQU536" s="136"/>
      <c r="QQV536" s="136"/>
      <c r="QQW536" s="136"/>
      <c r="QQX536" s="136"/>
      <c r="QQY536" s="136"/>
      <c r="QQZ536" s="136"/>
      <c r="QRA536" s="136"/>
      <c r="QRB536" s="136"/>
      <c r="QRC536" s="136"/>
      <c r="QRD536" s="136"/>
      <c r="QRE536" s="136"/>
      <c r="QRF536" s="136"/>
      <c r="QRG536" s="136"/>
      <c r="QRH536" s="136"/>
      <c r="QRI536" s="136"/>
      <c r="QRJ536" s="136"/>
      <c r="QRK536" s="136"/>
      <c r="QRL536" s="136"/>
      <c r="QRM536" s="136"/>
      <c r="QRN536" s="136"/>
      <c r="QRO536" s="136"/>
      <c r="QRP536" s="136"/>
      <c r="QRQ536" s="136"/>
      <c r="QRR536" s="136"/>
      <c r="QRS536" s="136"/>
      <c r="QRT536" s="136"/>
      <c r="QRU536" s="136"/>
      <c r="QRV536" s="136"/>
      <c r="QRW536" s="136"/>
      <c r="QRX536" s="136"/>
      <c r="QRY536" s="136"/>
      <c r="QRZ536" s="136"/>
      <c r="QSA536" s="136"/>
      <c r="QSB536" s="136"/>
      <c r="QSC536" s="136"/>
      <c r="QSD536" s="136"/>
      <c r="QSE536" s="136"/>
      <c r="QSF536" s="136"/>
      <c r="QSG536" s="136"/>
      <c r="QSH536" s="136"/>
      <c r="QSI536" s="136"/>
      <c r="QSJ536" s="136"/>
      <c r="QSK536" s="136"/>
      <c r="QSL536" s="136"/>
      <c r="QSM536" s="136"/>
      <c r="QSN536" s="136"/>
      <c r="QSO536" s="136"/>
      <c r="QSP536" s="136"/>
      <c r="QSQ536" s="136"/>
      <c r="QSR536" s="136"/>
      <c r="QSS536" s="136"/>
      <c r="QST536" s="136"/>
      <c r="QSU536" s="136"/>
      <c r="QSV536" s="136"/>
      <c r="QSW536" s="136"/>
      <c r="QSX536" s="136"/>
      <c r="QSY536" s="136"/>
      <c r="QSZ536" s="136"/>
      <c r="QTA536" s="136"/>
      <c r="QTB536" s="136"/>
      <c r="QTC536" s="136"/>
      <c r="QTD536" s="136"/>
      <c r="QTE536" s="136"/>
      <c r="QTF536" s="136"/>
      <c r="QTG536" s="136"/>
      <c r="QTH536" s="136"/>
      <c r="QTI536" s="136"/>
      <c r="QTJ536" s="136"/>
      <c r="QTK536" s="136"/>
      <c r="QTL536" s="136"/>
      <c r="QTM536" s="136"/>
      <c r="QTN536" s="136"/>
      <c r="QTO536" s="136"/>
      <c r="QTP536" s="136"/>
      <c r="QTQ536" s="136"/>
      <c r="QTR536" s="136"/>
      <c r="QTS536" s="136"/>
      <c r="QTT536" s="136"/>
      <c r="QTU536" s="136"/>
      <c r="QTV536" s="136"/>
      <c r="QTW536" s="136"/>
      <c r="QTX536" s="136"/>
      <c r="QTY536" s="136"/>
      <c r="QTZ536" s="136"/>
      <c r="QUA536" s="136"/>
      <c r="QUB536" s="136"/>
      <c r="QUC536" s="136"/>
      <c r="QUD536" s="136"/>
      <c r="QUE536" s="136"/>
      <c r="QUF536" s="136"/>
      <c r="QUG536" s="136"/>
      <c r="QUH536" s="136"/>
      <c r="QUI536" s="136"/>
      <c r="QUJ536" s="136"/>
      <c r="QUK536" s="136"/>
      <c r="QUL536" s="136"/>
      <c r="QUM536" s="136"/>
      <c r="QUN536" s="136"/>
      <c r="QUO536" s="136"/>
      <c r="QUP536" s="136"/>
      <c r="QUQ536" s="136"/>
      <c r="QUR536" s="136"/>
      <c r="QUS536" s="136"/>
      <c r="QUT536" s="136"/>
      <c r="QUU536" s="136"/>
      <c r="QUV536" s="136"/>
      <c r="QUW536" s="136"/>
      <c r="QUX536" s="136"/>
      <c r="QUY536" s="136"/>
      <c r="QUZ536" s="136"/>
      <c r="QVA536" s="136"/>
      <c r="QVB536" s="136"/>
      <c r="QVC536" s="136"/>
      <c r="QVD536" s="136"/>
      <c r="QVE536" s="136"/>
      <c r="QVF536" s="136"/>
      <c r="QVG536" s="136"/>
      <c r="QVH536" s="136"/>
      <c r="QVI536" s="136"/>
      <c r="QVJ536" s="136"/>
      <c r="QVK536" s="136"/>
      <c r="QVL536" s="136"/>
      <c r="QVM536" s="136"/>
      <c r="QVN536" s="136"/>
      <c r="QVO536" s="136"/>
      <c r="QVP536" s="136"/>
      <c r="QVQ536" s="136"/>
      <c r="QVR536" s="136"/>
      <c r="QVS536" s="136"/>
      <c r="QVT536" s="136"/>
      <c r="QVU536" s="136"/>
      <c r="QVV536" s="136"/>
      <c r="QVW536" s="136"/>
      <c r="QVX536" s="136"/>
      <c r="QVY536" s="136"/>
      <c r="QVZ536" s="136"/>
      <c r="QWA536" s="136"/>
      <c r="QWB536" s="136"/>
      <c r="QWC536" s="136"/>
      <c r="QWD536" s="136"/>
      <c r="QWE536" s="136"/>
      <c r="QWF536" s="136"/>
      <c r="QWG536" s="136"/>
      <c r="QWH536" s="136"/>
      <c r="QWI536" s="136"/>
      <c r="QWJ536" s="136"/>
      <c r="QWK536" s="136"/>
      <c r="QWL536" s="136"/>
      <c r="QWM536" s="136"/>
      <c r="QWN536" s="136"/>
      <c r="QWO536" s="136"/>
      <c r="QWP536" s="136"/>
      <c r="QWQ536" s="136"/>
      <c r="QWR536" s="136"/>
      <c r="QWS536" s="136"/>
      <c r="QWT536" s="136"/>
      <c r="QWU536" s="136"/>
      <c r="QWV536" s="136"/>
      <c r="QWW536" s="136"/>
      <c r="QWX536" s="136"/>
      <c r="QWY536" s="136"/>
      <c r="QWZ536" s="136"/>
      <c r="QXA536" s="136"/>
      <c r="QXB536" s="136"/>
      <c r="QXC536" s="136"/>
      <c r="QXD536" s="136"/>
      <c r="QXE536" s="136"/>
      <c r="QXF536" s="136"/>
      <c r="QXG536" s="136"/>
      <c r="QXH536" s="136"/>
      <c r="QXI536" s="136"/>
      <c r="QXJ536" s="136"/>
      <c r="QXK536" s="136"/>
      <c r="QXL536" s="136"/>
      <c r="QXM536" s="136"/>
      <c r="QXN536" s="136"/>
      <c r="QXO536" s="136"/>
      <c r="QXP536" s="136"/>
      <c r="QXQ536" s="136"/>
      <c r="QXR536" s="136"/>
      <c r="QXS536" s="136"/>
      <c r="QXT536" s="136"/>
      <c r="QXU536" s="136"/>
      <c r="QXV536" s="136"/>
      <c r="QXW536" s="136"/>
      <c r="QXX536" s="136"/>
      <c r="QXY536" s="136"/>
      <c r="QXZ536" s="136"/>
      <c r="QYA536" s="136"/>
      <c r="QYB536" s="136"/>
      <c r="QYC536" s="136"/>
      <c r="QYD536" s="136"/>
      <c r="QYE536" s="136"/>
      <c r="QYF536" s="136"/>
      <c r="QYG536" s="136"/>
      <c r="QYH536" s="136"/>
      <c r="QYI536" s="136"/>
      <c r="QYJ536" s="136"/>
      <c r="QYK536" s="136"/>
      <c r="QYL536" s="136"/>
      <c r="QYM536" s="136"/>
      <c r="QYN536" s="136"/>
      <c r="QYO536" s="136"/>
      <c r="QYP536" s="136"/>
      <c r="QYQ536" s="136"/>
      <c r="QYR536" s="136"/>
      <c r="QYS536" s="136"/>
      <c r="QYT536" s="136"/>
      <c r="QYU536" s="136"/>
      <c r="QYV536" s="136"/>
      <c r="QYW536" s="136"/>
      <c r="QYX536" s="136"/>
      <c r="QYY536" s="136"/>
      <c r="QYZ536" s="136"/>
      <c r="QZA536" s="136"/>
      <c r="QZB536" s="136"/>
      <c r="QZC536" s="136"/>
      <c r="QZD536" s="136"/>
      <c r="QZE536" s="136"/>
      <c r="QZF536" s="136"/>
      <c r="QZG536" s="136"/>
      <c r="QZH536" s="136"/>
      <c r="QZI536" s="136"/>
      <c r="QZJ536" s="136"/>
      <c r="QZK536" s="136"/>
      <c r="QZL536" s="136"/>
      <c r="QZM536" s="136"/>
      <c r="QZN536" s="136"/>
      <c r="QZO536" s="136"/>
      <c r="QZP536" s="136"/>
      <c r="QZQ536" s="136"/>
      <c r="QZR536" s="136"/>
      <c r="QZS536" s="136"/>
      <c r="QZT536" s="136"/>
      <c r="QZU536" s="136"/>
      <c r="QZV536" s="136"/>
      <c r="QZW536" s="136"/>
      <c r="QZX536" s="136"/>
      <c r="QZY536" s="136"/>
      <c r="QZZ536" s="136"/>
      <c r="RAA536" s="136"/>
      <c r="RAB536" s="136"/>
      <c r="RAC536" s="136"/>
      <c r="RAD536" s="136"/>
      <c r="RAE536" s="136"/>
      <c r="RAF536" s="136"/>
      <c r="RAG536" s="136"/>
      <c r="RAH536" s="136"/>
      <c r="RAI536" s="136"/>
      <c r="RAJ536" s="136"/>
      <c r="RAK536" s="136"/>
      <c r="RAL536" s="136"/>
      <c r="RAM536" s="136"/>
      <c r="RAN536" s="136"/>
      <c r="RAO536" s="136"/>
      <c r="RAP536" s="136"/>
      <c r="RAQ536" s="136"/>
      <c r="RAR536" s="136"/>
      <c r="RAS536" s="136"/>
      <c r="RAT536" s="136"/>
      <c r="RAU536" s="136"/>
      <c r="RAV536" s="136"/>
      <c r="RAW536" s="136"/>
      <c r="RAX536" s="136"/>
      <c r="RAY536" s="136"/>
      <c r="RAZ536" s="136"/>
      <c r="RBA536" s="136"/>
      <c r="RBB536" s="136"/>
      <c r="RBC536" s="136"/>
      <c r="RBD536" s="136"/>
      <c r="RBE536" s="136"/>
      <c r="RBF536" s="136"/>
      <c r="RBG536" s="136"/>
      <c r="RBH536" s="136"/>
      <c r="RBI536" s="136"/>
      <c r="RBJ536" s="136"/>
      <c r="RBK536" s="136"/>
      <c r="RBL536" s="136"/>
      <c r="RBM536" s="136"/>
      <c r="RBN536" s="136"/>
      <c r="RBO536" s="136"/>
      <c r="RBP536" s="136"/>
      <c r="RBQ536" s="136"/>
      <c r="RBR536" s="136"/>
      <c r="RBS536" s="136"/>
      <c r="RBT536" s="136"/>
      <c r="RBU536" s="136"/>
      <c r="RBV536" s="136"/>
      <c r="RBW536" s="136"/>
      <c r="RBX536" s="136"/>
      <c r="RBY536" s="136"/>
      <c r="RBZ536" s="136"/>
      <c r="RCA536" s="136"/>
      <c r="RCB536" s="136"/>
      <c r="RCC536" s="136"/>
      <c r="RCD536" s="136"/>
      <c r="RCE536" s="136"/>
      <c r="RCF536" s="136"/>
      <c r="RCG536" s="136"/>
      <c r="RCH536" s="136"/>
      <c r="RCI536" s="136"/>
      <c r="RCJ536" s="136"/>
      <c r="RCK536" s="136"/>
      <c r="RCL536" s="136"/>
      <c r="RCM536" s="136"/>
      <c r="RCN536" s="136"/>
      <c r="RCO536" s="136"/>
      <c r="RCP536" s="136"/>
      <c r="RCQ536" s="136"/>
      <c r="RCR536" s="136"/>
      <c r="RCS536" s="136"/>
      <c r="RCT536" s="136"/>
      <c r="RCU536" s="136"/>
      <c r="RCV536" s="136"/>
      <c r="RCW536" s="136"/>
      <c r="RCX536" s="136"/>
      <c r="RCY536" s="136"/>
      <c r="RCZ536" s="136"/>
      <c r="RDA536" s="136"/>
      <c r="RDB536" s="136"/>
      <c r="RDC536" s="136"/>
      <c r="RDD536" s="136"/>
      <c r="RDE536" s="136"/>
      <c r="RDF536" s="136"/>
      <c r="RDG536" s="136"/>
      <c r="RDH536" s="136"/>
      <c r="RDI536" s="136"/>
      <c r="RDJ536" s="136"/>
      <c r="RDK536" s="136"/>
      <c r="RDL536" s="136"/>
      <c r="RDM536" s="136"/>
      <c r="RDN536" s="136"/>
      <c r="RDO536" s="136"/>
      <c r="RDP536" s="136"/>
      <c r="RDQ536" s="136"/>
      <c r="RDR536" s="136"/>
      <c r="RDS536" s="136"/>
      <c r="RDT536" s="136"/>
      <c r="RDU536" s="136"/>
      <c r="RDV536" s="136"/>
      <c r="RDW536" s="136"/>
      <c r="RDX536" s="136"/>
      <c r="RDY536" s="136"/>
      <c r="RDZ536" s="136"/>
      <c r="REA536" s="136"/>
      <c r="REB536" s="136"/>
      <c r="REC536" s="136"/>
      <c r="RED536" s="136"/>
      <c r="REE536" s="136"/>
      <c r="REF536" s="136"/>
      <c r="REG536" s="136"/>
      <c r="REH536" s="136"/>
      <c r="REI536" s="136"/>
      <c r="REJ536" s="136"/>
      <c r="REK536" s="136"/>
      <c r="REL536" s="136"/>
      <c r="REM536" s="136"/>
      <c r="REN536" s="136"/>
      <c r="REO536" s="136"/>
      <c r="REP536" s="136"/>
      <c r="REQ536" s="136"/>
      <c r="RER536" s="136"/>
      <c r="RES536" s="136"/>
      <c r="RET536" s="136"/>
      <c r="REU536" s="136"/>
      <c r="REV536" s="136"/>
      <c r="REW536" s="136"/>
      <c r="REX536" s="136"/>
      <c r="REY536" s="136"/>
      <c r="REZ536" s="136"/>
      <c r="RFA536" s="136"/>
      <c r="RFB536" s="136"/>
      <c r="RFC536" s="136"/>
      <c r="RFD536" s="136"/>
      <c r="RFE536" s="136"/>
      <c r="RFF536" s="136"/>
      <c r="RFG536" s="136"/>
      <c r="RFH536" s="136"/>
      <c r="RFI536" s="136"/>
      <c r="RFJ536" s="136"/>
      <c r="RFK536" s="136"/>
      <c r="RFL536" s="136"/>
      <c r="RFM536" s="136"/>
      <c r="RFN536" s="136"/>
      <c r="RFO536" s="136"/>
      <c r="RFP536" s="136"/>
      <c r="RFQ536" s="136"/>
      <c r="RFR536" s="136"/>
      <c r="RFS536" s="136"/>
      <c r="RFT536" s="136"/>
      <c r="RFU536" s="136"/>
      <c r="RFV536" s="136"/>
      <c r="RFW536" s="136"/>
      <c r="RFX536" s="136"/>
      <c r="RFY536" s="136"/>
      <c r="RFZ536" s="136"/>
      <c r="RGA536" s="136"/>
      <c r="RGB536" s="136"/>
      <c r="RGC536" s="136"/>
      <c r="RGD536" s="136"/>
      <c r="RGE536" s="136"/>
      <c r="RGF536" s="136"/>
      <c r="RGG536" s="136"/>
      <c r="RGH536" s="136"/>
      <c r="RGI536" s="136"/>
      <c r="RGJ536" s="136"/>
      <c r="RGK536" s="136"/>
      <c r="RGL536" s="136"/>
      <c r="RGM536" s="136"/>
      <c r="RGN536" s="136"/>
      <c r="RGO536" s="136"/>
      <c r="RGP536" s="136"/>
      <c r="RGQ536" s="136"/>
      <c r="RGR536" s="136"/>
      <c r="RGS536" s="136"/>
      <c r="RGT536" s="136"/>
      <c r="RGU536" s="136"/>
      <c r="RGV536" s="136"/>
      <c r="RGW536" s="136"/>
      <c r="RGX536" s="136"/>
      <c r="RGY536" s="136"/>
      <c r="RGZ536" s="136"/>
      <c r="RHA536" s="136"/>
      <c r="RHB536" s="136"/>
      <c r="RHC536" s="136"/>
      <c r="RHD536" s="136"/>
      <c r="RHE536" s="136"/>
      <c r="RHF536" s="136"/>
      <c r="RHG536" s="136"/>
      <c r="RHH536" s="136"/>
      <c r="RHI536" s="136"/>
      <c r="RHJ536" s="136"/>
      <c r="RHK536" s="136"/>
      <c r="RHL536" s="136"/>
      <c r="RHM536" s="136"/>
      <c r="RHN536" s="136"/>
      <c r="RHO536" s="136"/>
      <c r="RHP536" s="136"/>
      <c r="RHQ536" s="136"/>
      <c r="RHR536" s="136"/>
      <c r="RHS536" s="136"/>
      <c r="RHT536" s="136"/>
      <c r="RHU536" s="136"/>
      <c r="RHV536" s="136"/>
      <c r="RHW536" s="136"/>
      <c r="RHX536" s="136"/>
      <c r="RHY536" s="136"/>
      <c r="RHZ536" s="136"/>
      <c r="RIA536" s="136"/>
      <c r="RIB536" s="136"/>
      <c r="RIC536" s="136"/>
      <c r="RID536" s="136"/>
      <c r="RIE536" s="136"/>
      <c r="RIF536" s="136"/>
      <c r="RIG536" s="136"/>
      <c r="RIH536" s="136"/>
      <c r="RII536" s="136"/>
      <c r="RIJ536" s="136"/>
      <c r="RIK536" s="136"/>
      <c r="RIL536" s="136"/>
      <c r="RIM536" s="136"/>
      <c r="RIN536" s="136"/>
      <c r="RIO536" s="136"/>
      <c r="RIP536" s="136"/>
      <c r="RIQ536" s="136"/>
      <c r="RIR536" s="136"/>
      <c r="RIS536" s="136"/>
      <c r="RIT536" s="136"/>
      <c r="RIU536" s="136"/>
      <c r="RIV536" s="136"/>
      <c r="RIW536" s="136"/>
      <c r="RIX536" s="136"/>
      <c r="RIY536" s="136"/>
      <c r="RIZ536" s="136"/>
      <c r="RJA536" s="136"/>
      <c r="RJB536" s="136"/>
      <c r="RJC536" s="136"/>
      <c r="RJD536" s="136"/>
      <c r="RJE536" s="136"/>
      <c r="RJF536" s="136"/>
      <c r="RJG536" s="136"/>
      <c r="RJH536" s="136"/>
      <c r="RJI536" s="136"/>
      <c r="RJJ536" s="136"/>
      <c r="RJK536" s="136"/>
      <c r="RJL536" s="136"/>
      <c r="RJM536" s="136"/>
      <c r="RJN536" s="136"/>
      <c r="RJO536" s="136"/>
      <c r="RJP536" s="136"/>
      <c r="RJQ536" s="136"/>
      <c r="RJR536" s="136"/>
      <c r="RJS536" s="136"/>
      <c r="RJT536" s="136"/>
      <c r="RJU536" s="136"/>
      <c r="RJV536" s="136"/>
      <c r="RJW536" s="136"/>
      <c r="RJX536" s="136"/>
      <c r="RJY536" s="136"/>
      <c r="RJZ536" s="136"/>
      <c r="RKA536" s="136"/>
      <c r="RKB536" s="136"/>
      <c r="RKC536" s="136"/>
      <c r="RKD536" s="136"/>
      <c r="RKE536" s="136"/>
      <c r="RKF536" s="136"/>
      <c r="RKG536" s="136"/>
      <c r="RKH536" s="136"/>
      <c r="RKI536" s="136"/>
      <c r="RKJ536" s="136"/>
      <c r="RKK536" s="136"/>
      <c r="RKL536" s="136"/>
      <c r="RKM536" s="136"/>
      <c r="RKN536" s="136"/>
      <c r="RKO536" s="136"/>
      <c r="RKP536" s="136"/>
      <c r="RKQ536" s="136"/>
      <c r="RKR536" s="136"/>
      <c r="RKS536" s="136"/>
      <c r="RKT536" s="136"/>
      <c r="RKU536" s="136"/>
      <c r="RKV536" s="136"/>
      <c r="RKW536" s="136"/>
      <c r="RKX536" s="136"/>
      <c r="RKY536" s="136"/>
      <c r="RKZ536" s="136"/>
      <c r="RLA536" s="136"/>
      <c r="RLB536" s="136"/>
      <c r="RLC536" s="136"/>
      <c r="RLD536" s="136"/>
      <c r="RLE536" s="136"/>
      <c r="RLF536" s="136"/>
      <c r="RLG536" s="136"/>
      <c r="RLH536" s="136"/>
      <c r="RLI536" s="136"/>
      <c r="RLJ536" s="136"/>
      <c r="RLK536" s="136"/>
      <c r="RLL536" s="136"/>
      <c r="RLM536" s="136"/>
      <c r="RLN536" s="136"/>
      <c r="RLO536" s="136"/>
      <c r="RLP536" s="136"/>
      <c r="RLQ536" s="136"/>
      <c r="RLR536" s="136"/>
      <c r="RLS536" s="136"/>
      <c r="RLT536" s="136"/>
      <c r="RLU536" s="136"/>
      <c r="RLV536" s="136"/>
      <c r="RLW536" s="136"/>
      <c r="RLX536" s="136"/>
      <c r="RLY536" s="136"/>
      <c r="RLZ536" s="136"/>
      <c r="RMA536" s="136"/>
      <c r="RMB536" s="136"/>
      <c r="RMC536" s="136"/>
      <c r="RMD536" s="136"/>
      <c r="RME536" s="136"/>
      <c r="RMF536" s="136"/>
      <c r="RMG536" s="136"/>
      <c r="RMH536" s="136"/>
      <c r="RMI536" s="136"/>
      <c r="RMJ536" s="136"/>
      <c r="RMK536" s="136"/>
      <c r="RML536" s="136"/>
      <c r="RMM536" s="136"/>
      <c r="RMN536" s="136"/>
      <c r="RMO536" s="136"/>
      <c r="RMP536" s="136"/>
      <c r="RMQ536" s="136"/>
      <c r="RMR536" s="136"/>
      <c r="RMS536" s="136"/>
      <c r="RMT536" s="136"/>
      <c r="RMU536" s="136"/>
      <c r="RMV536" s="136"/>
      <c r="RMW536" s="136"/>
      <c r="RMX536" s="136"/>
      <c r="RMY536" s="136"/>
      <c r="RMZ536" s="136"/>
      <c r="RNA536" s="136"/>
      <c r="RNB536" s="136"/>
      <c r="RNC536" s="136"/>
      <c r="RND536" s="136"/>
      <c r="RNE536" s="136"/>
      <c r="RNF536" s="136"/>
      <c r="RNG536" s="136"/>
      <c r="RNH536" s="136"/>
      <c r="RNI536" s="136"/>
      <c r="RNJ536" s="136"/>
      <c r="RNK536" s="136"/>
      <c r="RNL536" s="136"/>
      <c r="RNM536" s="136"/>
      <c r="RNN536" s="136"/>
      <c r="RNO536" s="136"/>
      <c r="RNP536" s="136"/>
      <c r="RNQ536" s="136"/>
      <c r="RNR536" s="136"/>
      <c r="RNS536" s="136"/>
      <c r="RNT536" s="136"/>
      <c r="RNU536" s="136"/>
      <c r="RNV536" s="136"/>
      <c r="RNW536" s="136"/>
      <c r="RNX536" s="136"/>
      <c r="RNY536" s="136"/>
      <c r="RNZ536" s="136"/>
      <c r="ROA536" s="136"/>
      <c r="ROB536" s="136"/>
      <c r="ROC536" s="136"/>
      <c r="ROD536" s="136"/>
      <c r="ROE536" s="136"/>
      <c r="ROF536" s="136"/>
      <c r="ROG536" s="136"/>
      <c r="ROH536" s="136"/>
      <c r="ROI536" s="136"/>
      <c r="ROJ536" s="136"/>
      <c r="ROK536" s="136"/>
      <c r="ROL536" s="136"/>
      <c r="ROM536" s="136"/>
      <c r="RON536" s="136"/>
      <c r="ROO536" s="136"/>
      <c r="ROP536" s="136"/>
      <c r="ROQ536" s="136"/>
      <c r="ROR536" s="136"/>
      <c r="ROS536" s="136"/>
      <c r="ROT536" s="136"/>
      <c r="ROU536" s="136"/>
      <c r="ROV536" s="136"/>
      <c r="ROW536" s="136"/>
      <c r="ROX536" s="136"/>
      <c r="ROY536" s="136"/>
      <c r="ROZ536" s="136"/>
      <c r="RPA536" s="136"/>
      <c r="RPB536" s="136"/>
      <c r="RPC536" s="136"/>
      <c r="RPD536" s="136"/>
      <c r="RPE536" s="136"/>
      <c r="RPF536" s="136"/>
      <c r="RPG536" s="136"/>
      <c r="RPH536" s="136"/>
      <c r="RPI536" s="136"/>
      <c r="RPJ536" s="136"/>
      <c r="RPK536" s="136"/>
      <c r="RPL536" s="136"/>
      <c r="RPM536" s="136"/>
      <c r="RPN536" s="136"/>
      <c r="RPO536" s="136"/>
      <c r="RPP536" s="136"/>
      <c r="RPQ536" s="136"/>
      <c r="RPR536" s="136"/>
      <c r="RPS536" s="136"/>
      <c r="RPT536" s="136"/>
      <c r="RPU536" s="136"/>
      <c r="RPV536" s="136"/>
      <c r="RPW536" s="136"/>
      <c r="RPX536" s="136"/>
      <c r="RPY536" s="136"/>
      <c r="RPZ536" s="136"/>
      <c r="RQA536" s="136"/>
      <c r="RQB536" s="136"/>
      <c r="RQC536" s="136"/>
      <c r="RQD536" s="136"/>
      <c r="RQE536" s="136"/>
      <c r="RQF536" s="136"/>
      <c r="RQG536" s="136"/>
      <c r="RQH536" s="136"/>
      <c r="RQI536" s="136"/>
      <c r="RQJ536" s="136"/>
      <c r="RQK536" s="136"/>
      <c r="RQL536" s="136"/>
      <c r="RQM536" s="136"/>
      <c r="RQN536" s="136"/>
      <c r="RQO536" s="136"/>
      <c r="RQP536" s="136"/>
      <c r="RQQ536" s="136"/>
      <c r="RQR536" s="136"/>
      <c r="RQS536" s="136"/>
      <c r="RQT536" s="136"/>
      <c r="RQU536" s="136"/>
      <c r="RQV536" s="136"/>
      <c r="RQW536" s="136"/>
      <c r="RQX536" s="136"/>
      <c r="RQY536" s="136"/>
      <c r="RQZ536" s="136"/>
      <c r="RRA536" s="136"/>
      <c r="RRB536" s="136"/>
      <c r="RRC536" s="136"/>
      <c r="RRD536" s="136"/>
      <c r="RRE536" s="136"/>
      <c r="RRF536" s="136"/>
      <c r="RRG536" s="136"/>
      <c r="RRH536" s="136"/>
      <c r="RRI536" s="136"/>
      <c r="RRJ536" s="136"/>
      <c r="RRK536" s="136"/>
      <c r="RRL536" s="136"/>
      <c r="RRM536" s="136"/>
      <c r="RRN536" s="136"/>
      <c r="RRO536" s="136"/>
      <c r="RRP536" s="136"/>
      <c r="RRQ536" s="136"/>
      <c r="RRR536" s="136"/>
      <c r="RRS536" s="136"/>
      <c r="RRT536" s="136"/>
      <c r="RRU536" s="136"/>
      <c r="RRV536" s="136"/>
      <c r="RRW536" s="136"/>
      <c r="RRX536" s="136"/>
      <c r="RRY536" s="136"/>
      <c r="RRZ536" s="136"/>
      <c r="RSA536" s="136"/>
      <c r="RSB536" s="136"/>
      <c r="RSC536" s="136"/>
      <c r="RSD536" s="136"/>
      <c r="RSE536" s="136"/>
      <c r="RSF536" s="136"/>
      <c r="RSG536" s="136"/>
      <c r="RSH536" s="136"/>
      <c r="RSI536" s="136"/>
      <c r="RSJ536" s="136"/>
      <c r="RSK536" s="136"/>
      <c r="RSL536" s="136"/>
      <c r="RSM536" s="136"/>
      <c r="RSN536" s="136"/>
      <c r="RSO536" s="136"/>
      <c r="RSP536" s="136"/>
      <c r="RSQ536" s="136"/>
      <c r="RSR536" s="136"/>
      <c r="RSS536" s="136"/>
      <c r="RST536" s="136"/>
      <c r="RSU536" s="136"/>
      <c r="RSV536" s="136"/>
      <c r="RSW536" s="136"/>
      <c r="RSX536" s="136"/>
      <c r="RSY536" s="136"/>
      <c r="RSZ536" s="136"/>
      <c r="RTA536" s="136"/>
      <c r="RTB536" s="136"/>
      <c r="RTC536" s="136"/>
      <c r="RTD536" s="136"/>
      <c r="RTE536" s="136"/>
      <c r="RTF536" s="136"/>
      <c r="RTG536" s="136"/>
      <c r="RTH536" s="136"/>
      <c r="RTI536" s="136"/>
      <c r="RTJ536" s="136"/>
      <c r="RTK536" s="136"/>
      <c r="RTL536" s="136"/>
      <c r="RTM536" s="136"/>
      <c r="RTN536" s="136"/>
      <c r="RTO536" s="136"/>
      <c r="RTP536" s="136"/>
      <c r="RTQ536" s="136"/>
      <c r="RTR536" s="136"/>
      <c r="RTS536" s="136"/>
      <c r="RTT536" s="136"/>
      <c r="RTU536" s="136"/>
      <c r="RTV536" s="136"/>
      <c r="RTW536" s="136"/>
      <c r="RTX536" s="136"/>
      <c r="RTY536" s="136"/>
      <c r="RTZ536" s="136"/>
      <c r="RUA536" s="136"/>
      <c r="RUB536" s="136"/>
      <c r="RUC536" s="136"/>
      <c r="RUD536" s="136"/>
      <c r="RUE536" s="136"/>
      <c r="RUF536" s="136"/>
      <c r="RUG536" s="136"/>
      <c r="RUH536" s="136"/>
      <c r="RUI536" s="136"/>
      <c r="RUJ536" s="136"/>
      <c r="RUK536" s="136"/>
      <c r="RUL536" s="136"/>
      <c r="RUM536" s="136"/>
      <c r="RUN536" s="136"/>
      <c r="RUO536" s="136"/>
      <c r="RUP536" s="136"/>
      <c r="RUQ536" s="136"/>
      <c r="RUR536" s="136"/>
      <c r="RUS536" s="136"/>
      <c r="RUT536" s="136"/>
      <c r="RUU536" s="136"/>
      <c r="RUV536" s="136"/>
      <c r="RUW536" s="136"/>
      <c r="RUX536" s="136"/>
      <c r="RUY536" s="136"/>
      <c r="RUZ536" s="136"/>
      <c r="RVA536" s="136"/>
      <c r="RVB536" s="136"/>
      <c r="RVC536" s="136"/>
      <c r="RVD536" s="136"/>
      <c r="RVE536" s="136"/>
      <c r="RVF536" s="136"/>
      <c r="RVG536" s="136"/>
      <c r="RVH536" s="136"/>
      <c r="RVI536" s="136"/>
      <c r="RVJ536" s="136"/>
      <c r="RVK536" s="136"/>
      <c r="RVL536" s="136"/>
      <c r="RVM536" s="136"/>
      <c r="RVN536" s="136"/>
      <c r="RVO536" s="136"/>
      <c r="RVP536" s="136"/>
      <c r="RVQ536" s="136"/>
      <c r="RVR536" s="136"/>
      <c r="RVS536" s="136"/>
      <c r="RVT536" s="136"/>
      <c r="RVU536" s="136"/>
      <c r="RVV536" s="136"/>
      <c r="RVW536" s="136"/>
      <c r="RVX536" s="136"/>
      <c r="RVY536" s="136"/>
      <c r="RVZ536" s="136"/>
      <c r="RWA536" s="136"/>
      <c r="RWB536" s="136"/>
      <c r="RWC536" s="136"/>
      <c r="RWD536" s="136"/>
      <c r="RWE536" s="136"/>
      <c r="RWF536" s="136"/>
      <c r="RWG536" s="136"/>
      <c r="RWH536" s="136"/>
      <c r="RWI536" s="136"/>
      <c r="RWJ536" s="136"/>
      <c r="RWK536" s="136"/>
      <c r="RWL536" s="136"/>
      <c r="RWM536" s="136"/>
      <c r="RWN536" s="136"/>
      <c r="RWO536" s="136"/>
      <c r="RWP536" s="136"/>
      <c r="RWQ536" s="136"/>
      <c r="RWR536" s="136"/>
      <c r="RWS536" s="136"/>
      <c r="RWT536" s="136"/>
      <c r="RWU536" s="136"/>
      <c r="RWV536" s="136"/>
      <c r="RWW536" s="136"/>
      <c r="RWX536" s="136"/>
      <c r="RWY536" s="136"/>
      <c r="RWZ536" s="136"/>
      <c r="RXA536" s="136"/>
      <c r="RXB536" s="136"/>
      <c r="RXC536" s="136"/>
      <c r="RXD536" s="136"/>
      <c r="RXE536" s="136"/>
      <c r="RXF536" s="136"/>
      <c r="RXG536" s="136"/>
      <c r="RXH536" s="136"/>
      <c r="RXI536" s="136"/>
      <c r="RXJ536" s="136"/>
      <c r="RXK536" s="136"/>
      <c r="RXL536" s="136"/>
      <c r="RXM536" s="136"/>
      <c r="RXN536" s="136"/>
      <c r="RXO536" s="136"/>
      <c r="RXP536" s="136"/>
      <c r="RXQ536" s="136"/>
      <c r="RXR536" s="136"/>
      <c r="RXS536" s="136"/>
      <c r="RXT536" s="136"/>
      <c r="RXU536" s="136"/>
      <c r="RXV536" s="136"/>
      <c r="RXW536" s="136"/>
      <c r="RXX536" s="136"/>
      <c r="RXY536" s="136"/>
      <c r="RXZ536" s="136"/>
      <c r="RYA536" s="136"/>
      <c r="RYB536" s="136"/>
      <c r="RYC536" s="136"/>
      <c r="RYD536" s="136"/>
      <c r="RYE536" s="136"/>
      <c r="RYF536" s="136"/>
      <c r="RYG536" s="136"/>
      <c r="RYH536" s="136"/>
      <c r="RYI536" s="136"/>
      <c r="RYJ536" s="136"/>
      <c r="RYK536" s="136"/>
      <c r="RYL536" s="136"/>
      <c r="RYM536" s="136"/>
      <c r="RYN536" s="136"/>
      <c r="RYO536" s="136"/>
      <c r="RYP536" s="136"/>
      <c r="RYQ536" s="136"/>
      <c r="RYR536" s="136"/>
      <c r="RYS536" s="136"/>
      <c r="RYT536" s="136"/>
      <c r="RYU536" s="136"/>
      <c r="RYV536" s="136"/>
      <c r="RYW536" s="136"/>
      <c r="RYX536" s="136"/>
      <c r="RYY536" s="136"/>
      <c r="RYZ536" s="136"/>
      <c r="RZA536" s="136"/>
      <c r="RZB536" s="136"/>
      <c r="RZC536" s="136"/>
      <c r="RZD536" s="136"/>
      <c r="RZE536" s="136"/>
      <c r="RZF536" s="136"/>
      <c r="RZG536" s="136"/>
      <c r="RZH536" s="136"/>
      <c r="RZI536" s="136"/>
      <c r="RZJ536" s="136"/>
      <c r="RZK536" s="136"/>
      <c r="RZL536" s="136"/>
      <c r="RZM536" s="136"/>
      <c r="RZN536" s="136"/>
      <c r="RZO536" s="136"/>
      <c r="RZP536" s="136"/>
      <c r="RZQ536" s="136"/>
      <c r="RZR536" s="136"/>
      <c r="RZS536" s="136"/>
      <c r="RZT536" s="136"/>
      <c r="RZU536" s="136"/>
      <c r="RZV536" s="136"/>
      <c r="RZW536" s="136"/>
      <c r="RZX536" s="136"/>
      <c r="RZY536" s="136"/>
      <c r="RZZ536" s="136"/>
      <c r="SAA536" s="136"/>
      <c r="SAB536" s="136"/>
      <c r="SAC536" s="136"/>
      <c r="SAD536" s="136"/>
      <c r="SAE536" s="136"/>
      <c r="SAF536" s="136"/>
      <c r="SAG536" s="136"/>
      <c r="SAH536" s="136"/>
      <c r="SAI536" s="136"/>
      <c r="SAJ536" s="136"/>
      <c r="SAK536" s="136"/>
      <c r="SAL536" s="136"/>
      <c r="SAM536" s="136"/>
      <c r="SAN536" s="136"/>
      <c r="SAO536" s="136"/>
      <c r="SAP536" s="136"/>
      <c r="SAQ536" s="136"/>
      <c r="SAR536" s="136"/>
      <c r="SAS536" s="136"/>
      <c r="SAT536" s="136"/>
      <c r="SAU536" s="136"/>
      <c r="SAV536" s="136"/>
      <c r="SAW536" s="136"/>
      <c r="SAX536" s="136"/>
      <c r="SAY536" s="136"/>
      <c r="SAZ536" s="136"/>
      <c r="SBA536" s="136"/>
      <c r="SBB536" s="136"/>
      <c r="SBC536" s="136"/>
      <c r="SBD536" s="136"/>
      <c r="SBE536" s="136"/>
      <c r="SBF536" s="136"/>
      <c r="SBG536" s="136"/>
      <c r="SBH536" s="136"/>
      <c r="SBI536" s="136"/>
      <c r="SBJ536" s="136"/>
      <c r="SBK536" s="136"/>
      <c r="SBL536" s="136"/>
      <c r="SBM536" s="136"/>
      <c r="SBN536" s="136"/>
      <c r="SBO536" s="136"/>
      <c r="SBP536" s="136"/>
      <c r="SBQ536" s="136"/>
      <c r="SBR536" s="136"/>
      <c r="SBS536" s="136"/>
      <c r="SBT536" s="136"/>
      <c r="SBU536" s="136"/>
      <c r="SBV536" s="136"/>
      <c r="SBW536" s="136"/>
      <c r="SBX536" s="136"/>
      <c r="SBY536" s="136"/>
      <c r="SBZ536" s="136"/>
      <c r="SCA536" s="136"/>
      <c r="SCB536" s="136"/>
      <c r="SCC536" s="136"/>
      <c r="SCD536" s="136"/>
      <c r="SCE536" s="136"/>
      <c r="SCF536" s="136"/>
      <c r="SCG536" s="136"/>
      <c r="SCH536" s="136"/>
      <c r="SCI536" s="136"/>
      <c r="SCJ536" s="136"/>
      <c r="SCK536" s="136"/>
      <c r="SCL536" s="136"/>
      <c r="SCM536" s="136"/>
      <c r="SCN536" s="136"/>
      <c r="SCO536" s="136"/>
      <c r="SCP536" s="136"/>
      <c r="SCQ536" s="136"/>
      <c r="SCR536" s="136"/>
      <c r="SCS536" s="136"/>
      <c r="SCT536" s="136"/>
      <c r="SCU536" s="136"/>
      <c r="SCV536" s="136"/>
      <c r="SCW536" s="136"/>
      <c r="SCX536" s="136"/>
      <c r="SCY536" s="136"/>
      <c r="SCZ536" s="136"/>
      <c r="SDA536" s="136"/>
      <c r="SDB536" s="136"/>
      <c r="SDC536" s="136"/>
      <c r="SDD536" s="136"/>
      <c r="SDE536" s="136"/>
      <c r="SDF536" s="136"/>
      <c r="SDG536" s="136"/>
      <c r="SDH536" s="136"/>
      <c r="SDI536" s="136"/>
      <c r="SDJ536" s="136"/>
      <c r="SDK536" s="136"/>
      <c r="SDL536" s="136"/>
      <c r="SDM536" s="136"/>
      <c r="SDN536" s="136"/>
      <c r="SDO536" s="136"/>
      <c r="SDP536" s="136"/>
      <c r="SDQ536" s="136"/>
      <c r="SDR536" s="136"/>
      <c r="SDS536" s="136"/>
      <c r="SDT536" s="136"/>
      <c r="SDU536" s="136"/>
      <c r="SDV536" s="136"/>
      <c r="SDW536" s="136"/>
      <c r="SDX536" s="136"/>
      <c r="SDY536" s="136"/>
      <c r="SDZ536" s="136"/>
      <c r="SEA536" s="136"/>
      <c r="SEB536" s="136"/>
      <c r="SEC536" s="136"/>
      <c r="SED536" s="136"/>
      <c r="SEE536" s="136"/>
      <c r="SEF536" s="136"/>
      <c r="SEG536" s="136"/>
      <c r="SEH536" s="136"/>
      <c r="SEI536" s="136"/>
      <c r="SEJ536" s="136"/>
      <c r="SEK536" s="136"/>
      <c r="SEL536" s="136"/>
      <c r="SEM536" s="136"/>
      <c r="SEN536" s="136"/>
      <c r="SEO536" s="136"/>
      <c r="SEP536" s="136"/>
      <c r="SEQ536" s="136"/>
      <c r="SER536" s="136"/>
      <c r="SES536" s="136"/>
      <c r="SET536" s="136"/>
      <c r="SEU536" s="136"/>
      <c r="SEV536" s="136"/>
      <c r="SEW536" s="136"/>
      <c r="SEX536" s="136"/>
      <c r="SEY536" s="136"/>
      <c r="SEZ536" s="136"/>
      <c r="SFA536" s="136"/>
      <c r="SFB536" s="136"/>
      <c r="SFC536" s="136"/>
      <c r="SFD536" s="136"/>
      <c r="SFE536" s="136"/>
      <c r="SFF536" s="136"/>
      <c r="SFG536" s="136"/>
      <c r="SFH536" s="136"/>
      <c r="SFI536" s="136"/>
      <c r="SFJ536" s="136"/>
      <c r="SFK536" s="136"/>
      <c r="SFL536" s="136"/>
      <c r="SFM536" s="136"/>
      <c r="SFN536" s="136"/>
      <c r="SFO536" s="136"/>
      <c r="SFP536" s="136"/>
      <c r="SFQ536" s="136"/>
      <c r="SFR536" s="136"/>
      <c r="SFS536" s="136"/>
      <c r="SFT536" s="136"/>
      <c r="SFU536" s="136"/>
      <c r="SFV536" s="136"/>
      <c r="SFW536" s="136"/>
      <c r="SFX536" s="136"/>
      <c r="SFY536" s="136"/>
      <c r="SFZ536" s="136"/>
      <c r="SGA536" s="136"/>
      <c r="SGB536" s="136"/>
      <c r="SGC536" s="136"/>
      <c r="SGD536" s="136"/>
      <c r="SGE536" s="136"/>
      <c r="SGF536" s="136"/>
      <c r="SGG536" s="136"/>
      <c r="SGH536" s="136"/>
      <c r="SGI536" s="136"/>
      <c r="SGJ536" s="136"/>
      <c r="SGK536" s="136"/>
      <c r="SGL536" s="136"/>
      <c r="SGM536" s="136"/>
      <c r="SGN536" s="136"/>
      <c r="SGO536" s="136"/>
      <c r="SGP536" s="136"/>
      <c r="SGQ536" s="136"/>
      <c r="SGR536" s="136"/>
      <c r="SGS536" s="136"/>
      <c r="SGT536" s="136"/>
      <c r="SGU536" s="136"/>
      <c r="SGV536" s="136"/>
      <c r="SGW536" s="136"/>
      <c r="SGX536" s="136"/>
      <c r="SGY536" s="136"/>
      <c r="SGZ536" s="136"/>
      <c r="SHA536" s="136"/>
      <c r="SHB536" s="136"/>
      <c r="SHC536" s="136"/>
      <c r="SHD536" s="136"/>
      <c r="SHE536" s="136"/>
      <c r="SHF536" s="136"/>
      <c r="SHG536" s="136"/>
      <c r="SHH536" s="136"/>
      <c r="SHI536" s="136"/>
      <c r="SHJ536" s="136"/>
      <c r="SHK536" s="136"/>
      <c r="SHL536" s="136"/>
      <c r="SHM536" s="136"/>
      <c r="SHN536" s="136"/>
      <c r="SHO536" s="136"/>
      <c r="SHP536" s="136"/>
      <c r="SHQ536" s="136"/>
      <c r="SHR536" s="136"/>
      <c r="SHS536" s="136"/>
      <c r="SHT536" s="136"/>
      <c r="SHU536" s="136"/>
      <c r="SHV536" s="136"/>
      <c r="SHW536" s="136"/>
      <c r="SHX536" s="136"/>
      <c r="SHY536" s="136"/>
      <c r="SHZ536" s="136"/>
      <c r="SIA536" s="136"/>
      <c r="SIB536" s="136"/>
      <c r="SIC536" s="136"/>
      <c r="SID536" s="136"/>
      <c r="SIE536" s="136"/>
      <c r="SIF536" s="136"/>
      <c r="SIG536" s="136"/>
      <c r="SIH536" s="136"/>
      <c r="SII536" s="136"/>
      <c r="SIJ536" s="136"/>
      <c r="SIK536" s="136"/>
      <c r="SIL536" s="136"/>
      <c r="SIM536" s="136"/>
      <c r="SIN536" s="136"/>
      <c r="SIO536" s="136"/>
      <c r="SIP536" s="136"/>
      <c r="SIQ536" s="136"/>
      <c r="SIR536" s="136"/>
      <c r="SIS536" s="136"/>
      <c r="SIT536" s="136"/>
      <c r="SIU536" s="136"/>
      <c r="SIV536" s="136"/>
      <c r="SIW536" s="136"/>
      <c r="SIX536" s="136"/>
      <c r="SIY536" s="136"/>
      <c r="SIZ536" s="136"/>
      <c r="SJA536" s="136"/>
      <c r="SJB536" s="136"/>
      <c r="SJC536" s="136"/>
      <c r="SJD536" s="136"/>
      <c r="SJE536" s="136"/>
      <c r="SJF536" s="136"/>
      <c r="SJG536" s="136"/>
      <c r="SJH536" s="136"/>
      <c r="SJI536" s="136"/>
      <c r="SJJ536" s="136"/>
      <c r="SJK536" s="136"/>
      <c r="SJL536" s="136"/>
      <c r="SJM536" s="136"/>
      <c r="SJN536" s="136"/>
      <c r="SJO536" s="136"/>
      <c r="SJP536" s="136"/>
      <c r="SJQ536" s="136"/>
      <c r="SJR536" s="136"/>
      <c r="SJS536" s="136"/>
      <c r="SJT536" s="136"/>
      <c r="SJU536" s="136"/>
      <c r="SJV536" s="136"/>
      <c r="SJW536" s="136"/>
      <c r="SJX536" s="136"/>
      <c r="SJY536" s="136"/>
      <c r="SJZ536" s="136"/>
      <c r="SKA536" s="136"/>
      <c r="SKB536" s="136"/>
      <c r="SKC536" s="136"/>
      <c r="SKD536" s="136"/>
      <c r="SKE536" s="136"/>
      <c r="SKF536" s="136"/>
      <c r="SKG536" s="136"/>
      <c r="SKH536" s="136"/>
      <c r="SKI536" s="136"/>
      <c r="SKJ536" s="136"/>
      <c r="SKK536" s="136"/>
      <c r="SKL536" s="136"/>
      <c r="SKM536" s="136"/>
      <c r="SKN536" s="136"/>
      <c r="SKO536" s="136"/>
      <c r="SKP536" s="136"/>
      <c r="SKQ536" s="136"/>
      <c r="SKR536" s="136"/>
      <c r="SKS536" s="136"/>
      <c r="SKT536" s="136"/>
      <c r="SKU536" s="136"/>
      <c r="SKV536" s="136"/>
      <c r="SKW536" s="136"/>
      <c r="SKX536" s="136"/>
      <c r="SKY536" s="136"/>
      <c r="SKZ536" s="136"/>
      <c r="SLA536" s="136"/>
      <c r="SLB536" s="136"/>
      <c r="SLC536" s="136"/>
      <c r="SLD536" s="136"/>
      <c r="SLE536" s="136"/>
      <c r="SLF536" s="136"/>
      <c r="SLG536" s="136"/>
      <c r="SLH536" s="136"/>
      <c r="SLI536" s="136"/>
      <c r="SLJ536" s="136"/>
      <c r="SLK536" s="136"/>
      <c r="SLL536" s="136"/>
      <c r="SLM536" s="136"/>
      <c r="SLN536" s="136"/>
      <c r="SLO536" s="136"/>
      <c r="SLP536" s="136"/>
      <c r="SLQ536" s="136"/>
      <c r="SLR536" s="136"/>
      <c r="SLS536" s="136"/>
      <c r="SLT536" s="136"/>
      <c r="SLU536" s="136"/>
      <c r="SLV536" s="136"/>
      <c r="SLW536" s="136"/>
      <c r="SLX536" s="136"/>
      <c r="SLY536" s="136"/>
      <c r="SLZ536" s="136"/>
      <c r="SMA536" s="136"/>
      <c r="SMB536" s="136"/>
      <c r="SMC536" s="136"/>
      <c r="SMD536" s="136"/>
      <c r="SME536" s="136"/>
      <c r="SMF536" s="136"/>
      <c r="SMG536" s="136"/>
      <c r="SMH536" s="136"/>
      <c r="SMI536" s="136"/>
      <c r="SMJ536" s="136"/>
      <c r="SMK536" s="136"/>
      <c r="SML536" s="136"/>
      <c r="SMM536" s="136"/>
      <c r="SMN536" s="136"/>
      <c r="SMO536" s="136"/>
      <c r="SMP536" s="136"/>
      <c r="SMQ536" s="136"/>
      <c r="SMR536" s="136"/>
      <c r="SMS536" s="136"/>
      <c r="SMT536" s="136"/>
      <c r="SMU536" s="136"/>
      <c r="SMV536" s="136"/>
      <c r="SMW536" s="136"/>
      <c r="SMX536" s="136"/>
      <c r="SMY536" s="136"/>
      <c r="SMZ536" s="136"/>
      <c r="SNA536" s="136"/>
      <c r="SNB536" s="136"/>
      <c r="SNC536" s="136"/>
      <c r="SND536" s="136"/>
      <c r="SNE536" s="136"/>
      <c r="SNF536" s="136"/>
      <c r="SNG536" s="136"/>
      <c r="SNH536" s="136"/>
      <c r="SNI536" s="136"/>
      <c r="SNJ536" s="136"/>
      <c r="SNK536" s="136"/>
      <c r="SNL536" s="136"/>
      <c r="SNM536" s="136"/>
      <c r="SNN536" s="136"/>
      <c r="SNO536" s="136"/>
      <c r="SNP536" s="136"/>
      <c r="SNQ536" s="136"/>
      <c r="SNR536" s="136"/>
      <c r="SNS536" s="136"/>
      <c r="SNT536" s="136"/>
      <c r="SNU536" s="136"/>
      <c r="SNV536" s="136"/>
      <c r="SNW536" s="136"/>
      <c r="SNX536" s="136"/>
      <c r="SNY536" s="136"/>
      <c r="SNZ536" s="136"/>
      <c r="SOA536" s="136"/>
      <c r="SOB536" s="136"/>
      <c r="SOC536" s="136"/>
      <c r="SOD536" s="136"/>
      <c r="SOE536" s="136"/>
      <c r="SOF536" s="136"/>
      <c r="SOG536" s="136"/>
      <c r="SOH536" s="136"/>
      <c r="SOI536" s="136"/>
      <c r="SOJ536" s="136"/>
      <c r="SOK536" s="136"/>
      <c r="SOL536" s="136"/>
      <c r="SOM536" s="136"/>
      <c r="SON536" s="136"/>
      <c r="SOO536" s="136"/>
      <c r="SOP536" s="136"/>
      <c r="SOQ536" s="136"/>
      <c r="SOR536" s="136"/>
      <c r="SOS536" s="136"/>
      <c r="SOT536" s="136"/>
      <c r="SOU536" s="136"/>
      <c r="SOV536" s="136"/>
      <c r="SOW536" s="136"/>
      <c r="SOX536" s="136"/>
      <c r="SOY536" s="136"/>
      <c r="SOZ536" s="136"/>
      <c r="SPA536" s="136"/>
      <c r="SPB536" s="136"/>
      <c r="SPC536" s="136"/>
      <c r="SPD536" s="136"/>
      <c r="SPE536" s="136"/>
      <c r="SPF536" s="136"/>
      <c r="SPG536" s="136"/>
      <c r="SPH536" s="136"/>
      <c r="SPI536" s="136"/>
      <c r="SPJ536" s="136"/>
      <c r="SPK536" s="136"/>
      <c r="SPL536" s="136"/>
      <c r="SPM536" s="136"/>
      <c r="SPN536" s="136"/>
      <c r="SPO536" s="136"/>
      <c r="SPP536" s="136"/>
      <c r="SPQ536" s="136"/>
      <c r="SPR536" s="136"/>
      <c r="SPS536" s="136"/>
      <c r="SPT536" s="136"/>
      <c r="SPU536" s="136"/>
      <c r="SPV536" s="136"/>
      <c r="SPW536" s="136"/>
      <c r="SPX536" s="136"/>
      <c r="SPY536" s="136"/>
      <c r="SPZ536" s="136"/>
      <c r="SQA536" s="136"/>
      <c r="SQB536" s="136"/>
      <c r="SQC536" s="136"/>
      <c r="SQD536" s="136"/>
      <c r="SQE536" s="136"/>
      <c r="SQF536" s="136"/>
      <c r="SQG536" s="136"/>
      <c r="SQH536" s="136"/>
      <c r="SQI536" s="136"/>
      <c r="SQJ536" s="136"/>
      <c r="SQK536" s="136"/>
      <c r="SQL536" s="136"/>
      <c r="SQM536" s="136"/>
      <c r="SQN536" s="136"/>
      <c r="SQO536" s="136"/>
      <c r="SQP536" s="136"/>
      <c r="SQQ536" s="136"/>
      <c r="SQR536" s="136"/>
      <c r="SQS536" s="136"/>
      <c r="SQT536" s="136"/>
      <c r="SQU536" s="136"/>
      <c r="SQV536" s="136"/>
      <c r="SQW536" s="136"/>
      <c r="SQX536" s="136"/>
      <c r="SQY536" s="136"/>
      <c r="SQZ536" s="136"/>
      <c r="SRA536" s="136"/>
      <c r="SRB536" s="136"/>
      <c r="SRC536" s="136"/>
      <c r="SRD536" s="136"/>
      <c r="SRE536" s="136"/>
      <c r="SRF536" s="136"/>
      <c r="SRG536" s="136"/>
      <c r="SRH536" s="136"/>
      <c r="SRI536" s="136"/>
      <c r="SRJ536" s="136"/>
      <c r="SRK536" s="136"/>
      <c r="SRL536" s="136"/>
      <c r="SRM536" s="136"/>
      <c r="SRN536" s="136"/>
      <c r="SRO536" s="136"/>
      <c r="SRP536" s="136"/>
      <c r="SRQ536" s="136"/>
      <c r="SRR536" s="136"/>
      <c r="SRS536" s="136"/>
      <c r="SRT536" s="136"/>
      <c r="SRU536" s="136"/>
      <c r="SRV536" s="136"/>
      <c r="SRW536" s="136"/>
      <c r="SRX536" s="136"/>
      <c r="SRY536" s="136"/>
      <c r="SRZ536" s="136"/>
      <c r="SSA536" s="136"/>
      <c r="SSB536" s="136"/>
      <c r="SSC536" s="136"/>
      <c r="SSD536" s="136"/>
      <c r="SSE536" s="136"/>
      <c r="SSF536" s="136"/>
      <c r="SSG536" s="136"/>
      <c r="SSH536" s="136"/>
      <c r="SSI536" s="136"/>
      <c r="SSJ536" s="136"/>
      <c r="SSK536" s="136"/>
      <c r="SSL536" s="136"/>
      <c r="SSM536" s="136"/>
      <c r="SSN536" s="136"/>
      <c r="SSO536" s="136"/>
      <c r="SSP536" s="136"/>
      <c r="SSQ536" s="136"/>
      <c r="SSR536" s="136"/>
      <c r="SSS536" s="136"/>
      <c r="SST536" s="136"/>
      <c r="SSU536" s="136"/>
      <c r="SSV536" s="136"/>
      <c r="SSW536" s="136"/>
      <c r="SSX536" s="136"/>
      <c r="SSY536" s="136"/>
      <c r="SSZ536" s="136"/>
      <c r="STA536" s="136"/>
      <c r="STB536" s="136"/>
      <c r="STC536" s="136"/>
      <c r="STD536" s="136"/>
      <c r="STE536" s="136"/>
      <c r="STF536" s="136"/>
      <c r="STG536" s="136"/>
      <c r="STH536" s="136"/>
      <c r="STI536" s="136"/>
      <c r="STJ536" s="136"/>
      <c r="STK536" s="136"/>
      <c r="STL536" s="136"/>
      <c r="STM536" s="136"/>
      <c r="STN536" s="136"/>
      <c r="STO536" s="136"/>
      <c r="STP536" s="136"/>
      <c r="STQ536" s="136"/>
      <c r="STR536" s="136"/>
      <c r="STS536" s="136"/>
      <c r="STT536" s="136"/>
      <c r="STU536" s="136"/>
      <c r="STV536" s="136"/>
      <c r="STW536" s="136"/>
      <c r="STX536" s="136"/>
      <c r="STY536" s="136"/>
      <c r="STZ536" s="136"/>
      <c r="SUA536" s="136"/>
      <c r="SUB536" s="136"/>
      <c r="SUC536" s="136"/>
      <c r="SUD536" s="136"/>
      <c r="SUE536" s="136"/>
      <c r="SUF536" s="136"/>
      <c r="SUG536" s="136"/>
      <c r="SUH536" s="136"/>
      <c r="SUI536" s="136"/>
      <c r="SUJ536" s="136"/>
      <c r="SUK536" s="136"/>
      <c r="SUL536" s="136"/>
      <c r="SUM536" s="136"/>
      <c r="SUN536" s="136"/>
      <c r="SUO536" s="136"/>
      <c r="SUP536" s="136"/>
      <c r="SUQ536" s="136"/>
      <c r="SUR536" s="136"/>
      <c r="SUS536" s="136"/>
      <c r="SUT536" s="136"/>
      <c r="SUU536" s="136"/>
      <c r="SUV536" s="136"/>
      <c r="SUW536" s="136"/>
      <c r="SUX536" s="136"/>
      <c r="SUY536" s="136"/>
      <c r="SUZ536" s="136"/>
      <c r="SVA536" s="136"/>
      <c r="SVB536" s="136"/>
      <c r="SVC536" s="136"/>
      <c r="SVD536" s="136"/>
      <c r="SVE536" s="136"/>
      <c r="SVF536" s="136"/>
      <c r="SVG536" s="136"/>
      <c r="SVH536" s="136"/>
      <c r="SVI536" s="136"/>
      <c r="SVJ536" s="136"/>
      <c r="SVK536" s="136"/>
      <c r="SVL536" s="136"/>
      <c r="SVM536" s="136"/>
      <c r="SVN536" s="136"/>
      <c r="SVO536" s="136"/>
      <c r="SVP536" s="136"/>
      <c r="SVQ536" s="136"/>
      <c r="SVR536" s="136"/>
      <c r="SVS536" s="136"/>
      <c r="SVT536" s="136"/>
      <c r="SVU536" s="136"/>
      <c r="SVV536" s="136"/>
      <c r="SVW536" s="136"/>
      <c r="SVX536" s="136"/>
      <c r="SVY536" s="136"/>
      <c r="SVZ536" s="136"/>
      <c r="SWA536" s="136"/>
      <c r="SWB536" s="136"/>
      <c r="SWC536" s="136"/>
      <c r="SWD536" s="136"/>
      <c r="SWE536" s="136"/>
      <c r="SWF536" s="136"/>
      <c r="SWG536" s="136"/>
      <c r="SWH536" s="136"/>
      <c r="SWI536" s="136"/>
      <c r="SWJ536" s="136"/>
      <c r="SWK536" s="136"/>
      <c r="SWL536" s="136"/>
      <c r="SWM536" s="136"/>
      <c r="SWN536" s="136"/>
      <c r="SWO536" s="136"/>
      <c r="SWP536" s="136"/>
      <c r="SWQ536" s="136"/>
      <c r="SWR536" s="136"/>
      <c r="SWS536" s="136"/>
      <c r="SWT536" s="136"/>
      <c r="SWU536" s="136"/>
      <c r="SWV536" s="136"/>
      <c r="SWW536" s="136"/>
      <c r="SWX536" s="136"/>
      <c r="SWY536" s="136"/>
      <c r="SWZ536" s="136"/>
      <c r="SXA536" s="136"/>
      <c r="SXB536" s="136"/>
      <c r="SXC536" s="136"/>
      <c r="SXD536" s="136"/>
      <c r="SXE536" s="136"/>
      <c r="SXF536" s="136"/>
      <c r="SXG536" s="136"/>
      <c r="SXH536" s="136"/>
      <c r="SXI536" s="136"/>
      <c r="SXJ536" s="136"/>
      <c r="SXK536" s="136"/>
      <c r="SXL536" s="136"/>
      <c r="SXM536" s="136"/>
      <c r="SXN536" s="136"/>
      <c r="SXO536" s="136"/>
      <c r="SXP536" s="136"/>
      <c r="SXQ536" s="136"/>
      <c r="SXR536" s="136"/>
      <c r="SXS536" s="136"/>
      <c r="SXT536" s="136"/>
      <c r="SXU536" s="136"/>
      <c r="SXV536" s="136"/>
      <c r="SXW536" s="136"/>
      <c r="SXX536" s="136"/>
      <c r="SXY536" s="136"/>
      <c r="SXZ536" s="136"/>
      <c r="SYA536" s="136"/>
      <c r="SYB536" s="136"/>
      <c r="SYC536" s="136"/>
      <c r="SYD536" s="136"/>
      <c r="SYE536" s="136"/>
      <c r="SYF536" s="136"/>
      <c r="SYG536" s="136"/>
      <c r="SYH536" s="136"/>
      <c r="SYI536" s="136"/>
      <c r="SYJ536" s="136"/>
      <c r="SYK536" s="136"/>
      <c r="SYL536" s="136"/>
      <c r="SYM536" s="136"/>
      <c r="SYN536" s="136"/>
      <c r="SYO536" s="136"/>
      <c r="SYP536" s="136"/>
      <c r="SYQ536" s="136"/>
      <c r="SYR536" s="136"/>
      <c r="SYS536" s="136"/>
      <c r="SYT536" s="136"/>
      <c r="SYU536" s="136"/>
      <c r="SYV536" s="136"/>
      <c r="SYW536" s="136"/>
      <c r="SYX536" s="136"/>
      <c r="SYY536" s="136"/>
      <c r="SYZ536" s="136"/>
      <c r="SZA536" s="136"/>
      <c r="SZB536" s="136"/>
      <c r="SZC536" s="136"/>
      <c r="SZD536" s="136"/>
      <c r="SZE536" s="136"/>
      <c r="SZF536" s="136"/>
      <c r="SZG536" s="136"/>
      <c r="SZH536" s="136"/>
      <c r="SZI536" s="136"/>
      <c r="SZJ536" s="136"/>
      <c r="SZK536" s="136"/>
      <c r="SZL536" s="136"/>
      <c r="SZM536" s="136"/>
      <c r="SZN536" s="136"/>
      <c r="SZO536" s="136"/>
      <c r="SZP536" s="136"/>
      <c r="SZQ536" s="136"/>
      <c r="SZR536" s="136"/>
      <c r="SZS536" s="136"/>
      <c r="SZT536" s="136"/>
      <c r="SZU536" s="136"/>
      <c r="SZV536" s="136"/>
      <c r="SZW536" s="136"/>
      <c r="SZX536" s="136"/>
      <c r="SZY536" s="136"/>
      <c r="SZZ536" s="136"/>
      <c r="TAA536" s="136"/>
      <c r="TAB536" s="136"/>
      <c r="TAC536" s="136"/>
      <c r="TAD536" s="136"/>
      <c r="TAE536" s="136"/>
      <c r="TAF536" s="136"/>
      <c r="TAG536" s="136"/>
      <c r="TAH536" s="136"/>
      <c r="TAI536" s="136"/>
      <c r="TAJ536" s="136"/>
      <c r="TAK536" s="136"/>
      <c r="TAL536" s="136"/>
      <c r="TAM536" s="136"/>
      <c r="TAN536" s="136"/>
      <c r="TAO536" s="136"/>
      <c r="TAP536" s="136"/>
      <c r="TAQ536" s="136"/>
      <c r="TAR536" s="136"/>
      <c r="TAS536" s="136"/>
      <c r="TAT536" s="136"/>
      <c r="TAU536" s="136"/>
      <c r="TAV536" s="136"/>
      <c r="TAW536" s="136"/>
      <c r="TAX536" s="136"/>
      <c r="TAY536" s="136"/>
      <c r="TAZ536" s="136"/>
      <c r="TBA536" s="136"/>
      <c r="TBB536" s="136"/>
      <c r="TBC536" s="136"/>
      <c r="TBD536" s="136"/>
      <c r="TBE536" s="136"/>
      <c r="TBF536" s="136"/>
      <c r="TBG536" s="136"/>
      <c r="TBH536" s="136"/>
      <c r="TBI536" s="136"/>
      <c r="TBJ536" s="136"/>
      <c r="TBK536" s="136"/>
      <c r="TBL536" s="136"/>
      <c r="TBM536" s="136"/>
      <c r="TBN536" s="136"/>
      <c r="TBO536" s="136"/>
      <c r="TBP536" s="136"/>
      <c r="TBQ536" s="136"/>
      <c r="TBR536" s="136"/>
      <c r="TBS536" s="136"/>
      <c r="TBT536" s="136"/>
      <c r="TBU536" s="136"/>
      <c r="TBV536" s="136"/>
      <c r="TBW536" s="136"/>
      <c r="TBX536" s="136"/>
      <c r="TBY536" s="136"/>
      <c r="TBZ536" s="136"/>
      <c r="TCA536" s="136"/>
      <c r="TCB536" s="136"/>
      <c r="TCC536" s="136"/>
      <c r="TCD536" s="136"/>
      <c r="TCE536" s="136"/>
      <c r="TCF536" s="136"/>
      <c r="TCG536" s="136"/>
      <c r="TCH536" s="136"/>
      <c r="TCI536" s="136"/>
      <c r="TCJ536" s="136"/>
      <c r="TCK536" s="136"/>
      <c r="TCL536" s="136"/>
      <c r="TCM536" s="136"/>
      <c r="TCN536" s="136"/>
      <c r="TCO536" s="136"/>
      <c r="TCP536" s="136"/>
      <c r="TCQ536" s="136"/>
      <c r="TCR536" s="136"/>
      <c r="TCS536" s="136"/>
      <c r="TCT536" s="136"/>
      <c r="TCU536" s="136"/>
      <c r="TCV536" s="136"/>
      <c r="TCW536" s="136"/>
      <c r="TCX536" s="136"/>
      <c r="TCY536" s="136"/>
      <c r="TCZ536" s="136"/>
      <c r="TDA536" s="136"/>
      <c r="TDB536" s="136"/>
      <c r="TDC536" s="136"/>
      <c r="TDD536" s="136"/>
      <c r="TDE536" s="136"/>
      <c r="TDF536" s="136"/>
      <c r="TDG536" s="136"/>
      <c r="TDH536" s="136"/>
      <c r="TDI536" s="136"/>
      <c r="TDJ536" s="136"/>
      <c r="TDK536" s="136"/>
      <c r="TDL536" s="136"/>
      <c r="TDM536" s="136"/>
      <c r="TDN536" s="136"/>
      <c r="TDO536" s="136"/>
      <c r="TDP536" s="136"/>
      <c r="TDQ536" s="136"/>
      <c r="TDR536" s="136"/>
      <c r="TDS536" s="136"/>
      <c r="TDT536" s="136"/>
      <c r="TDU536" s="136"/>
      <c r="TDV536" s="136"/>
      <c r="TDW536" s="136"/>
      <c r="TDX536" s="136"/>
      <c r="TDY536" s="136"/>
      <c r="TDZ536" s="136"/>
      <c r="TEA536" s="136"/>
      <c r="TEB536" s="136"/>
      <c r="TEC536" s="136"/>
      <c r="TED536" s="136"/>
      <c r="TEE536" s="136"/>
      <c r="TEF536" s="136"/>
      <c r="TEG536" s="136"/>
      <c r="TEH536" s="136"/>
      <c r="TEI536" s="136"/>
      <c r="TEJ536" s="136"/>
      <c r="TEK536" s="136"/>
      <c r="TEL536" s="136"/>
      <c r="TEM536" s="136"/>
      <c r="TEN536" s="136"/>
      <c r="TEO536" s="136"/>
      <c r="TEP536" s="136"/>
      <c r="TEQ536" s="136"/>
      <c r="TER536" s="136"/>
      <c r="TES536" s="136"/>
      <c r="TET536" s="136"/>
      <c r="TEU536" s="136"/>
      <c r="TEV536" s="136"/>
      <c r="TEW536" s="136"/>
      <c r="TEX536" s="136"/>
      <c r="TEY536" s="136"/>
      <c r="TEZ536" s="136"/>
      <c r="TFA536" s="136"/>
      <c r="TFB536" s="136"/>
      <c r="TFC536" s="136"/>
      <c r="TFD536" s="136"/>
      <c r="TFE536" s="136"/>
      <c r="TFF536" s="136"/>
      <c r="TFG536" s="136"/>
      <c r="TFH536" s="136"/>
      <c r="TFI536" s="136"/>
      <c r="TFJ536" s="136"/>
      <c r="TFK536" s="136"/>
      <c r="TFL536" s="136"/>
      <c r="TFM536" s="136"/>
      <c r="TFN536" s="136"/>
      <c r="TFO536" s="136"/>
      <c r="TFP536" s="136"/>
      <c r="TFQ536" s="136"/>
      <c r="TFR536" s="136"/>
      <c r="TFS536" s="136"/>
      <c r="TFT536" s="136"/>
      <c r="TFU536" s="136"/>
      <c r="TFV536" s="136"/>
      <c r="TFW536" s="136"/>
      <c r="TFX536" s="136"/>
      <c r="TFY536" s="136"/>
      <c r="TFZ536" s="136"/>
      <c r="TGA536" s="136"/>
      <c r="TGB536" s="136"/>
      <c r="TGC536" s="136"/>
      <c r="TGD536" s="136"/>
      <c r="TGE536" s="136"/>
      <c r="TGF536" s="136"/>
      <c r="TGG536" s="136"/>
      <c r="TGH536" s="136"/>
      <c r="TGI536" s="136"/>
      <c r="TGJ536" s="136"/>
      <c r="TGK536" s="136"/>
      <c r="TGL536" s="136"/>
      <c r="TGM536" s="136"/>
      <c r="TGN536" s="136"/>
      <c r="TGO536" s="136"/>
      <c r="TGP536" s="136"/>
      <c r="TGQ536" s="136"/>
      <c r="TGR536" s="136"/>
      <c r="TGS536" s="136"/>
      <c r="TGT536" s="136"/>
      <c r="TGU536" s="136"/>
      <c r="TGV536" s="136"/>
      <c r="TGW536" s="136"/>
      <c r="TGX536" s="136"/>
      <c r="TGY536" s="136"/>
      <c r="TGZ536" s="136"/>
      <c r="THA536" s="136"/>
      <c r="THB536" s="136"/>
      <c r="THC536" s="136"/>
      <c r="THD536" s="136"/>
      <c r="THE536" s="136"/>
      <c r="THF536" s="136"/>
      <c r="THG536" s="136"/>
      <c r="THH536" s="136"/>
      <c r="THI536" s="136"/>
      <c r="THJ536" s="136"/>
      <c r="THK536" s="136"/>
      <c r="THL536" s="136"/>
      <c r="THM536" s="136"/>
      <c r="THN536" s="136"/>
      <c r="THO536" s="136"/>
      <c r="THP536" s="136"/>
      <c r="THQ536" s="136"/>
      <c r="THR536" s="136"/>
      <c r="THS536" s="136"/>
      <c r="THT536" s="136"/>
      <c r="THU536" s="136"/>
      <c r="THV536" s="136"/>
      <c r="THW536" s="136"/>
      <c r="THX536" s="136"/>
      <c r="THY536" s="136"/>
      <c r="THZ536" s="136"/>
      <c r="TIA536" s="136"/>
      <c r="TIB536" s="136"/>
      <c r="TIC536" s="136"/>
      <c r="TID536" s="136"/>
      <c r="TIE536" s="136"/>
      <c r="TIF536" s="136"/>
      <c r="TIG536" s="136"/>
      <c r="TIH536" s="136"/>
      <c r="TII536" s="136"/>
      <c r="TIJ536" s="136"/>
      <c r="TIK536" s="136"/>
      <c r="TIL536" s="136"/>
      <c r="TIM536" s="136"/>
      <c r="TIN536" s="136"/>
      <c r="TIO536" s="136"/>
      <c r="TIP536" s="136"/>
      <c r="TIQ536" s="136"/>
      <c r="TIR536" s="136"/>
      <c r="TIS536" s="136"/>
      <c r="TIT536" s="136"/>
      <c r="TIU536" s="136"/>
      <c r="TIV536" s="136"/>
      <c r="TIW536" s="136"/>
      <c r="TIX536" s="136"/>
      <c r="TIY536" s="136"/>
      <c r="TIZ536" s="136"/>
      <c r="TJA536" s="136"/>
      <c r="TJB536" s="136"/>
      <c r="TJC536" s="136"/>
      <c r="TJD536" s="136"/>
      <c r="TJE536" s="136"/>
      <c r="TJF536" s="136"/>
      <c r="TJG536" s="136"/>
      <c r="TJH536" s="136"/>
      <c r="TJI536" s="136"/>
      <c r="TJJ536" s="136"/>
      <c r="TJK536" s="136"/>
      <c r="TJL536" s="136"/>
      <c r="TJM536" s="136"/>
      <c r="TJN536" s="136"/>
      <c r="TJO536" s="136"/>
      <c r="TJP536" s="136"/>
      <c r="TJQ536" s="136"/>
      <c r="TJR536" s="136"/>
      <c r="TJS536" s="136"/>
      <c r="TJT536" s="136"/>
      <c r="TJU536" s="136"/>
      <c r="TJV536" s="136"/>
      <c r="TJW536" s="136"/>
      <c r="TJX536" s="136"/>
      <c r="TJY536" s="136"/>
      <c r="TJZ536" s="136"/>
      <c r="TKA536" s="136"/>
      <c r="TKB536" s="136"/>
      <c r="TKC536" s="136"/>
      <c r="TKD536" s="136"/>
      <c r="TKE536" s="136"/>
      <c r="TKF536" s="136"/>
      <c r="TKG536" s="136"/>
      <c r="TKH536" s="136"/>
      <c r="TKI536" s="136"/>
      <c r="TKJ536" s="136"/>
      <c r="TKK536" s="136"/>
      <c r="TKL536" s="136"/>
      <c r="TKM536" s="136"/>
      <c r="TKN536" s="136"/>
      <c r="TKO536" s="136"/>
      <c r="TKP536" s="136"/>
      <c r="TKQ536" s="136"/>
      <c r="TKR536" s="136"/>
      <c r="TKS536" s="136"/>
      <c r="TKT536" s="136"/>
      <c r="TKU536" s="136"/>
      <c r="TKV536" s="136"/>
      <c r="TKW536" s="136"/>
      <c r="TKX536" s="136"/>
      <c r="TKY536" s="136"/>
      <c r="TKZ536" s="136"/>
      <c r="TLA536" s="136"/>
      <c r="TLB536" s="136"/>
      <c r="TLC536" s="136"/>
      <c r="TLD536" s="136"/>
      <c r="TLE536" s="136"/>
      <c r="TLF536" s="136"/>
      <c r="TLG536" s="136"/>
      <c r="TLH536" s="136"/>
      <c r="TLI536" s="136"/>
      <c r="TLJ536" s="136"/>
      <c r="TLK536" s="136"/>
      <c r="TLL536" s="136"/>
      <c r="TLM536" s="136"/>
      <c r="TLN536" s="136"/>
      <c r="TLO536" s="136"/>
      <c r="TLP536" s="136"/>
      <c r="TLQ536" s="136"/>
      <c r="TLR536" s="136"/>
      <c r="TLS536" s="136"/>
      <c r="TLT536" s="136"/>
      <c r="TLU536" s="136"/>
      <c r="TLV536" s="136"/>
      <c r="TLW536" s="136"/>
      <c r="TLX536" s="136"/>
      <c r="TLY536" s="136"/>
      <c r="TLZ536" s="136"/>
      <c r="TMA536" s="136"/>
      <c r="TMB536" s="136"/>
      <c r="TMC536" s="136"/>
      <c r="TMD536" s="136"/>
      <c r="TME536" s="136"/>
      <c r="TMF536" s="136"/>
      <c r="TMG536" s="136"/>
      <c r="TMH536" s="136"/>
      <c r="TMI536" s="136"/>
      <c r="TMJ536" s="136"/>
      <c r="TMK536" s="136"/>
      <c r="TML536" s="136"/>
      <c r="TMM536" s="136"/>
      <c r="TMN536" s="136"/>
      <c r="TMO536" s="136"/>
      <c r="TMP536" s="136"/>
      <c r="TMQ536" s="136"/>
      <c r="TMR536" s="136"/>
      <c r="TMS536" s="136"/>
      <c r="TMT536" s="136"/>
      <c r="TMU536" s="136"/>
      <c r="TMV536" s="136"/>
      <c r="TMW536" s="136"/>
      <c r="TMX536" s="136"/>
      <c r="TMY536" s="136"/>
      <c r="TMZ536" s="136"/>
      <c r="TNA536" s="136"/>
      <c r="TNB536" s="136"/>
      <c r="TNC536" s="136"/>
      <c r="TND536" s="136"/>
      <c r="TNE536" s="136"/>
      <c r="TNF536" s="136"/>
      <c r="TNG536" s="136"/>
      <c r="TNH536" s="136"/>
      <c r="TNI536" s="136"/>
      <c r="TNJ536" s="136"/>
      <c r="TNK536" s="136"/>
      <c r="TNL536" s="136"/>
      <c r="TNM536" s="136"/>
      <c r="TNN536" s="136"/>
      <c r="TNO536" s="136"/>
      <c r="TNP536" s="136"/>
      <c r="TNQ536" s="136"/>
      <c r="TNR536" s="136"/>
      <c r="TNS536" s="136"/>
      <c r="TNT536" s="136"/>
      <c r="TNU536" s="136"/>
      <c r="TNV536" s="136"/>
      <c r="TNW536" s="136"/>
      <c r="TNX536" s="136"/>
      <c r="TNY536" s="136"/>
      <c r="TNZ536" s="136"/>
      <c r="TOA536" s="136"/>
      <c r="TOB536" s="136"/>
      <c r="TOC536" s="136"/>
      <c r="TOD536" s="136"/>
      <c r="TOE536" s="136"/>
      <c r="TOF536" s="136"/>
      <c r="TOG536" s="136"/>
      <c r="TOH536" s="136"/>
      <c r="TOI536" s="136"/>
      <c r="TOJ536" s="136"/>
      <c r="TOK536" s="136"/>
      <c r="TOL536" s="136"/>
      <c r="TOM536" s="136"/>
      <c r="TON536" s="136"/>
      <c r="TOO536" s="136"/>
      <c r="TOP536" s="136"/>
      <c r="TOQ536" s="136"/>
      <c r="TOR536" s="136"/>
      <c r="TOS536" s="136"/>
      <c r="TOT536" s="136"/>
      <c r="TOU536" s="136"/>
      <c r="TOV536" s="136"/>
      <c r="TOW536" s="136"/>
      <c r="TOX536" s="136"/>
      <c r="TOY536" s="136"/>
      <c r="TOZ536" s="136"/>
      <c r="TPA536" s="136"/>
      <c r="TPB536" s="136"/>
      <c r="TPC536" s="136"/>
      <c r="TPD536" s="136"/>
      <c r="TPE536" s="136"/>
      <c r="TPF536" s="136"/>
      <c r="TPG536" s="136"/>
      <c r="TPH536" s="136"/>
      <c r="TPI536" s="136"/>
      <c r="TPJ536" s="136"/>
      <c r="TPK536" s="136"/>
      <c r="TPL536" s="136"/>
      <c r="TPM536" s="136"/>
      <c r="TPN536" s="136"/>
      <c r="TPO536" s="136"/>
      <c r="TPP536" s="136"/>
      <c r="TPQ536" s="136"/>
      <c r="TPR536" s="136"/>
      <c r="TPS536" s="136"/>
      <c r="TPT536" s="136"/>
      <c r="TPU536" s="136"/>
      <c r="TPV536" s="136"/>
      <c r="TPW536" s="136"/>
      <c r="TPX536" s="136"/>
      <c r="TPY536" s="136"/>
      <c r="TPZ536" s="136"/>
      <c r="TQA536" s="136"/>
      <c r="TQB536" s="136"/>
      <c r="TQC536" s="136"/>
      <c r="TQD536" s="136"/>
      <c r="TQE536" s="136"/>
      <c r="TQF536" s="136"/>
      <c r="TQG536" s="136"/>
      <c r="TQH536" s="136"/>
      <c r="TQI536" s="136"/>
      <c r="TQJ536" s="136"/>
      <c r="TQK536" s="136"/>
      <c r="TQL536" s="136"/>
      <c r="TQM536" s="136"/>
      <c r="TQN536" s="136"/>
      <c r="TQO536" s="136"/>
      <c r="TQP536" s="136"/>
      <c r="TQQ536" s="136"/>
      <c r="TQR536" s="136"/>
      <c r="TQS536" s="136"/>
      <c r="TQT536" s="136"/>
      <c r="TQU536" s="136"/>
      <c r="TQV536" s="136"/>
      <c r="TQW536" s="136"/>
      <c r="TQX536" s="136"/>
      <c r="TQY536" s="136"/>
      <c r="TQZ536" s="136"/>
      <c r="TRA536" s="136"/>
      <c r="TRB536" s="136"/>
      <c r="TRC536" s="136"/>
      <c r="TRD536" s="136"/>
      <c r="TRE536" s="136"/>
      <c r="TRF536" s="136"/>
      <c r="TRG536" s="136"/>
      <c r="TRH536" s="136"/>
      <c r="TRI536" s="136"/>
      <c r="TRJ536" s="136"/>
      <c r="TRK536" s="136"/>
      <c r="TRL536" s="136"/>
      <c r="TRM536" s="136"/>
      <c r="TRN536" s="136"/>
      <c r="TRO536" s="136"/>
      <c r="TRP536" s="136"/>
      <c r="TRQ536" s="136"/>
      <c r="TRR536" s="136"/>
      <c r="TRS536" s="136"/>
      <c r="TRT536" s="136"/>
      <c r="TRU536" s="136"/>
      <c r="TRV536" s="136"/>
      <c r="TRW536" s="136"/>
      <c r="TRX536" s="136"/>
      <c r="TRY536" s="136"/>
      <c r="TRZ536" s="136"/>
      <c r="TSA536" s="136"/>
      <c r="TSB536" s="136"/>
      <c r="TSC536" s="136"/>
      <c r="TSD536" s="136"/>
      <c r="TSE536" s="136"/>
      <c r="TSF536" s="136"/>
      <c r="TSG536" s="136"/>
      <c r="TSH536" s="136"/>
      <c r="TSI536" s="136"/>
      <c r="TSJ536" s="136"/>
      <c r="TSK536" s="136"/>
      <c r="TSL536" s="136"/>
      <c r="TSM536" s="136"/>
      <c r="TSN536" s="136"/>
      <c r="TSO536" s="136"/>
      <c r="TSP536" s="136"/>
      <c r="TSQ536" s="136"/>
      <c r="TSR536" s="136"/>
      <c r="TSS536" s="136"/>
      <c r="TST536" s="136"/>
      <c r="TSU536" s="136"/>
      <c r="TSV536" s="136"/>
      <c r="TSW536" s="136"/>
      <c r="TSX536" s="136"/>
      <c r="TSY536" s="136"/>
      <c r="TSZ536" s="136"/>
      <c r="TTA536" s="136"/>
      <c r="TTB536" s="136"/>
      <c r="TTC536" s="136"/>
      <c r="TTD536" s="136"/>
      <c r="TTE536" s="136"/>
      <c r="TTF536" s="136"/>
      <c r="TTG536" s="136"/>
      <c r="TTH536" s="136"/>
      <c r="TTI536" s="136"/>
      <c r="TTJ536" s="136"/>
      <c r="TTK536" s="136"/>
      <c r="TTL536" s="136"/>
      <c r="TTM536" s="136"/>
      <c r="TTN536" s="136"/>
      <c r="TTO536" s="136"/>
      <c r="TTP536" s="136"/>
      <c r="TTQ536" s="136"/>
      <c r="TTR536" s="136"/>
      <c r="TTS536" s="136"/>
      <c r="TTT536" s="136"/>
      <c r="TTU536" s="136"/>
      <c r="TTV536" s="136"/>
      <c r="TTW536" s="136"/>
      <c r="TTX536" s="136"/>
      <c r="TTY536" s="136"/>
      <c r="TTZ536" s="136"/>
      <c r="TUA536" s="136"/>
      <c r="TUB536" s="136"/>
      <c r="TUC536" s="136"/>
      <c r="TUD536" s="136"/>
      <c r="TUE536" s="136"/>
      <c r="TUF536" s="136"/>
      <c r="TUG536" s="136"/>
      <c r="TUH536" s="136"/>
      <c r="TUI536" s="136"/>
      <c r="TUJ536" s="136"/>
      <c r="TUK536" s="136"/>
      <c r="TUL536" s="136"/>
      <c r="TUM536" s="136"/>
      <c r="TUN536" s="136"/>
      <c r="TUO536" s="136"/>
      <c r="TUP536" s="136"/>
      <c r="TUQ536" s="136"/>
      <c r="TUR536" s="136"/>
      <c r="TUS536" s="136"/>
      <c r="TUT536" s="136"/>
      <c r="TUU536" s="136"/>
      <c r="TUV536" s="136"/>
      <c r="TUW536" s="136"/>
      <c r="TUX536" s="136"/>
      <c r="TUY536" s="136"/>
      <c r="TUZ536" s="136"/>
      <c r="TVA536" s="136"/>
      <c r="TVB536" s="136"/>
      <c r="TVC536" s="136"/>
      <c r="TVD536" s="136"/>
      <c r="TVE536" s="136"/>
      <c r="TVF536" s="136"/>
      <c r="TVG536" s="136"/>
      <c r="TVH536" s="136"/>
      <c r="TVI536" s="136"/>
      <c r="TVJ536" s="136"/>
      <c r="TVK536" s="136"/>
      <c r="TVL536" s="136"/>
      <c r="TVM536" s="136"/>
      <c r="TVN536" s="136"/>
      <c r="TVO536" s="136"/>
      <c r="TVP536" s="136"/>
      <c r="TVQ536" s="136"/>
      <c r="TVR536" s="136"/>
      <c r="TVS536" s="136"/>
      <c r="TVT536" s="136"/>
      <c r="TVU536" s="136"/>
      <c r="TVV536" s="136"/>
      <c r="TVW536" s="136"/>
      <c r="TVX536" s="136"/>
      <c r="TVY536" s="136"/>
      <c r="TVZ536" s="136"/>
      <c r="TWA536" s="136"/>
      <c r="TWB536" s="136"/>
      <c r="TWC536" s="136"/>
      <c r="TWD536" s="136"/>
      <c r="TWE536" s="136"/>
      <c r="TWF536" s="136"/>
      <c r="TWG536" s="136"/>
      <c r="TWH536" s="136"/>
      <c r="TWI536" s="136"/>
      <c r="TWJ536" s="136"/>
      <c r="TWK536" s="136"/>
      <c r="TWL536" s="136"/>
      <c r="TWM536" s="136"/>
      <c r="TWN536" s="136"/>
      <c r="TWO536" s="136"/>
      <c r="TWP536" s="136"/>
      <c r="TWQ536" s="136"/>
      <c r="TWR536" s="136"/>
      <c r="TWS536" s="136"/>
      <c r="TWT536" s="136"/>
      <c r="TWU536" s="136"/>
      <c r="TWV536" s="136"/>
      <c r="TWW536" s="136"/>
      <c r="TWX536" s="136"/>
      <c r="TWY536" s="136"/>
      <c r="TWZ536" s="136"/>
      <c r="TXA536" s="136"/>
      <c r="TXB536" s="136"/>
      <c r="TXC536" s="136"/>
      <c r="TXD536" s="136"/>
      <c r="TXE536" s="136"/>
      <c r="TXF536" s="136"/>
      <c r="TXG536" s="136"/>
      <c r="TXH536" s="136"/>
      <c r="TXI536" s="136"/>
      <c r="TXJ536" s="136"/>
      <c r="TXK536" s="136"/>
      <c r="TXL536" s="136"/>
      <c r="TXM536" s="136"/>
      <c r="TXN536" s="136"/>
      <c r="TXO536" s="136"/>
      <c r="TXP536" s="136"/>
      <c r="TXQ536" s="136"/>
      <c r="TXR536" s="136"/>
      <c r="TXS536" s="136"/>
      <c r="TXT536" s="136"/>
      <c r="TXU536" s="136"/>
      <c r="TXV536" s="136"/>
      <c r="TXW536" s="136"/>
      <c r="TXX536" s="136"/>
      <c r="TXY536" s="136"/>
      <c r="TXZ536" s="136"/>
      <c r="TYA536" s="136"/>
      <c r="TYB536" s="136"/>
      <c r="TYC536" s="136"/>
      <c r="TYD536" s="136"/>
      <c r="TYE536" s="136"/>
      <c r="TYF536" s="136"/>
      <c r="TYG536" s="136"/>
      <c r="TYH536" s="136"/>
      <c r="TYI536" s="136"/>
      <c r="TYJ536" s="136"/>
      <c r="TYK536" s="136"/>
      <c r="TYL536" s="136"/>
      <c r="TYM536" s="136"/>
      <c r="TYN536" s="136"/>
      <c r="TYO536" s="136"/>
      <c r="TYP536" s="136"/>
      <c r="TYQ536" s="136"/>
      <c r="TYR536" s="136"/>
      <c r="TYS536" s="136"/>
      <c r="TYT536" s="136"/>
      <c r="TYU536" s="136"/>
      <c r="TYV536" s="136"/>
      <c r="TYW536" s="136"/>
      <c r="TYX536" s="136"/>
      <c r="TYY536" s="136"/>
      <c r="TYZ536" s="136"/>
      <c r="TZA536" s="136"/>
      <c r="TZB536" s="136"/>
      <c r="TZC536" s="136"/>
      <c r="TZD536" s="136"/>
      <c r="TZE536" s="136"/>
      <c r="TZF536" s="136"/>
      <c r="TZG536" s="136"/>
      <c r="TZH536" s="136"/>
      <c r="TZI536" s="136"/>
      <c r="TZJ536" s="136"/>
      <c r="TZK536" s="136"/>
      <c r="TZL536" s="136"/>
      <c r="TZM536" s="136"/>
      <c r="TZN536" s="136"/>
      <c r="TZO536" s="136"/>
      <c r="TZP536" s="136"/>
      <c r="TZQ536" s="136"/>
      <c r="TZR536" s="136"/>
      <c r="TZS536" s="136"/>
      <c r="TZT536" s="136"/>
      <c r="TZU536" s="136"/>
      <c r="TZV536" s="136"/>
      <c r="TZW536" s="136"/>
      <c r="TZX536" s="136"/>
      <c r="TZY536" s="136"/>
      <c r="TZZ536" s="136"/>
      <c r="UAA536" s="136"/>
      <c r="UAB536" s="136"/>
      <c r="UAC536" s="136"/>
      <c r="UAD536" s="136"/>
      <c r="UAE536" s="136"/>
      <c r="UAF536" s="136"/>
      <c r="UAG536" s="136"/>
      <c r="UAH536" s="136"/>
      <c r="UAI536" s="136"/>
      <c r="UAJ536" s="136"/>
      <c r="UAK536" s="136"/>
      <c r="UAL536" s="136"/>
      <c r="UAM536" s="136"/>
      <c r="UAN536" s="136"/>
      <c r="UAO536" s="136"/>
      <c r="UAP536" s="136"/>
      <c r="UAQ536" s="136"/>
      <c r="UAR536" s="136"/>
      <c r="UAS536" s="136"/>
      <c r="UAT536" s="136"/>
      <c r="UAU536" s="136"/>
      <c r="UAV536" s="136"/>
      <c r="UAW536" s="136"/>
      <c r="UAX536" s="136"/>
      <c r="UAY536" s="136"/>
      <c r="UAZ536" s="136"/>
      <c r="UBA536" s="136"/>
      <c r="UBB536" s="136"/>
      <c r="UBC536" s="136"/>
      <c r="UBD536" s="136"/>
      <c r="UBE536" s="136"/>
      <c r="UBF536" s="136"/>
      <c r="UBG536" s="136"/>
      <c r="UBH536" s="136"/>
      <c r="UBI536" s="136"/>
      <c r="UBJ536" s="136"/>
      <c r="UBK536" s="136"/>
      <c r="UBL536" s="136"/>
      <c r="UBM536" s="136"/>
      <c r="UBN536" s="136"/>
      <c r="UBO536" s="136"/>
      <c r="UBP536" s="136"/>
      <c r="UBQ536" s="136"/>
      <c r="UBR536" s="136"/>
      <c r="UBS536" s="136"/>
      <c r="UBT536" s="136"/>
      <c r="UBU536" s="136"/>
      <c r="UBV536" s="136"/>
      <c r="UBW536" s="136"/>
      <c r="UBX536" s="136"/>
      <c r="UBY536" s="136"/>
      <c r="UBZ536" s="136"/>
      <c r="UCA536" s="136"/>
      <c r="UCB536" s="136"/>
      <c r="UCC536" s="136"/>
      <c r="UCD536" s="136"/>
      <c r="UCE536" s="136"/>
      <c r="UCF536" s="136"/>
      <c r="UCG536" s="136"/>
      <c r="UCH536" s="136"/>
      <c r="UCI536" s="136"/>
      <c r="UCJ536" s="136"/>
      <c r="UCK536" s="136"/>
      <c r="UCL536" s="136"/>
      <c r="UCM536" s="136"/>
      <c r="UCN536" s="136"/>
      <c r="UCO536" s="136"/>
      <c r="UCP536" s="136"/>
      <c r="UCQ536" s="136"/>
      <c r="UCR536" s="136"/>
      <c r="UCS536" s="136"/>
      <c r="UCT536" s="136"/>
      <c r="UCU536" s="136"/>
      <c r="UCV536" s="136"/>
      <c r="UCW536" s="136"/>
      <c r="UCX536" s="136"/>
      <c r="UCY536" s="136"/>
      <c r="UCZ536" s="136"/>
      <c r="UDA536" s="136"/>
      <c r="UDB536" s="136"/>
      <c r="UDC536" s="136"/>
      <c r="UDD536" s="136"/>
      <c r="UDE536" s="136"/>
      <c r="UDF536" s="136"/>
      <c r="UDG536" s="136"/>
      <c r="UDH536" s="136"/>
      <c r="UDI536" s="136"/>
      <c r="UDJ536" s="136"/>
      <c r="UDK536" s="136"/>
      <c r="UDL536" s="136"/>
      <c r="UDM536" s="136"/>
      <c r="UDN536" s="136"/>
      <c r="UDO536" s="136"/>
      <c r="UDP536" s="136"/>
      <c r="UDQ536" s="136"/>
      <c r="UDR536" s="136"/>
      <c r="UDS536" s="136"/>
      <c r="UDT536" s="136"/>
      <c r="UDU536" s="136"/>
      <c r="UDV536" s="136"/>
      <c r="UDW536" s="136"/>
      <c r="UDX536" s="136"/>
      <c r="UDY536" s="136"/>
      <c r="UDZ536" s="136"/>
      <c r="UEA536" s="136"/>
      <c r="UEB536" s="136"/>
      <c r="UEC536" s="136"/>
      <c r="UED536" s="136"/>
      <c r="UEE536" s="136"/>
      <c r="UEF536" s="136"/>
      <c r="UEG536" s="136"/>
      <c r="UEH536" s="136"/>
      <c r="UEI536" s="136"/>
      <c r="UEJ536" s="136"/>
      <c r="UEK536" s="136"/>
      <c r="UEL536" s="136"/>
      <c r="UEM536" s="136"/>
      <c r="UEN536" s="136"/>
      <c r="UEO536" s="136"/>
      <c r="UEP536" s="136"/>
      <c r="UEQ536" s="136"/>
      <c r="UER536" s="136"/>
      <c r="UES536" s="136"/>
      <c r="UET536" s="136"/>
      <c r="UEU536" s="136"/>
      <c r="UEV536" s="136"/>
      <c r="UEW536" s="136"/>
      <c r="UEX536" s="136"/>
      <c r="UEY536" s="136"/>
      <c r="UEZ536" s="136"/>
      <c r="UFA536" s="136"/>
      <c r="UFB536" s="136"/>
      <c r="UFC536" s="136"/>
      <c r="UFD536" s="136"/>
      <c r="UFE536" s="136"/>
      <c r="UFF536" s="136"/>
      <c r="UFG536" s="136"/>
      <c r="UFH536" s="136"/>
      <c r="UFI536" s="136"/>
      <c r="UFJ536" s="136"/>
      <c r="UFK536" s="136"/>
      <c r="UFL536" s="136"/>
      <c r="UFM536" s="136"/>
      <c r="UFN536" s="136"/>
      <c r="UFO536" s="136"/>
      <c r="UFP536" s="136"/>
      <c r="UFQ536" s="136"/>
      <c r="UFR536" s="136"/>
      <c r="UFS536" s="136"/>
      <c r="UFT536" s="136"/>
      <c r="UFU536" s="136"/>
      <c r="UFV536" s="136"/>
      <c r="UFW536" s="136"/>
      <c r="UFX536" s="136"/>
      <c r="UFY536" s="136"/>
      <c r="UFZ536" s="136"/>
      <c r="UGA536" s="136"/>
      <c r="UGB536" s="136"/>
      <c r="UGC536" s="136"/>
      <c r="UGD536" s="136"/>
      <c r="UGE536" s="136"/>
      <c r="UGF536" s="136"/>
      <c r="UGG536" s="136"/>
      <c r="UGH536" s="136"/>
      <c r="UGI536" s="136"/>
      <c r="UGJ536" s="136"/>
      <c r="UGK536" s="136"/>
      <c r="UGL536" s="136"/>
      <c r="UGM536" s="136"/>
      <c r="UGN536" s="136"/>
      <c r="UGO536" s="136"/>
      <c r="UGP536" s="136"/>
      <c r="UGQ536" s="136"/>
      <c r="UGR536" s="136"/>
      <c r="UGS536" s="136"/>
      <c r="UGT536" s="136"/>
      <c r="UGU536" s="136"/>
      <c r="UGV536" s="136"/>
      <c r="UGW536" s="136"/>
      <c r="UGX536" s="136"/>
      <c r="UGY536" s="136"/>
      <c r="UGZ536" s="136"/>
      <c r="UHA536" s="136"/>
      <c r="UHB536" s="136"/>
      <c r="UHC536" s="136"/>
      <c r="UHD536" s="136"/>
      <c r="UHE536" s="136"/>
      <c r="UHF536" s="136"/>
      <c r="UHG536" s="136"/>
      <c r="UHH536" s="136"/>
      <c r="UHI536" s="136"/>
      <c r="UHJ536" s="136"/>
      <c r="UHK536" s="136"/>
      <c r="UHL536" s="136"/>
      <c r="UHM536" s="136"/>
      <c r="UHN536" s="136"/>
      <c r="UHO536" s="136"/>
      <c r="UHP536" s="136"/>
      <c r="UHQ536" s="136"/>
      <c r="UHR536" s="136"/>
      <c r="UHS536" s="136"/>
      <c r="UHT536" s="136"/>
      <c r="UHU536" s="136"/>
      <c r="UHV536" s="136"/>
      <c r="UHW536" s="136"/>
      <c r="UHX536" s="136"/>
      <c r="UHY536" s="136"/>
      <c r="UHZ536" s="136"/>
      <c r="UIA536" s="136"/>
      <c r="UIB536" s="136"/>
      <c r="UIC536" s="136"/>
      <c r="UID536" s="136"/>
      <c r="UIE536" s="136"/>
      <c r="UIF536" s="136"/>
      <c r="UIG536" s="136"/>
      <c r="UIH536" s="136"/>
      <c r="UII536" s="136"/>
      <c r="UIJ536" s="136"/>
      <c r="UIK536" s="136"/>
      <c r="UIL536" s="136"/>
      <c r="UIM536" s="136"/>
      <c r="UIN536" s="136"/>
      <c r="UIO536" s="136"/>
      <c r="UIP536" s="136"/>
      <c r="UIQ536" s="136"/>
      <c r="UIR536" s="136"/>
      <c r="UIS536" s="136"/>
      <c r="UIT536" s="136"/>
      <c r="UIU536" s="136"/>
      <c r="UIV536" s="136"/>
      <c r="UIW536" s="136"/>
      <c r="UIX536" s="136"/>
      <c r="UIY536" s="136"/>
      <c r="UIZ536" s="136"/>
      <c r="UJA536" s="136"/>
      <c r="UJB536" s="136"/>
      <c r="UJC536" s="136"/>
      <c r="UJD536" s="136"/>
      <c r="UJE536" s="136"/>
      <c r="UJF536" s="136"/>
      <c r="UJG536" s="136"/>
      <c r="UJH536" s="136"/>
      <c r="UJI536" s="136"/>
      <c r="UJJ536" s="136"/>
      <c r="UJK536" s="136"/>
      <c r="UJL536" s="136"/>
      <c r="UJM536" s="136"/>
      <c r="UJN536" s="136"/>
      <c r="UJO536" s="136"/>
      <c r="UJP536" s="136"/>
      <c r="UJQ536" s="136"/>
      <c r="UJR536" s="136"/>
      <c r="UJS536" s="136"/>
      <c r="UJT536" s="136"/>
      <c r="UJU536" s="136"/>
      <c r="UJV536" s="136"/>
      <c r="UJW536" s="136"/>
      <c r="UJX536" s="136"/>
      <c r="UJY536" s="136"/>
      <c r="UJZ536" s="136"/>
      <c r="UKA536" s="136"/>
      <c r="UKB536" s="136"/>
      <c r="UKC536" s="136"/>
      <c r="UKD536" s="136"/>
      <c r="UKE536" s="136"/>
      <c r="UKF536" s="136"/>
      <c r="UKG536" s="136"/>
      <c r="UKH536" s="136"/>
      <c r="UKI536" s="136"/>
      <c r="UKJ536" s="136"/>
      <c r="UKK536" s="136"/>
      <c r="UKL536" s="136"/>
      <c r="UKM536" s="136"/>
      <c r="UKN536" s="136"/>
      <c r="UKO536" s="136"/>
      <c r="UKP536" s="136"/>
      <c r="UKQ536" s="136"/>
      <c r="UKR536" s="136"/>
      <c r="UKS536" s="136"/>
      <c r="UKT536" s="136"/>
      <c r="UKU536" s="136"/>
      <c r="UKV536" s="136"/>
      <c r="UKW536" s="136"/>
      <c r="UKX536" s="136"/>
      <c r="UKY536" s="136"/>
      <c r="UKZ536" s="136"/>
      <c r="ULA536" s="136"/>
      <c r="ULB536" s="136"/>
      <c r="ULC536" s="136"/>
      <c r="ULD536" s="136"/>
      <c r="ULE536" s="136"/>
      <c r="ULF536" s="136"/>
      <c r="ULG536" s="136"/>
      <c r="ULH536" s="136"/>
      <c r="ULI536" s="136"/>
      <c r="ULJ536" s="136"/>
      <c r="ULK536" s="136"/>
      <c r="ULL536" s="136"/>
      <c r="ULM536" s="136"/>
      <c r="ULN536" s="136"/>
      <c r="ULO536" s="136"/>
      <c r="ULP536" s="136"/>
      <c r="ULQ536" s="136"/>
      <c r="ULR536" s="136"/>
      <c r="ULS536" s="136"/>
      <c r="ULT536" s="136"/>
      <c r="ULU536" s="136"/>
      <c r="ULV536" s="136"/>
      <c r="ULW536" s="136"/>
      <c r="ULX536" s="136"/>
      <c r="ULY536" s="136"/>
      <c r="ULZ536" s="136"/>
      <c r="UMA536" s="136"/>
      <c r="UMB536" s="136"/>
      <c r="UMC536" s="136"/>
      <c r="UMD536" s="136"/>
      <c r="UME536" s="136"/>
      <c r="UMF536" s="136"/>
      <c r="UMG536" s="136"/>
      <c r="UMH536" s="136"/>
      <c r="UMI536" s="136"/>
      <c r="UMJ536" s="136"/>
      <c r="UMK536" s="136"/>
      <c r="UML536" s="136"/>
      <c r="UMM536" s="136"/>
      <c r="UMN536" s="136"/>
      <c r="UMO536" s="136"/>
      <c r="UMP536" s="136"/>
      <c r="UMQ536" s="136"/>
      <c r="UMR536" s="136"/>
      <c r="UMS536" s="136"/>
      <c r="UMT536" s="136"/>
      <c r="UMU536" s="136"/>
      <c r="UMV536" s="136"/>
      <c r="UMW536" s="136"/>
      <c r="UMX536" s="136"/>
      <c r="UMY536" s="136"/>
      <c r="UMZ536" s="136"/>
      <c r="UNA536" s="136"/>
      <c r="UNB536" s="136"/>
      <c r="UNC536" s="136"/>
      <c r="UND536" s="136"/>
      <c r="UNE536" s="136"/>
      <c r="UNF536" s="136"/>
      <c r="UNG536" s="136"/>
      <c r="UNH536" s="136"/>
      <c r="UNI536" s="136"/>
      <c r="UNJ536" s="136"/>
      <c r="UNK536" s="136"/>
      <c r="UNL536" s="136"/>
      <c r="UNM536" s="136"/>
      <c r="UNN536" s="136"/>
      <c r="UNO536" s="136"/>
      <c r="UNP536" s="136"/>
      <c r="UNQ536" s="136"/>
      <c r="UNR536" s="136"/>
      <c r="UNS536" s="136"/>
      <c r="UNT536" s="136"/>
      <c r="UNU536" s="136"/>
      <c r="UNV536" s="136"/>
      <c r="UNW536" s="136"/>
      <c r="UNX536" s="136"/>
      <c r="UNY536" s="136"/>
      <c r="UNZ536" s="136"/>
      <c r="UOA536" s="136"/>
      <c r="UOB536" s="136"/>
      <c r="UOC536" s="136"/>
      <c r="UOD536" s="136"/>
      <c r="UOE536" s="136"/>
      <c r="UOF536" s="136"/>
      <c r="UOG536" s="136"/>
      <c r="UOH536" s="136"/>
      <c r="UOI536" s="136"/>
      <c r="UOJ536" s="136"/>
      <c r="UOK536" s="136"/>
      <c r="UOL536" s="136"/>
      <c r="UOM536" s="136"/>
      <c r="UON536" s="136"/>
      <c r="UOO536" s="136"/>
      <c r="UOP536" s="136"/>
      <c r="UOQ536" s="136"/>
      <c r="UOR536" s="136"/>
      <c r="UOS536" s="136"/>
      <c r="UOT536" s="136"/>
      <c r="UOU536" s="136"/>
      <c r="UOV536" s="136"/>
      <c r="UOW536" s="136"/>
      <c r="UOX536" s="136"/>
      <c r="UOY536" s="136"/>
      <c r="UOZ536" s="136"/>
      <c r="UPA536" s="136"/>
      <c r="UPB536" s="136"/>
      <c r="UPC536" s="136"/>
      <c r="UPD536" s="136"/>
      <c r="UPE536" s="136"/>
      <c r="UPF536" s="136"/>
      <c r="UPG536" s="136"/>
      <c r="UPH536" s="136"/>
      <c r="UPI536" s="136"/>
      <c r="UPJ536" s="136"/>
      <c r="UPK536" s="136"/>
      <c r="UPL536" s="136"/>
      <c r="UPM536" s="136"/>
      <c r="UPN536" s="136"/>
      <c r="UPO536" s="136"/>
      <c r="UPP536" s="136"/>
      <c r="UPQ536" s="136"/>
      <c r="UPR536" s="136"/>
      <c r="UPS536" s="136"/>
      <c r="UPT536" s="136"/>
      <c r="UPU536" s="136"/>
      <c r="UPV536" s="136"/>
      <c r="UPW536" s="136"/>
      <c r="UPX536" s="136"/>
      <c r="UPY536" s="136"/>
      <c r="UPZ536" s="136"/>
      <c r="UQA536" s="136"/>
      <c r="UQB536" s="136"/>
      <c r="UQC536" s="136"/>
      <c r="UQD536" s="136"/>
      <c r="UQE536" s="136"/>
      <c r="UQF536" s="136"/>
      <c r="UQG536" s="136"/>
      <c r="UQH536" s="136"/>
      <c r="UQI536" s="136"/>
      <c r="UQJ536" s="136"/>
      <c r="UQK536" s="136"/>
      <c r="UQL536" s="136"/>
      <c r="UQM536" s="136"/>
      <c r="UQN536" s="136"/>
      <c r="UQO536" s="136"/>
      <c r="UQP536" s="136"/>
      <c r="UQQ536" s="136"/>
      <c r="UQR536" s="136"/>
      <c r="UQS536" s="136"/>
      <c r="UQT536" s="136"/>
      <c r="UQU536" s="136"/>
      <c r="UQV536" s="136"/>
      <c r="UQW536" s="136"/>
      <c r="UQX536" s="136"/>
      <c r="UQY536" s="136"/>
      <c r="UQZ536" s="136"/>
      <c r="URA536" s="136"/>
      <c r="URB536" s="136"/>
      <c r="URC536" s="136"/>
      <c r="URD536" s="136"/>
      <c r="URE536" s="136"/>
      <c r="URF536" s="136"/>
      <c r="URG536" s="136"/>
      <c r="URH536" s="136"/>
      <c r="URI536" s="136"/>
      <c r="URJ536" s="136"/>
      <c r="URK536" s="136"/>
      <c r="URL536" s="136"/>
      <c r="URM536" s="136"/>
      <c r="URN536" s="136"/>
      <c r="URO536" s="136"/>
      <c r="URP536" s="136"/>
      <c r="URQ536" s="136"/>
      <c r="URR536" s="136"/>
      <c r="URS536" s="136"/>
      <c r="URT536" s="136"/>
      <c r="URU536" s="136"/>
      <c r="URV536" s="136"/>
      <c r="URW536" s="136"/>
      <c r="URX536" s="136"/>
      <c r="URY536" s="136"/>
      <c r="URZ536" s="136"/>
      <c r="USA536" s="136"/>
      <c r="USB536" s="136"/>
      <c r="USC536" s="136"/>
      <c r="USD536" s="136"/>
      <c r="USE536" s="136"/>
      <c r="USF536" s="136"/>
      <c r="USG536" s="136"/>
      <c r="USH536" s="136"/>
      <c r="USI536" s="136"/>
      <c r="USJ536" s="136"/>
      <c r="USK536" s="136"/>
      <c r="USL536" s="136"/>
      <c r="USM536" s="136"/>
      <c r="USN536" s="136"/>
      <c r="USO536" s="136"/>
      <c r="USP536" s="136"/>
      <c r="USQ536" s="136"/>
      <c r="USR536" s="136"/>
      <c r="USS536" s="136"/>
      <c r="UST536" s="136"/>
      <c r="USU536" s="136"/>
      <c r="USV536" s="136"/>
      <c r="USW536" s="136"/>
      <c r="USX536" s="136"/>
      <c r="USY536" s="136"/>
      <c r="USZ536" s="136"/>
      <c r="UTA536" s="136"/>
      <c r="UTB536" s="136"/>
      <c r="UTC536" s="136"/>
      <c r="UTD536" s="136"/>
      <c r="UTE536" s="136"/>
      <c r="UTF536" s="136"/>
      <c r="UTG536" s="136"/>
      <c r="UTH536" s="136"/>
      <c r="UTI536" s="136"/>
      <c r="UTJ536" s="136"/>
      <c r="UTK536" s="136"/>
      <c r="UTL536" s="136"/>
      <c r="UTM536" s="136"/>
      <c r="UTN536" s="136"/>
      <c r="UTO536" s="136"/>
      <c r="UTP536" s="136"/>
      <c r="UTQ536" s="136"/>
      <c r="UTR536" s="136"/>
      <c r="UTS536" s="136"/>
      <c r="UTT536" s="136"/>
      <c r="UTU536" s="136"/>
      <c r="UTV536" s="136"/>
      <c r="UTW536" s="136"/>
      <c r="UTX536" s="136"/>
      <c r="UTY536" s="136"/>
      <c r="UTZ536" s="136"/>
      <c r="UUA536" s="136"/>
      <c r="UUB536" s="136"/>
      <c r="UUC536" s="136"/>
      <c r="UUD536" s="136"/>
      <c r="UUE536" s="136"/>
      <c r="UUF536" s="136"/>
      <c r="UUG536" s="136"/>
      <c r="UUH536" s="136"/>
      <c r="UUI536" s="136"/>
      <c r="UUJ536" s="136"/>
      <c r="UUK536" s="136"/>
      <c r="UUL536" s="136"/>
      <c r="UUM536" s="136"/>
      <c r="UUN536" s="136"/>
      <c r="UUO536" s="136"/>
      <c r="UUP536" s="136"/>
      <c r="UUQ536" s="136"/>
      <c r="UUR536" s="136"/>
      <c r="UUS536" s="136"/>
      <c r="UUT536" s="136"/>
      <c r="UUU536" s="136"/>
      <c r="UUV536" s="136"/>
      <c r="UUW536" s="136"/>
      <c r="UUX536" s="136"/>
      <c r="UUY536" s="136"/>
      <c r="UUZ536" s="136"/>
      <c r="UVA536" s="136"/>
      <c r="UVB536" s="136"/>
      <c r="UVC536" s="136"/>
      <c r="UVD536" s="136"/>
      <c r="UVE536" s="136"/>
      <c r="UVF536" s="136"/>
      <c r="UVG536" s="136"/>
      <c r="UVH536" s="136"/>
      <c r="UVI536" s="136"/>
      <c r="UVJ536" s="136"/>
      <c r="UVK536" s="136"/>
      <c r="UVL536" s="136"/>
      <c r="UVM536" s="136"/>
      <c r="UVN536" s="136"/>
      <c r="UVO536" s="136"/>
      <c r="UVP536" s="136"/>
      <c r="UVQ536" s="136"/>
      <c r="UVR536" s="136"/>
      <c r="UVS536" s="136"/>
      <c r="UVT536" s="136"/>
      <c r="UVU536" s="136"/>
      <c r="UVV536" s="136"/>
      <c r="UVW536" s="136"/>
      <c r="UVX536" s="136"/>
      <c r="UVY536" s="136"/>
      <c r="UVZ536" s="136"/>
      <c r="UWA536" s="136"/>
      <c r="UWB536" s="136"/>
      <c r="UWC536" s="136"/>
      <c r="UWD536" s="136"/>
      <c r="UWE536" s="136"/>
      <c r="UWF536" s="136"/>
      <c r="UWG536" s="136"/>
      <c r="UWH536" s="136"/>
      <c r="UWI536" s="136"/>
      <c r="UWJ536" s="136"/>
      <c r="UWK536" s="136"/>
      <c r="UWL536" s="136"/>
      <c r="UWM536" s="136"/>
      <c r="UWN536" s="136"/>
      <c r="UWO536" s="136"/>
      <c r="UWP536" s="136"/>
      <c r="UWQ536" s="136"/>
      <c r="UWR536" s="136"/>
      <c r="UWS536" s="136"/>
      <c r="UWT536" s="136"/>
      <c r="UWU536" s="136"/>
      <c r="UWV536" s="136"/>
      <c r="UWW536" s="136"/>
      <c r="UWX536" s="136"/>
      <c r="UWY536" s="136"/>
      <c r="UWZ536" s="136"/>
      <c r="UXA536" s="136"/>
      <c r="UXB536" s="136"/>
      <c r="UXC536" s="136"/>
      <c r="UXD536" s="136"/>
      <c r="UXE536" s="136"/>
      <c r="UXF536" s="136"/>
      <c r="UXG536" s="136"/>
      <c r="UXH536" s="136"/>
      <c r="UXI536" s="136"/>
      <c r="UXJ536" s="136"/>
      <c r="UXK536" s="136"/>
      <c r="UXL536" s="136"/>
      <c r="UXM536" s="136"/>
      <c r="UXN536" s="136"/>
      <c r="UXO536" s="136"/>
      <c r="UXP536" s="136"/>
      <c r="UXQ536" s="136"/>
      <c r="UXR536" s="136"/>
      <c r="UXS536" s="136"/>
      <c r="UXT536" s="136"/>
      <c r="UXU536" s="136"/>
      <c r="UXV536" s="136"/>
      <c r="UXW536" s="136"/>
      <c r="UXX536" s="136"/>
      <c r="UXY536" s="136"/>
      <c r="UXZ536" s="136"/>
      <c r="UYA536" s="136"/>
      <c r="UYB536" s="136"/>
      <c r="UYC536" s="136"/>
      <c r="UYD536" s="136"/>
      <c r="UYE536" s="136"/>
      <c r="UYF536" s="136"/>
      <c r="UYG536" s="136"/>
      <c r="UYH536" s="136"/>
      <c r="UYI536" s="136"/>
      <c r="UYJ536" s="136"/>
      <c r="UYK536" s="136"/>
      <c r="UYL536" s="136"/>
      <c r="UYM536" s="136"/>
      <c r="UYN536" s="136"/>
      <c r="UYO536" s="136"/>
      <c r="UYP536" s="136"/>
      <c r="UYQ536" s="136"/>
      <c r="UYR536" s="136"/>
      <c r="UYS536" s="136"/>
      <c r="UYT536" s="136"/>
      <c r="UYU536" s="136"/>
      <c r="UYV536" s="136"/>
      <c r="UYW536" s="136"/>
      <c r="UYX536" s="136"/>
      <c r="UYY536" s="136"/>
      <c r="UYZ536" s="136"/>
      <c r="UZA536" s="136"/>
      <c r="UZB536" s="136"/>
      <c r="UZC536" s="136"/>
      <c r="UZD536" s="136"/>
      <c r="UZE536" s="136"/>
      <c r="UZF536" s="136"/>
      <c r="UZG536" s="136"/>
      <c r="UZH536" s="136"/>
      <c r="UZI536" s="136"/>
      <c r="UZJ536" s="136"/>
      <c r="UZK536" s="136"/>
      <c r="UZL536" s="136"/>
      <c r="UZM536" s="136"/>
      <c r="UZN536" s="136"/>
      <c r="UZO536" s="136"/>
      <c r="UZP536" s="136"/>
      <c r="UZQ536" s="136"/>
      <c r="UZR536" s="136"/>
      <c r="UZS536" s="136"/>
      <c r="UZT536" s="136"/>
      <c r="UZU536" s="136"/>
      <c r="UZV536" s="136"/>
      <c r="UZW536" s="136"/>
      <c r="UZX536" s="136"/>
      <c r="UZY536" s="136"/>
      <c r="UZZ536" s="136"/>
      <c r="VAA536" s="136"/>
      <c r="VAB536" s="136"/>
      <c r="VAC536" s="136"/>
      <c r="VAD536" s="136"/>
      <c r="VAE536" s="136"/>
      <c r="VAF536" s="136"/>
      <c r="VAG536" s="136"/>
      <c r="VAH536" s="136"/>
      <c r="VAI536" s="136"/>
      <c r="VAJ536" s="136"/>
      <c r="VAK536" s="136"/>
      <c r="VAL536" s="136"/>
      <c r="VAM536" s="136"/>
      <c r="VAN536" s="136"/>
      <c r="VAO536" s="136"/>
      <c r="VAP536" s="136"/>
      <c r="VAQ536" s="136"/>
      <c r="VAR536" s="136"/>
      <c r="VAS536" s="136"/>
      <c r="VAT536" s="136"/>
      <c r="VAU536" s="136"/>
      <c r="VAV536" s="136"/>
      <c r="VAW536" s="136"/>
      <c r="VAX536" s="136"/>
      <c r="VAY536" s="136"/>
      <c r="VAZ536" s="136"/>
      <c r="VBA536" s="136"/>
      <c r="VBB536" s="136"/>
      <c r="VBC536" s="136"/>
      <c r="VBD536" s="136"/>
      <c r="VBE536" s="136"/>
      <c r="VBF536" s="136"/>
      <c r="VBG536" s="136"/>
      <c r="VBH536" s="136"/>
      <c r="VBI536" s="136"/>
      <c r="VBJ536" s="136"/>
      <c r="VBK536" s="136"/>
      <c r="VBL536" s="136"/>
      <c r="VBM536" s="136"/>
      <c r="VBN536" s="136"/>
      <c r="VBO536" s="136"/>
      <c r="VBP536" s="136"/>
      <c r="VBQ536" s="136"/>
      <c r="VBR536" s="136"/>
      <c r="VBS536" s="136"/>
      <c r="VBT536" s="136"/>
      <c r="VBU536" s="136"/>
      <c r="VBV536" s="136"/>
      <c r="VBW536" s="136"/>
      <c r="VBX536" s="136"/>
      <c r="VBY536" s="136"/>
      <c r="VBZ536" s="136"/>
      <c r="VCA536" s="136"/>
      <c r="VCB536" s="136"/>
      <c r="VCC536" s="136"/>
      <c r="VCD536" s="136"/>
      <c r="VCE536" s="136"/>
      <c r="VCF536" s="136"/>
      <c r="VCG536" s="136"/>
      <c r="VCH536" s="136"/>
      <c r="VCI536" s="136"/>
      <c r="VCJ536" s="136"/>
      <c r="VCK536" s="136"/>
      <c r="VCL536" s="136"/>
      <c r="VCM536" s="136"/>
      <c r="VCN536" s="136"/>
      <c r="VCO536" s="136"/>
      <c r="VCP536" s="136"/>
      <c r="VCQ536" s="136"/>
      <c r="VCR536" s="136"/>
      <c r="VCS536" s="136"/>
      <c r="VCT536" s="136"/>
      <c r="VCU536" s="136"/>
      <c r="VCV536" s="136"/>
      <c r="VCW536" s="136"/>
      <c r="VCX536" s="136"/>
      <c r="VCY536" s="136"/>
      <c r="VCZ536" s="136"/>
      <c r="VDA536" s="136"/>
      <c r="VDB536" s="136"/>
      <c r="VDC536" s="136"/>
      <c r="VDD536" s="136"/>
      <c r="VDE536" s="136"/>
      <c r="VDF536" s="136"/>
      <c r="VDG536" s="136"/>
      <c r="VDH536" s="136"/>
      <c r="VDI536" s="136"/>
      <c r="VDJ536" s="136"/>
      <c r="VDK536" s="136"/>
      <c r="VDL536" s="136"/>
      <c r="VDM536" s="136"/>
      <c r="VDN536" s="136"/>
      <c r="VDO536" s="136"/>
      <c r="VDP536" s="136"/>
      <c r="VDQ536" s="136"/>
      <c r="VDR536" s="136"/>
      <c r="VDS536" s="136"/>
      <c r="VDT536" s="136"/>
      <c r="VDU536" s="136"/>
      <c r="VDV536" s="136"/>
      <c r="VDW536" s="136"/>
      <c r="VDX536" s="136"/>
      <c r="VDY536" s="136"/>
      <c r="VDZ536" s="136"/>
      <c r="VEA536" s="136"/>
      <c r="VEB536" s="136"/>
      <c r="VEC536" s="136"/>
      <c r="VED536" s="136"/>
      <c r="VEE536" s="136"/>
      <c r="VEF536" s="136"/>
      <c r="VEG536" s="136"/>
      <c r="VEH536" s="136"/>
      <c r="VEI536" s="136"/>
      <c r="VEJ536" s="136"/>
      <c r="VEK536" s="136"/>
      <c r="VEL536" s="136"/>
      <c r="VEM536" s="136"/>
      <c r="VEN536" s="136"/>
      <c r="VEO536" s="136"/>
      <c r="VEP536" s="136"/>
      <c r="VEQ536" s="136"/>
      <c r="VER536" s="136"/>
      <c r="VES536" s="136"/>
      <c r="VET536" s="136"/>
      <c r="VEU536" s="136"/>
      <c r="VEV536" s="136"/>
      <c r="VEW536" s="136"/>
      <c r="VEX536" s="136"/>
      <c r="VEY536" s="136"/>
      <c r="VEZ536" s="136"/>
      <c r="VFA536" s="136"/>
      <c r="VFB536" s="136"/>
      <c r="VFC536" s="136"/>
      <c r="VFD536" s="136"/>
      <c r="VFE536" s="136"/>
      <c r="VFF536" s="136"/>
      <c r="VFG536" s="136"/>
      <c r="VFH536" s="136"/>
      <c r="VFI536" s="136"/>
      <c r="VFJ536" s="136"/>
      <c r="VFK536" s="136"/>
      <c r="VFL536" s="136"/>
      <c r="VFM536" s="136"/>
      <c r="VFN536" s="136"/>
      <c r="VFO536" s="136"/>
      <c r="VFP536" s="136"/>
      <c r="VFQ536" s="136"/>
      <c r="VFR536" s="136"/>
      <c r="VFS536" s="136"/>
      <c r="VFT536" s="136"/>
      <c r="VFU536" s="136"/>
      <c r="VFV536" s="136"/>
      <c r="VFW536" s="136"/>
      <c r="VFX536" s="136"/>
      <c r="VFY536" s="136"/>
      <c r="VFZ536" s="136"/>
      <c r="VGA536" s="136"/>
      <c r="VGB536" s="136"/>
      <c r="VGC536" s="136"/>
      <c r="VGD536" s="136"/>
      <c r="VGE536" s="136"/>
      <c r="VGF536" s="136"/>
      <c r="VGG536" s="136"/>
      <c r="VGH536" s="136"/>
      <c r="VGI536" s="136"/>
      <c r="VGJ536" s="136"/>
      <c r="VGK536" s="136"/>
      <c r="VGL536" s="136"/>
      <c r="VGM536" s="136"/>
      <c r="VGN536" s="136"/>
      <c r="VGO536" s="136"/>
      <c r="VGP536" s="136"/>
      <c r="VGQ536" s="136"/>
      <c r="VGR536" s="136"/>
      <c r="VGS536" s="136"/>
      <c r="VGT536" s="136"/>
      <c r="VGU536" s="136"/>
      <c r="VGV536" s="136"/>
      <c r="VGW536" s="136"/>
      <c r="VGX536" s="136"/>
      <c r="VGY536" s="136"/>
      <c r="VGZ536" s="136"/>
      <c r="VHA536" s="136"/>
      <c r="VHB536" s="136"/>
      <c r="VHC536" s="136"/>
      <c r="VHD536" s="136"/>
      <c r="VHE536" s="136"/>
      <c r="VHF536" s="136"/>
      <c r="VHG536" s="136"/>
      <c r="VHH536" s="136"/>
      <c r="VHI536" s="136"/>
      <c r="VHJ536" s="136"/>
      <c r="VHK536" s="136"/>
      <c r="VHL536" s="136"/>
      <c r="VHM536" s="136"/>
      <c r="VHN536" s="136"/>
      <c r="VHO536" s="136"/>
      <c r="VHP536" s="136"/>
      <c r="VHQ536" s="136"/>
      <c r="VHR536" s="136"/>
      <c r="VHS536" s="136"/>
      <c r="VHT536" s="136"/>
      <c r="VHU536" s="136"/>
      <c r="VHV536" s="136"/>
      <c r="VHW536" s="136"/>
      <c r="VHX536" s="136"/>
      <c r="VHY536" s="136"/>
      <c r="VHZ536" s="136"/>
      <c r="VIA536" s="136"/>
      <c r="VIB536" s="136"/>
      <c r="VIC536" s="136"/>
      <c r="VID536" s="136"/>
      <c r="VIE536" s="136"/>
      <c r="VIF536" s="136"/>
      <c r="VIG536" s="136"/>
      <c r="VIH536" s="136"/>
      <c r="VII536" s="136"/>
      <c r="VIJ536" s="136"/>
      <c r="VIK536" s="136"/>
      <c r="VIL536" s="136"/>
      <c r="VIM536" s="136"/>
      <c r="VIN536" s="136"/>
      <c r="VIO536" s="136"/>
      <c r="VIP536" s="136"/>
      <c r="VIQ536" s="136"/>
      <c r="VIR536" s="136"/>
      <c r="VIS536" s="136"/>
      <c r="VIT536" s="136"/>
      <c r="VIU536" s="136"/>
      <c r="VIV536" s="136"/>
      <c r="VIW536" s="136"/>
      <c r="VIX536" s="136"/>
      <c r="VIY536" s="136"/>
      <c r="VIZ536" s="136"/>
      <c r="VJA536" s="136"/>
      <c r="VJB536" s="136"/>
      <c r="VJC536" s="136"/>
      <c r="VJD536" s="136"/>
      <c r="VJE536" s="136"/>
      <c r="VJF536" s="136"/>
      <c r="VJG536" s="136"/>
      <c r="VJH536" s="136"/>
      <c r="VJI536" s="136"/>
      <c r="VJJ536" s="136"/>
      <c r="VJK536" s="136"/>
      <c r="VJL536" s="136"/>
      <c r="VJM536" s="136"/>
      <c r="VJN536" s="136"/>
      <c r="VJO536" s="136"/>
      <c r="VJP536" s="136"/>
      <c r="VJQ536" s="136"/>
      <c r="VJR536" s="136"/>
      <c r="VJS536" s="136"/>
      <c r="VJT536" s="136"/>
      <c r="VJU536" s="136"/>
      <c r="VJV536" s="136"/>
      <c r="VJW536" s="136"/>
      <c r="VJX536" s="136"/>
      <c r="VJY536" s="136"/>
      <c r="VJZ536" s="136"/>
      <c r="VKA536" s="136"/>
      <c r="VKB536" s="136"/>
      <c r="VKC536" s="136"/>
      <c r="VKD536" s="136"/>
      <c r="VKE536" s="136"/>
      <c r="VKF536" s="136"/>
      <c r="VKG536" s="136"/>
      <c r="VKH536" s="136"/>
      <c r="VKI536" s="136"/>
      <c r="VKJ536" s="136"/>
      <c r="VKK536" s="136"/>
      <c r="VKL536" s="136"/>
      <c r="VKM536" s="136"/>
      <c r="VKN536" s="136"/>
      <c r="VKO536" s="136"/>
      <c r="VKP536" s="136"/>
      <c r="VKQ536" s="136"/>
      <c r="VKR536" s="136"/>
      <c r="VKS536" s="136"/>
      <c r="VKT536" s="136"/>
      <c r="VKU536" s="136"/>
      <c r="VKV536" s="136"/>
      <c r="VKW536" s="136"/>
      <c r="VKX536" s="136"/>
      <c r="VKY536" s="136"/>
      <c r="VKZ536" s="136"/>
      <c r="VLA536" s="136"/>
      <c r="VLB536" s="136"/>
      <c r="VLC536" s="136"/>
      <c r="VLD536" s="136"/>
      <c r="VLE536" s="136"/>
      <c r="VLF536" s="136"/>
      <c r="VLG536" s="136"/>
      <c r="VLH536" s="136"/>
      <c r="VLI536" s="136"/>
      <c r="VLJ536" s="136"/>
      <c r="VLK536" s="136"/>
      <c r="VLL536" s="136"/>
      <c r="VLM536" s="136"/>
      <c r="VLN536" s="136"/>
      <c r="VLO536" s="136"/>
      <c r="VLP536" s="136"/>
      <c r="VLQ536" s="136"/>
      <c r="VLR536" s="136"/>
      <c r="VLS536" s="136"/>
      <c r="VLT536" s="136"/>
      <c r="VLU536" s="136"/>
      <c r="VLV536" s="136"/>
      <c r="VLW536" s="136"/>
      <c r="VLX536" s="136"/>
      <c r="VLY536" s="136"/>
      <c r="VLZ536" s="136"/>
      <c r="VMA536" s="136"/>
      <c r="VMB536" s="136"/>
      <c r="VMC536" s="136"/>
      <c r="VMD536" s="136"/>
      <c r="VME536" s="136"/>
      <c r="VMF536" s="136"/>
      <c r="VMG536" s="136"/>
      <c r="VMH536" s="136"/>
      <c r="VMI536" s="136"/>
      <c r="VMJ536" s="136"/>
      <c r="VMK536" s="136"/>
      <c r="VML536" s="136"/>
      <c r="VMM536" s="136"/>
      <c r="VMN536" s="136"/>
      <c r="VMO536" s="136"/>
      <c r="VMP536" s="136"/>
      <c r="VMQ536" s="136"/>
      <c r="VMR536" s="136"/>
      <c r="VMS536" s="136"/>
      <c r="VMT536" s="136"/>
      <c r="VMU536" s="136"/>
      <c r="VMV536" s="136"/>
      <c r="VMW536" s="136"/>
      <c r="VMX536" s="136"/>
      <c r="VMY536" s="136"/>
      <c r="VMZ536" s="136"/>
      <c r="VNA536" s="136"/>
      <c r="VNB536" s="136"/>
      <c r="VNC536" s="136"/>
      <c r="VND536" s="136"/>
      <c r="VNE536" s="136"/>
      <c r="VNF536" s="136"/>
      <c r="VNG536" s="136"/>
      <c r="VNH536" s="136"/>
      <c r="VNI536" s="136"/>
      <c r="VNJ536" s="136"/>
      <c r="VNK536" s="136"/>
      <c r="VNL536" s="136"/>
      <c r="VNM536" s="136"/>
      <c r="VNN536" s="136"/>
      <c r="VNO536" s="136"/>
      <c r="VNP536" s="136"/>
      <c r="VNQ536" s="136"/>
      <c r="VNR536" s="136"/>
      <c r="VNS536" s="136"/>
      <c r="VNT536" s="136"/>
      <c r="VNU536" s="136"/>
      <c r="VNV536" s="136"/>
      <c r="VNW536" s="136"/>
      <c r="VNX536" s="136"/>
      <c r="VNY536" s="136"/>
      <c r="VNZ536" s="136"/>
      <c r="VOA536" s="136"/>
      <c r="VOB536" s="136"/>
      <c r="VOC536" s="136"/>
      <c r="VOD536" s="136"/>
      <c r="VOE536" s="136"/>
      <c r="VOF536" s="136"/>
      <c r="VOG536" s="136"/>
      <c r="VOH536" s="136"/>
      <c r="VOI536" s="136"/>
      <c r="VOJ536" s="136"/>
      <c r="VOK536" s="136"/>
      <c r="VOL536" s="136"/>
      <c r="VOM536" s="136"/>
      <c r="VON536" s="136"/>
      <c r="VOO536" s="136"/>
      <c r="VOP536" s="136"/>
      <c r="VOQ536" s="136"/>
      <c r="VOR536" s="136"/>
      <c r="VOS536" s="136"/>
      <c r="VOT536" s="136"/>
      <c r="VOU536" s="136"/>
      <c r="VOV536" s="136"/>
      <c r="VOW536" s="136"/>
      <c r="VOX536" s="136"/>
      <c r="VOY536" s="136"/>
      <c r="VOZ536" s="136"/>
      <c r="VPA536" s="136"/>
      <c r="VPB536" s="136"/>
      <c r="VPC536" s="136"/>
      <c r="VPD536" s="136"/>
      <c r="VPE536" s="136"/>
      <c r="VPF536" s="136"/>
      <c r="VPG536" s="136"/>
      <c r="VPH536" s="136"/>
      <c r="VPI536" s="136"/>
      <c r="VPJ536" s="136"/>
      <c r="VPK536" s="136"/>
      <c r="VPL536" s="136"/>
      <c r="VPM536" s="136"/>
      <c r="VPN536" s="136"/>
      <c r="VPO536" s="136"/>
      <c r="VPP536" s="136"/>
      <c r="VPQ536" s="136"/>
      <c r="VPR536" s="136"/>
      <c r="VPS536" s="136"/>
      <c r="VPT536" s="136"/>
      <c r="VPU536" s="136"/>
      <c r="VPV536" s="136"/>
      <c r="VPW536" s="136"/>
      <c r="VPX536" s="136"/>
      <c r="VPY536" s="136"/>
      <c r="VPZ536" s="136"/>
      <c r="VQA536" s="136"/>
      <c r="VQB536" s="136"/>
      <c r="VQC536" s="136"/>
      <c r="VQD536" s="136"/>
      <c r="VQE536" s="136"/>
      <c r="VQF536" s="136"/>
      <c r="VQG536" s="136"/>
      <c r="VQH536" s="136"/>
      <c r="VQI536" s="136"/>
      <c r="VQJ536" s="136"/>
      <c r="VQK536" s="136"/>
      <c r="VQL536" s="136"/>
      <c r="VQM536" s="136"/>
      <c r="VQN536" s="136"/>
      <c r="VQO536" s="136"/>
      <c r="VQP536" s="136"/>
      <c r="VQQ536" s="136"/>
      <c r="VQR536" s="136"/>
      <c r="VQS536" s="136"/>
      <c r="VQT536" s="136"/>
      <c r="VQU536" s="136"/>
      <c r="VQV536" s="136"/>
      <c r="VQW536" s="136"/>
      <c r="VQX536" s="136"/>
      <c r="VQY536" s="136"/>
      <c r="VQZ536" s="136"/>
      <c r="VRA536" s="136"/>
      <c r="VRB536" s="136"/>
      <c r="VRC536" s="136"/>
      <c r="VRD536" s="136"/>
      <c r="VRE536" s="136"/>
      <c r="VRF536" s="136"/>
      <c r="VRG536" s="136"/>
      <c r="VRH536" s="136"/>
      <c r="VRI536" s="136"/>
      <c r="VRJ536" s="136"/>
      <c r="VRK536" s="136"/>
      <c r="VRL536" s="136"/>
      <c r="VRM536" s="136"/>
      <c r="VRN536" s="136"/>
      <c r="VRO536" s="136"/>
      <c r="VRP536" s="136"/>
      <c r="VRQ536" s="136"/>
      <c r="VRR536" s="136"/>
      <c r="VRS536" s="136"/>
      <c r="VRT536" s="136"/>
      <c r="VRU536" s="136"/>
      <c r="VRV536" s="136"/>
      <c r="VRW536" s="136"/>
      <c r="VRX536" s="136"/>
      <c r="VRY536" s="136"/>
      <c r="VRZ536" s="136"/>
      <c r="VSA536" s="136"/>
      <c r="VSB536" s="136"/>
      <c r="VSC536" s="136"/>
      <c r="VSD536" s="136"/>
      <c r="VSE536" s="136"/>
      <c r="VSF536" s="136"/>
      <c r="VSG536" s="136"/>
      <c r="VSH536" s="136"/>
      <c r="VSI536" s="136"/>
      <c r="VSJ536" s="136"/>
      <c r="VSK536" s="136"/>
      <c r="VSL536" s="136"/>
      <c r="VSM536" s="136"/>
      <c r="VSN536" s="136"/>
      <c r="VSO536" s="136"/>
      <c r="VSP536" s="136"/>
      <c r="VSQ536" s="136"/>
      <c r="VSR536" s="136"/>
      <c r="VSS536" s="136"/>
      <c r="VST536" s="136"/>
      <c r="VSU536" s="136"/>
      <c r="VSV536" s="136"/>
      <c r="VSW536" s="136"/>
      <c r="VSX536" s="136"/>
      <c r="VSY536" s="136"/>
      <c r="VSZ536" s="136"/>
      <c r="VTA536" s="136"/>
      <c r="VTB536" s="136"/>
      <c r="VTC536" s="136"/>
      <c r="VTD536" s="136"/>
      <c r="VTE536" s="136"/>
      <c r="VTF536" s="136"/>
      <c r="VTG536" s="136"/>
      <c r="VTH536" s="136"/>
      <c r="VTI536" s="136"/>
      <c r="VTJ536" s="136"/>
      <c r="VTK536" s="136"/>
      <c r="VTL536" s="136"/>
      <c r="VTM536" s="136"/>
      <c r="VTN536" s="136"/>
      <c r="VTO536" s="136"/>
      <c r="VTP536" s="136"/>
      <c r="VTQ536" s="136"/>
      <c r="VTR536" s="136"/>
      <c r="VTS536" s="136"/>
      <c r="VTT536" s="136"/>
      <c r="VTU536" s="136"/>
      <c r="VTV536" s="136"/>
      <c r="VTW536" s="136"/>
      <c r="VTX536" s="136"/>
      <c r="VTY536" s="136"/>
      <c r="VTZ536" s="136"/>
      <c r="VUA536" s="136"/>
      <c r="VUB536" s="136"/>
      <c r="VUC536" s="136"/>
      <c r="VUD536" s="136"/>
      <c r="VUE536" s="136"/>
      <c r="VUF536" s="136"/>
      <c r="VUG536" s="136"/>
      <c r="VUH536" s="136"/>
      <c r="VUI536" s="136"/>
      <c r="VUJ536" s="136"/>
      <c r="VUK536" s="136"/>
      <c r="VUL536" s="136"/>
      <c r="VUM536" s="136"/>
      <c r="VUN536" s="136"/>
      <c r="VUO536" s="136"/>
      <c r="VUP536" s="136"/>
      <c r="VUQ536" s="136"/>
      <c r="VUR536" s="136"/>
      <c r="VUS536" s="136"/>
      <c r="VUT536" s="136"/>
      <c r="VUU536" s="136"/>
      <c r="VUV536" s="136"/>
      <c r="VUW536" s="136"/>
      <c r="VUX536" s="136"/>
      <c r="VUY536" s="136"/>
      <c r="VUZ536" s="136"/>
      <c r="VVA536" s="136"/>
      <c r="VVB536" s="136"/>
      <c r="VVC536" s="136"/>
      <c r="VVD536" s="136"/>
      <c r="VVE536" s="136"/>
      <c r="VVF536" s="136"/>
      <c r="VVG536" s="136"/>
      <c r="VVH536" s="136"/>
      <c r="VVI536" s="136"/>
      <c r="VVJ536" s="136"/>
      <c r="VVK536" s="136"/>
      <c r="VVL536" s="136"/>
      <c r="VVM536" s="136"/>
      <c r="VVN536" s="136"/>
      <c r="VVO536" s="136"/>
      <c r="VVP536" s="136"/>
      <c r="VVQ536" s="136"/>
      <c r="VVR536" s="136"/>
      <c r="VVS536" s="136"/>
      <c r="VVT536" s="136"/>
      <c r="VVU536" s="136"/>
      <c r="VVV536" s="136"/>
      <c r="VVW536" s="136"/>
      <c r="VVX536" s="136"/>
      <c r="VVY536" s="136"/>
      <c r="VVZ536" s="136"/>
      <c r="VWA536" s="136"/>
      <c r="VWB536" s="136"/>
      <c r="VWC536" s="136"/>
      <c r="VWD536" s="136"/>
      <c r="VWE536" s="136"/>
      <c r="VWF536" s="136"/>
      <c r="VWG536" s="136"/>
      <c r="VWH536" s="136"/>
      <c r="VWI536" s="136"/>
      <c r="VWJ536" s="136"/>
      <c r="VWK536" s="136"/>
      <c r="VWL536" s="136"/>
      <c r="VWM536" s="136"/>
      <c r="VWN536" s="136"/>
      <c r="VWO536" s="136"/>
      <c r="VWP536" s="136"/>
      <c r="VWQ536" s="136"/>
      <c r="VWR536" s="136"/>
      <c r="VWS536" s="136"/>
      <c r="VWT536" s="136"/>
      <c r="VWU536" s="136"/>
      <c r="VWV536" s="136"/>
      <c r="VWW536" s="136"/>
      <c r="VWX536" s="136"/>
      <c r="VWY536" s="136"/>
      <c r="VWZ536" s="136"/>
      <c r="VXA536" s="136"/>
      <c r="VXB536" s="136"/>
      <c r="VXC536" s="136"/>
      <c r="VXD536" s="136"/>
      <c r="VXE536" s="136"/>
      <c r="VXF536" s="136"/>
      <c r="VXG536" s="136"/>
      <c r="VXH536" s="136"/>
      <c r="VXI536" s="136"/>
      <c r="VXJ536" s="136"/>
      <c r="VXK536" s="136"/>
      <c r="VXL536" s="136"/>
      <c r="VXM536" s="136"/>
      <c r="VXN536" s="136"/>
      <c r="VXO536" s="136"/>
      <c r="VXP536" s="136"/>
      <c r="VXQ536" s="136"/>
      <c r="VXR536" s="136"/>
      <c r="VXS536" s="136"/>
      <c r="VXT536" s="136"/>
      <c r="VXU536" s="136"/>
      <c r="VXV536" s="136"/>
      <c r="VXW536" s="136"/>
      <c r="VXX536" s="136"/>
      <c r="VXY536" s="136"/>
      <c r="VXZ536" s="136"/>
      <c r="VYA536" s="136"/>
      <c r="VYB536" s="136"/>
      <c r="VYC536" s="136"/>
      <c r="VYD536" s="136"/>
      <c r="VYE536" s="136"/>
      <c r="VYF536" s="136"/>
      <c r="VYG536" s="136"/>
      <c r="VYH536" s="136"/>
      <c r="VYI536" s="136"/>
      <c r="VYJ536" s="136"/>
      <c r="VYK536" s="136"/>
      <c r="VYL536" s="136"/>
      <c r="VYM536" s="136"/>
      <c r="VYN536" s="136"/>
      <c r="VYO536" s="136"/>
      <c r="VYP536" s="136"/>
      <c r="VYQ536" s="136"/>
      <c r="VYR536" s="136"/>
      <c r="VYS536" s="136"/>
      <c r="VYT536" s="136"/>
      <c r="VYU536" s="136"/>
      <c r="VYV536" s="136"/>
      <c r="VYW536" s="136"/>
      <c r="VYX536" s="136"/>
      <c r="VYY536" s="136"/>
      <c r="VYZ536" s="136"/>
      <c r="VZA536" s="136"/>
      <c r="VZB536" s="136"/>
      <c r="VZC536" s="136"/>
      <c r="VZD536" s="136"/>
      <c r="VZE536" s="136"/>
      <c r="VZF536" s="136"/>
      <c r="VZG536" s="136"/>
      <c r="VZH536" s="136"/>
      <c r="VZI536" s="136"/>
      <c r="VZJ536" s="136"/>
      <c r="VZK536" s="136"/>
      <c r="VZL536" s="136"/>
      <c r="VZM536" s="136"/>
      <c r="VZN536" s="136"/>
      <c r="VZO536" s="136"/>
      <c r="VZP536" s="136"/>
      <c r="VZQ536" s="136"/>
      <c r="VZR536" s="136"/>
      <c r="VZS536" s="136"/>
      <c r="VZT536" s="136"/>
      <c r="VZU536" s="136"/>
      <c r="VZV536" s="136"/>
      <c r="VZW536" s="136"/>
      <c r="VZX536" s="136"/>
      <c r="VZY536" s="136"/>
      <c r="VZZ536" s="136"/>
      <c r="WAA536" s="136"/>
      <c r="WAB536" s="136"/>
      <c r="WAC536" s="136"/>
      <c r="WAD536" s="136"/>
      <c r="WAE536" s="136"/>
      <c r="WAF536" s="136"/>
      <c r="WAG536" s="136"/>
      <c r="WAH536" s="136"/>
      <c r="WAI536" s="136"/>
      <c r="WAJ536" s="136"/>
      <c r="WAK536" s="136"/>
      <c r="WAL536" s="136"/>
      <c r="WAM536" s="136"/>
      <c r="WAN536" s="136"/>
      <c r="WAO536" s="136"/>
      <c r="WAP536" s="136"/>
      <c r="WAQ536" s="136"/>
      <c r="WAR536" s="136"/>
      <c r="WAS536" s="136"/>
      <c r="WAT536" s="136"/>
      <c r="WAU536" s="136"/>
      <c r="WAV536" s="136"/>
      <c r="WAW536" s="136"/>
      <c r="WAX536" s="136"/>
      <c r="WAY536" s="136"/>
      <c r="WAZ536" s="136"/>
      <c r="WBA536" s="136"/>
      <c r="WBB536" s="136"/>
      <c r="WBC536" s="136"/>
      <c r="WBD536" s="136"/>
      <c r="WBE536" s="136"/>
      <c r="WBF536" s="136"/>
      <c r="WBG536" s="136"/>
      <c r="WBH536" s="136"/>
      <c r="WBI536" s="136"/>
      <c r="WBJ536" s="136"/>
      <c r="WBK536" s="136"/>
      <c r="WBL536" s="136"/>
      <c r="WBM536" s="136"/>
      <c r="WBN536" s="136"/>
      <c r="WBO536" s="136"/>
      <c r="WBP536" s="136"/>
      <c r="WBQ536" s="136"/>
      <c r="WBR536" s="136"/>
      <c r="WBS536" s="136"/>
      <c r="WBT536" s="136"/>
      <c r="WBU536" s="136"/>
      <c r="WBV536" s="136"/>
      <c r="WBW536" s="136"/>
      <c r="WBX536" s="136"/>
      <c r="WBY536" s="136"/>
      <c r="WBZ536" s="136"/>
      <c r="WCA536" s="136"/>
      <c r="WCB536" s="136"/>
      <c r="WCC536" s="136"/>
      <c r="WCD536" s="136"/>
      <c r="WCE536" s="136"/>
      <c r="WCF536" s="136"/>
      <c r="WCG536" s="136"/>
      <c r="WCH536" s="136"/>
      <c r="WCI536" s="136"/>
      <c r="WCJ536" s="136"/>
      <c r="WCK536" s="136"/>
      <c r="WCL536" s="136"/>
      <c r="WCM536" s="136"/>
      <c r="WCN536" s="136"/>
      <c r="WCO536" s="136"/>
      <c r="WCP536" s="136"/>
      <c r="WCQ536" s="136"/>
      <c r="WCR536" s="136"/>
      <c r="WCS536" s="136"/>
      <c r="WCT536" s="136"/>
      <c r="WCU536" s="136"/>
      <c r="WCV536" s="136"/>
      <c r="WCW536" s="136"/>
      <c r="WCX536" s="136"/>
      <c r="WCY536" s="136"/>
      <c r="WCZ536" s="136"/>
      <c r="WDA536" s="136"/>
      <c r="WDB536" s="136"/>
      <c r="WDC536" s="136"/>
      <c r="WDD536" s="136"/>
      <c r="WDE536" s="136"/>
      <c r="WDF536" s="136"/>
      <c r="WDG536" s="136"/>
      <c r="WDH536" s="136"/>
      <c r="WDI536" s="136"/>
      <c r="WDJ536" s="136"/>
      <c r="WDK536" s="136"/>
      <c r="WDL536" s="136"/>
      <c r="WDM536" s="136"/>
      <c r="WDN536" s="136"/>
      <c r="WDO536" s="136"/>
      <c r="WDP536" s="136"/>
      <c r="WDQ536" s="136"/>
      <c r="WDR536" s="136"/>
      <c r="WDS536" s="136"/>
      <c r="WDT536" s="136"/>
      <c r="WDU536" s="136"/>
      <c r="WDV536" s="136"/>
      <c r="WDW536" s="136"/>
      <c r="WDX536" s="136"/>
      <c r="WDY536" s="136"/>
      <c r="WDZ536" s="136"/>
      <c r="WEA536" s="136"/>
      <c r="WEB536" s="136"/>
      <c r="WEC536" s="136"/>
      <c r="WED536" s="136"/>
      <c r="WEE536" s="136"/>
      <c r="WEF536" s="136"/>
      <c r="WEG536" s="136"/>
      <c r="WEH536" s="136"/>
      <c r="WEI536" s="136"/>
      <c r="WEJ536" s="136"/>
      <c r="WEK536" s="136"/>
      <c r="WEL536" s="136"/>
      <c r="WEM536" s="136"/>
      <c r="WEN536" s="136"/>
      <c r="WEO536" s="136"/>
      <c r="WEP536" s="136"/>
      <c r="WEQ536" s="136"/>
      <c r="WER536" s="136"/>
      <c r="WES536" s="136"/>
      <c r="WET536" s="136"/>
      <c r="WEU536" s="136"/>
      <c r="WEV536" s="136"/>
      <c r="WEW536" s="136"/>
      <c r="WEX536" s="136"/>
      <c r="WEY536" s="136"/>
      <c r="WEZ536" s="136"/>
      <c r="WFA536" s="136"/>
      <c r="WFB536" s="136"/>
      <c r="WFC536" s="136"/>
      <c r="WFD536" s="136"/>
      <c r="WFE536" s="136"/>
      <c r="WFF536" s="136"/>
      <c r="WFG536" s="136"/>
      <c r="WFH536" s="136"/>
      <c r="WFI536" s="136"/>
      <c r="WFJ536" s="136"/>
      <c r="WFK536" s="136"/>
      <c r="WFL536" s="136"/>
      <c r="WFM536" s="136"/>
      <c r="WFN536" s="136"/>
      <c r="WFO536" s="136"/>
      <c r="WFP536" s="136"/>
      <c r="WFQ536" s="136"/>
      <c r="WFR536" s="136"/>
      <c r="WFS536" s="136"/>
      <c r="WFT536" s="136"/>
      <c r="WFU536" s="136"/>
      <c r="WFV536" s="136"/>
      <c r="WFW536" s="136"/>
      <c r="WFX536" s="136"/>
      <c r="WFY536" s="136"/>
      <c r="WFZ536" s="136"/>
      <c r="WGA536" s="136"/>
      <c r="WGB536" s="136"/>
      <c r="WGC536" s="136"/>
      <c r="WGD536" s="136"/>
      <c r="WGE536" s="136"/>
      <c r="WGF536" s="136"/>
      <c r="WGG536" s="136"/>
      <c r="WGH536" s="136"/>
      <c r="WGI536" s="136"/>
      <c r="WGJ536" s="136"/>
      <c r="WGK536" s="136"/>
      <c r="WGL536" s="136"/>
      <c r="WGM536" s="136"/>
      <c r="WGN536" s="136"/>
      <c r="WGO536" s="136"/>
      <c r="WGP536" s="136"/>
      <c r="WGQ536" s="136"/>
      <c r="WGR536" s="136"/>
      <c r="WGS536" s="136"/>
      <c r="WGT536" s="136"/>
      <c r="WGU536" s="136"/>
      <c r="WGV536" s="136"/>
      <c r="WGW536" s="136"/>
      <c r="WGX536" s="136"/>
      <c r="WGY536" s="136"/>
      <c r="WGZ536" s="136"/>
      <c r="WHA536" s="136"/>
      <c r="WHB536" s="136"/>
      <c r="WHC536" s="136"/>
      <c r="WHD536" s="136"/>
      <c r="WHE536" s="136"/>
      <c r="WHF536" s="136"/>
      <c r="WHG536" s="136"/>
      <c r="WHH536" s="136"/>
      <c r="WHI536" s="136"/>
      <c r="WHJ536" s="136"/>
      <c r="WHK536" s="136"/>
      <c r="WHL536" s="136"/>
      <c r="WHM536" s="136"/>
      <c r="WHN536" s="136"/>
      <c r="WHO536" s="136"/>
      <c r="WHP536" s="136"/>
      <c r="WHQ536" s="136"/>
      <c r="WHR536" s="136"/>
      <c r="WHS536" s="136"/>
      <c r="WHT536" s="136"/>
      <c r="WHU536" s="136"/>
      <c r="WHV536" s="136"/>
      <c r="WHW536" s="136"/>
      <c r="WHX536" s="136"/>
      <c r="WHY536" s="136"/>
      <c r="WHZ536" s="136"/>
      <c r="WIA536" s="136"/>
      <c r="WIB536" s="136"/>
      <c r="WIC536" s="136"/>
      <c r="WID536" s="136"/>
      <c r="WIE536" s="136"/>
      <c r="WIF536" s="136"/>
      <c r="WIG536" s="136"/>
      <c r="WIH536" s="136"/>
      <c r="WII536" s="136"/>
      <c r="WIJ536" s="136"/>
      <c r="WIK536" s="136"/>
      <c r="WIL536" s="136"/>
      <c r="WIM536" s="136"/>
      <c r="WIN536" s="136"/>
      <c r="WIO536" s="136"/>
      <c r="WIP536" s="136"/>
      <c r="WIQ536" s="136"/>
      <c r="WIR536" s="136"/>
      <c r="WIS536" s="136"/>
      <c r="WIT536" s="136"/>
      <c r="WIU536" s="136"/>
      <c r="WIV536" s="136"/>
      <c r="WIW536" s="136"/>
      <c r="WIX536" s="136"/>
      <c r="WIY536" s="136"/>
      <c r="WIZ536" s="136"/>
      <c r="WJA536" s="136"/>
      <c r="WJB536" s="136"/>
      <c r="WJC536" s="136"/>
      <c r="WJD536" s="136"/>
      <c r="WJE536" s="136"/>
      <c r="WJF536" s="136"/>
      <c r="WJG536" s="136"/>
      <c r="WJH536" s="136"/>
      <c r="WJI536" s="136"/>
      <c r="WJJ536" s="136"/>
      <c r="WJK536" s="136"/>
      <c r="WJL536" s="136"/>
      <c r="WJM536" s="136"/>
      <c r="WJN536" s="136"/>
      <c r="WJO536" s="136"/>
      <c r="WJP536" s="136"/>
      <c r="WJQ536" s="136"/>
      <c r="WJR536" s="136"/>
      <c r="WJS536" s="136"/>
      <c r="WJT536" s="136"/>
      <c r="WJU536" s="136"/>
      <c r="WJV536" s="136"/>
      <c r="WJW536" s="136"/>
      <c r="WJX536" s="136"/>
      <c r="WJY536" s="136"/>
      <c r="WJZ536" s="136"/>
      <c r="WKA536" s="136"/>
      <c r="WKB536" s="136"/>
      <c r="WKC536" s="136"/>
      <c r="WKD536" s="136"/>
      <c r="WKE536" s="136"/>
      <c r="WKF536" s="136"/>
      <c r="WKG536" s="136"/>
      <c r="WKH536" s="136"/>
      <c r="WKI536" s="136"/>
      <c r="WKJ536" s="136"/>
      <c r="WKK536" s="136"/>
      <c r="WKL536" s="136"/>
      <c r="WKM536" s="136"/>
      <c r="WKN536" s="136"/>
      <c r="WKO536" s="136"/>
      <c r="WKP536" s="136"/>
      <c r="WKQ536" s="136"/>
      <c r="WKR536" s="136"/>
      <c r="WKS536" s="136"/>
      <c r="WKT536" s="136"/>
      <c r="WKU536" s="136"/>
      <c r="WKV536" s="136"/>
      <c r="WKW536" s="136"/>
      <c r="WKX536" s="136"/>
      <c r="WKY536" s="136"/>
      <c r="WKZ536" s="136"/>
      <c r="WLA536" s="136"/>
      <c r="WLB536" s="136"/>
      <c r="WLC536" s="136"/>
      <c r="WLD536" s="136"/>
      <c r="WLE536" s="136"/>
      <c r="WLF536" s="136"/>
      <c r="WLG536" s="136"/>
      <c r="WLH536" s="136"/>
      <c r="WLI536" s="136"/>
      <c r="WLJ536" s="136"/>
      <c r="WLK536" s="136"/>
      <c r="WLL536" s="136"/>
      <c r="WLM536" s="136"/>
      <c r="WLN536" s="136"/>
      <c r="WLO536" s="136"/>
      <c r="WLP536" s="136"/>
      <c r="WLQ536" s="136"/>
      <c r="WLR536" s="136"/>
      <c r="WLS536" s="136"/>
      <c r="WLT536" s="136"/>
      <c r="WLU536" s="136"/>
      <c r="WLV536" s="136"/>
      <c r="WLW536" s="136"/>
      <c r="WLX536" s="136"/>
      <c r="WLY536" s="136"/>
      <c r="WLZ536" s="136"/>
      <c r="WMA536" s="136"/>
      <c r="WMB536" s="136"/>
      <c r="WMC536" s="136"/>
      <c r="WMD536" s="136"/>
      <c r="WME536" s="136"/>
      <c r="WMF536" s="136"/>
      <c r="WMG536" s="136"/>
      <c r="WMH536" s="136"/>
      <c r="WMI536" s="136"/>
      <c r="WMJ536" s="136"/>
      <c r="WMK536" s="136"/>
      <c r="WML536" s="136"/>
      <c r="WMM536" s="136"/>
      <c r="WMN536" s="136"/>
      <c r="WMO536" s="136"/>
      <c r="WMP536" s="136"/>
      <c r="WMQ536" s="136"/>
      <c r="WMR536" s="136"/>
      <c r="WMS536" s="136"/>
      <c r="WMT536" s="136"/>
      <c r="WMU536" s="136"/>
      <c r="WMV536" s="136"/>
      <c r="WMW536" s="136"/>
      <c r="WMX536" s="136"/>
      <c r="WMY536" s="136"/>
      <c r="WMZ536" s="136"/>
      <c r="WNA536" s="136"/>
      <c r="WNB536" s="136"/>
      <c r="WNC536" s="136"/>
      <c r="WND536" s="136"/>
      <c r="WNE536" s="136"/>
      <c r="WNF536" s="136"/>
      <c r="WNG536" s="136"/>
      <c r="WNH536" s="136"/>
      <c r="WNI536" s="136"/>
      <c r="WNJ536" s="136"/>
      <c r="WNK536" s="136"/>
      <c r="WNL536" s="136"/>
      <c r="WNM536" s="136"/>
      <c r="WNN536" s="136"/>
      <c r="WNO536" s="136"/>
      <c r="WNP536" s="136"/>
      <c r="WNQ536" s="136"/>
      <c r="WNR536" s="136"/>
      <c r="WNS536" s="136"/>
      <c r="WNT536" s="136"/>
      <c r="WNU536" s="136"/>
      <c r="WNV536" s="136"/>
      <c r="WNW536" s="136"/>
      <c r="WNX536" s="136"/>
      <c r="WNY536" s="136"/>
      <c r="WNZ536" s="136"/>
      <c r="WOA536" s="136"/>
      <c r="WOB536" s="136"/>
      <c r="WOC536" s="136"/>
      <c r="WOD536" s="136"/>
      <c r="WOE536" s="136"/>
      <c r="WOF536" s="136"/>
      <c r="WOG536" s="136"/>
      <c r="WOH536" s="136"/>
      <c r="WOI536" s="136"/>
      <c r="WOJ536" s="136"/>
      <c r="WOK536" s="136"/>
      <c r="WOL536" s="136"/>
      <c r="WOM536" s="136"/>
      <c r="WON536" s="136"/>
      <c r="WOO536" s="136"/>
      <c r="WOP536" s="136"/>
      <c r="WOQ536" s="136"/>
      <c r="WOR536" s="136"/>
      <c r="WOS536" s="136"/>
      <c r="WOT536" s="136"/>
      <c r="WOU536" s="136"/>
      <c r="WOV536" s="136"/>
      <c r="WOW536" s="136"/>
      <c r="WOX536" s="136"/>
      <c r="WOY536" s="136"/>
      <c r="WOZ536" s="136"/>
      <c r="WPA536" s="136"/>
      <c r="WPB536" s="136"/>
      <c r="WPC536" s="136"/>
      <c r="WPD536" s="136"/>
      <c r="WPE536" s="136"/>
      <c r="WPF536" s="136"/>
      <c r="WPG536" s="136"/>
      <c r="WPH536" s="136"/>
      <c r="WPI536" s="136"/>
      <c r="WPJ536" s="136"/>
      <c r="WPK536" s="136"/>
      <c r="WPL536" s="136"/>
      <c r="WPM536" s="136"/>
      <c r="WPN536" s="136"/>
      <c r="WPO536" s="136"/>
      <c r="WPP536" s="136"/>
      <c r="WPQ536" s="136"/>
      <c r="WPR536" s="136"/>
      <c r="WPS536" s="136"/>
      <c r="WPT536" s="136"/>
      <c r="WPU536" s="136"/>
      <c r="WPV536" s="136"/>
      <c r="WPW536" s="136"/>
      <c r="WPX536" s="136"/>
      <c r="WPY536" s="136"/>
      <c r="WPZ536" s="136"/>
      <c r="WQA536" s="136"/>
      <c r="WQB536" s="136"/>
      <c r="WQC536" s="136"/>
      <c r="WQD536" s="136"/>
      <c r="WQE536" s="136"/>
      <c r="WQF536" s="136"/>
      <c r="WQG536" s="136"/>
      <c r="WQH536" s="136"/>
      <c r="WQI536" s="136"/>
      <c r="WQJ536" s="136"/>
      <c r="WQK536" s="136"/>
      <c r="WQL536" s="136"/>
      <c r="WQM536" s="136"/>
      <c r="WQN536" s="136"/>
      <c r="WQO536" s="136"/>
      <c r="WQP536" s="136"/>
      <c r="WQQ536" s="136"/>
      <c r="WQR536" s="136"/>
      <c r="WQS536" s="136"/>
      <c r="WQT536" s="136"/>
      <c r="WQU536" s="136"/>
      <c r="WQV536" s="136"/>
      <c r="WQW536" s="136"/>
      <c r="WQX536" s="136"/>
      <c r="WQY536" s="136"/>
      <c r="WQZ536" s="136"/>
      <c r="WRA536" s="136"/>
      <c r="WRB536" s="136"/>
      <c r="WRC536" s="136"/>
      <c r="WRD536" s="136"/>
      <c r="WRE536" s="136"/>
      <c r="WRF536" s="136"/>
      <c r="WRG536" s="136"/>
      <c r="WRH536" s="136"/>
      <c r="WRI536" s="136"/>
      <c r="WRJ536" s="136"/>
      <c r="WRK536" s="136"/>
      <c r="WRL536" s="136"/>
      <c r="WRM536" s="136"/>
      <c r="WRN536" s="136"/>
      <c r="WRO536" s="136"/>
      <c r="WRP536" s="136"/>
      <c r="WRQ536" s="136"/>
      <c r="WRR536" s="136"/>
      <c r="WRS536" s="136"/>
      <c r="WRT536" s="136"/>
      <c r="WRU536" s="136"/>
      <c r="WRV536" s="136"/>
      <c r="WRW536" s="136"/>
      <c r="WRX536" s="136"/>
      <c r="WRY536" s="136"/>
      <c r="WRZ536" s="136"/>
      <c r="WSA536" s="136"/>
      <c r="WSB536" s="136"/>
      <c r="WSC536" s="136"/>
      <c r="WSD536" s="136"/>
      <c r="WSE536" s="136"/>
      <c r="WSF536" s="136"/>
      <c r="WSG536" s="136"/>
      <c r="WSH536" s="136"/>
      <c r="WSI536" s="136"/>
      <c r="WSJ536" s="136"/>
      <c r="WSK536" s="136"/>
      <c r="WSL536" s="136"/>
      <c r="WSM536" s="136"/>
      <c r="WSN536" s="136"/>
      <c r="WSO536" s="136"/>
      <c r="WSP536" s="136"/>
      <c r="WSQ536" s="136"/>
      <c r="WSR536" s="136"/>
      <c r="WSS536" s="136"/>
      <c r="WST536" s="136"/>
      <c r="WSU536" s="136"/>
      <c r="WSV536" s="136"/>
      <c r="WSW536" s="136"/>
      <c r="WSX536" s="136"/>
      <c r="WSY536" s="136"/>
      <c r="WSZ536" s="136"/>
      <c r="WTA536" s="136"/>
      <c r="WTB536" s="136"/>
      <c r="WTC536" s="136"/>
      <c r="WTD536" s="136"/>
      <c r="WTE536" s="136"/>
      <c r="WTF536" s="136"/>
      <c r="WTG536" s="136"/>
      <c r="WTH536" s="136"/>
      <c r="WTI536" s="136"/>
      <c r="WTJ536" s="136"/>
      <c r="WTK536" s="136"/>
      <c r="WTL536" s="136"/>
      <c r="WTM536" s="136"/>
      <c r="WTN536" s="136"/>
      <c r="WTO536" s="136"/>
      <c r="WTP536" s="136"/>
      <c r="WTQ536" s="136"/>
      <c r="WTR536" s="136"/>
      <c r="WTS536" s="136"/>
      <c r="WTT536" s="136"/>
      <c r="WTU536" s="136"/>
      <c r="WTV536" s="136"/>
      <c r="WTW536" s="136"/>
      <c r="WTX536" s="136"/>
      <c r="WTY536" s="136"/>
      <c r="WTZ536" s="136"/>
      <c r="WUA536" s="136"/>
      <c r="WUB536" s="136"/>
      <c r="WUC536" s="136"/>
      <c r="WUD536" s="136"/>
      <c r="WUE536" s="136"/>
      <c r="WUF536" s="136"/>
      <c r="WUG536" s="136"/>
      <c r="WUH536" s="136"/>
      <c r="WUI536" s="136"/>
      <c r="WUJ536" s="136"/>
      <c r="WUK536" s="136"/>
      <c r="WUL536" s="136"/>
      <c r="WUM536" s="136"/>
      <c r="WUN536" s="136"/>
      <c r="WUO536" s="136"/>
      <c r="WUP536" s="136"/>
      <c r="WUQ536" s="136"/>
      <c r="WUR536" s="136"/>
      <c r="WUS536" s="136"/>
      <c r="WUT536" s="136"/>
      <c r="WUU536" s="136"/>
      <c r="WUV536" s="136"/>
      <c r="WUW536" s="136"/>
      <c r="WUX536" s="136"/>
      <c r="WUY536" s="136"/>
      <c r="WUZ536" s="136"/>
      <c r="WVA536" s="136"/>
      <c r="WVB536" s="136"/>
      <c r="WVC536" s="136"/>
      <c r="WVD536" s="136"/>
      <c r="WVE536" s="136"/>
      <c r="WVF536" s="136"/>
      <c r="WVG536" s="136"/>
      <c r="WVH536" s="136"/>
      <c r="WVI536" s="136"/>
      <c r="WVJ536" s="136"/>
      <c r="WVK536" s="136"/>
      <c r="WVL536" s="136"/>
      <c r="WVM536" s="136"/>
      <c r="WVN536" s="136"/>
      <c r="WVO536" s="136"/>
      <c r="WVP536" s="136"/>
      <c r="WVQ536" s="136"/>
      <c r="WVR536" s="136"/>
      <c r="WVS536" s="136"/>
      <c r="WVT536" s="136"/>
      <c r="WVU536" s="136"/>
      <c r="WVV536" s="136"/>
      <c r="WVW536" s="136"/>
      <c r="WVX536" s="136"/>
      <c r="WVY536" s="136"/>
      <c r="WVZ536" s="136"/>
      <c r="WWA536" s="136"/>
      <c r="WWB536" s="136"/>
      <c r="WWC536" s="136"/>
      <c r="WWD536" s="136"/>
      <c r="WWE536" s="136"/>
      <c r="WWF536" s="136"/>
      <c r="WWG536" s="136"/>
      <c r="WWH536" s="136"/>
      <c r="WWI536" s="136"/>
      <c r="WWJ536" s="136"/>
      <c r="WWK536" s="136"/>
      <c r="WWL536" s="136"/>
      <c r="WWM536" s="136"/>
      <c r="WWN536" s="136"/>
      <c r="WWO536" s="136"/>
      <c r="WWP536" s="136"/>
      <c r="WWQ536" s="136"/>
      <c r="WWR536" s="136"/>
      <c r="WWS536" s="136"/>
      <c r="WWT536" s="136"/>
      <c r="WWU536" s="136"/>
      <c r="WWV536" s="136"/>
      <c r="WWW536" s="136"/>
      <c r="WWX536" s="136"/>
      <c r="WWY536" s="136"/>
      <c r="WWZ536" s="136"/>
      <c r="WXA536" s="136"/>
      <c r="WXB536" s="136"/>
      <c r="WXC536" s="136"/>
      <c r="WXD536" s="136"/>
      <c r="WXE536" s="136"/>
      <c r="WXF536" s="136"/>
      <c r="WXG536" s="136"/>
      <c r="WXH536" s="136"/>
      <c r="WXI536" s="136"/>
      <c r="WXJ536" s="136"/>
      <c r="WXK536" s="136"/>
      <c r="WXL536" s="136"/>
      <c r="WXM536" s="136"/>
      <c r="WXN536" s="136"/>
      <c r="WXO536" s="136"/>
      <c r="WXP536" s="136"/>
      <c r="WXQ536" s="136"/>
      <c r="WXR536" s="136"/>
      <c r="WXS536" s="136"/>
      <c r="WXT536" s="136"/>
      <c r="WXU536" s="136"/>
      <c r="WXV536" s="136"/>
      <c r="WXW536" s="136"/>
      <c r="WXX536" s="136"/>
      <c r="WXY536" s="136"/>
      <c r="WXZ536" s="136"/>
      <c r="WYA536" s="136"/>
      <c r="WYB536" s="136"/>
      <c r="WYC536" s="136"/>
      <c r="WYD536" s="136"/>
      <c r="WYE536" s="136"/>
      <c r="WYF536" s="136"/>
      <c r="WYG536" s="136"/>
      <c r="WYH536" s="136"/>
      <c r="WYI536" s="136"/>
      <c r="WYJ536" s="136"/>
      <c r="WYK536" s="136"/>
      <c r="WYL536" s="136"/>
      <c r="WYM536" s="136"/>
      <c r="WYN536" s="136"/>
      <c r="WYO536" s="136"/>
      <c r="WYP536" s="136"/>
      <c r="WYQ536" s="136"/>
      <c r="WYR536" s="136"/>
      <c r="WYS536" s="136"/>
      <c r="WYT536" s="136"/>
      <c r="WYU536" s="136"/>
      <c r="WYV536" s="136"/>
      <c r="WYW536" s="136"/>
      <c r="WYX536" s="136"/>
      <c r="WYY536" s="136"/>
      <c r="WYZ536" s="136"/>
      <c r="WZA536" s="136"/>
      <c r="WZB536" s="136"/>
      <c r="WZC536" s="136"/>
      <c r="WZD536" s="136"/>
      <c r="WZE536" s="136"/>
      <c r="WZF536" s="136"/>
      <c r="WZG536" s="136"/>
      <c r="WZH536" s="136"/>
      <c r="WZI536" s="136"/>
      <c r="WZJ536" s="136"/>
      <c r="WZK536" s="136"/>
      <c r="WZL536" s="136"/>
      <c r="WZM536" s="136"/>
      <c r="WZN536" s="136"/>
      <c r="WZO536" s="136"/>
      <c r="WZP536" s="136"/>
      <c r="WZQ536" s="136"/>
      <c r="WZR536" s="136"/>
      <c r="WZS536" s="136"/>
      <c r="WZT536" s="136"/>
      <c r="WZU536" s="136"/>
      <c r="WZV536" s="136"/>
      <c r="WZW536" s="136"/>
      <c r="WZX536" s="136"/>
      <c r="WZY536" s="136"/>
      <c r="WZZ536" s="136"/>
      <c r="XAA536" s="136"/>
      <c r="XAB536" s="136"/>
      <c r="XAC536" s="136"/>
      <c r="XAD536" s="136"/>
      <c r="XAE536" s="136"/>
      <c r="XAF536" s="136"/>
      <c r="XAG536" s="136"/>
      <c r="XAH536" s="136"/>
      <c r="XAI536" s="136"/>
      <c r="XAJ536" s="136"/>
      <c r="XAK536" s="136"/>
      <c r="XAL536" s="136"/>
      <c r="XAM536" s="136"/>
      <c r="XAN536" s="136"/>
      <c r="XAO536" s="136"/>
      <c r="XAP536" s="136"/>
      <c r="XAQ536" s="136"/>
      <c r="XAR536" s="136"/>
      <c r="XAS536" s="136"/>
      <c r="XAT536" s="136"/>
      <c r="XAU536" s="136"/>
      <c r="XAV536" s="136"/>
      <c r="XAW536" s="136"/>
      <c r="XAX536" s="136"/>
      <c r="XAY536" s="136"/>
      <c r="XAZ536" s="136"/>
      <c r="XBA536" s="136"/>
      <c r="XBB536" s="136"/>
      <c r="XBC536" s="136"/>
      <c r="XBD536" s="136"/>
      <c r="XBE536" s="136"/>
      <c r="XBF536" s="136"/>
      <c r="XBG536" s="136"/>
      <c r="XBH536" s="136"/>
      <c r="XBI536" s="136"/>
      <c r="XBJ536" s="136"/>
      <c r="XBK536" s="136"/>
      <c r="XBL536" s="136"/>
      <c r="XBM536" s="136"/>
      <c r="XBN536" s="136"/>
      <c r="XBO536" s="136"/>
      <c r="XBP536" s="136"/>
      <c r="XBQ536" s="136"/>
      <c r="XBR536" s="136"/>
      <c r="XBS536" s="136"/>
      <c r="XBT536" s="136"/>
      <c r="XBU536" s="136"/>
      <c r="XBV536" s="136"/>
      <c r="XBW536" s="136"/>
      <c r="XBX536" s="136"/>
      <c r="XBY536" s="136"/>
      <c r="XBZ536" s="136"/>
      <c r="XCA536" s="136"/>
      <c r="XCB536" s="136"/>
      <c r="XCC536" s="136"/>
      <c r="XCD536" s="136"/>
      <c r="XCE536" s="136"/>
      <c r="XCF536" s="136"/>
      <c r="XCG536" s="136"/>
      <c r="XCH536" s="136"/>
      <c r="XCI536" s="136"/>
      <c r="XCJ536" s="136"/>
      <c r="XCK536" s="136"/>
      <c r="XCL536" s="136"/>
      <c r="XCM536" s="136"/>
      <c r="XCN536" s="136"/>
      <c r="XCO536" s="136"/>
      <c r="XCP536" s="136"/>
      <c r="XCQ536" s="136"/>
      <c r="XCR536" s="136"/>
      <c r="XCS536" s="136"/>
      <c r="XCT536" s="136"/>
      <c r="XCU536" s="136"/>
      <c r="XCV536" s="136"/>
      <c r="XCW536" s="136"/>
      <c r="XCX536" s="136"/>
      <c r="XCY536" s="136"/>
      <c r="XCZ536" s="136"/>
      <c r="XDA536" s="136"/>
      <c r="XDB536" s="136"/>
      <c r="XDC536" s="136"/>
      <c r="XDD536" s="136"/>
      <c r="XDE536" s="136"/>
      <c r="XDF536" s="136"/>
      <c r="XDG536" s="136"/>
      <c r="XDH536" s="136"/>
      <c r="XDI536" s="136"/>
      <c r="XDJ536" s="136"/>
      <c r="XDK536" s="136"/>
      <c r="XDL536" s="136"/>
      <c r="XDM536" s="136"/>
      <c r="XDN536" s="136"/>
      <c r="XDO536" s="136"/>
      <c r="XDP536" s="136"/>
    </row>
    <row r="544" spans="1:16344">
      <c r="F544" s="117"/>
    </row>
    <row r="545" spans="6:6">
      <c r="F545" s="117"/>
    </row>
    <row r="546" spans="6:6" ht="14.25">
      <c r="F546" s="118"/>
    </row>
    <row r="547" spans="6:6">
      <c r="F547" s="117"/>
    </row>
    <row r="548" spans="6:6">
      <c r="F548" s="117"/>
    </row>
    <row r="549" spans="6:6">
      <c r="F549" s="117"/>
    </row>
  </sheetData>
  <autoFilter ref="A1:V536">
    <sortState ref="A2:AA536">
      <sortCondition ref="A1:A536"/>
    </sortState>
  </autoFilter>
  <sortState ref="A2:AB536">
    <sortCondition ref="G2:G536" customList="基础设施,产业项目,住宅项目,民生项目"/>
    <sortCondition ref="I2:I536" customList="续建,新建,前期"/>
    <sortCondition ref="D2:D536"/>
  </sortState>
  <phoneticPr fontId="3" type="noConversion"/>
  <pageMargins left="0.70866141732283472" right="0.70866141732283472" top="0.74803149606299213" bottom="0.74803149606299213" header="0.31496062992125984" footer="0.31496062992125984"/>
  <pageSetup paperSize="8" scale="53" fitToHeight="0" orientation="landscape" r:id="rId1"/>
  <headerFooter>
    <oddHeader>&amp;C&amp;20中新天津生态城2020年建设计划</oddHeader>
    <oddFooter>&amp;R&amp;P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180"/>
  <sheetViews>
    <sheetView topLeftCell="J173" workbookViewId="0">
      <selection activeCell="O177" sqref="O177:P177"/>
    </sheetView>
  </sheetViews>
  <sheetFormatPr defaultRowHeight="13.5"/>
  <cols>
    <col min="8" max="8" width="26.125" customWidth="1"/>
    <col min="10" max="10" width="13.75" customWidth="1"/>
    <col min="11" max="11" width="29.625" customWidth="1"/>
    <col min="14" max="14" width="12.875" customWidth="1"/>
    <col min="15" max="15" width="14" customWidth="1"/>
    <col min="16" max="16" width="12.875" customWidth="1"/>
    <col min="17" max="17" width="13.375" customWidth="1"/>
  </cols>
  <sheetData>
    <row r="1" spans="1:45" ht="30" customHeight="1">
      <c r="A1" s="1" t="s">
        <v>0</v>
      </c>
      <c r="B1" s="2" t="s">
        <v>1</v>
      </c>
      <c r="C1" s="2" t="s">
        <v>1880</v>
      </c>
      <c r="D1" s="3" t="s">
        <v>2</v>
      </c>
      <c r="E1" s="3" t="s">
        <v>1881</v>
      </c>
      <c r="F1" s="3" t="s">
        <v>3</v>
      </c>
      <c r="G1" s="3" t="s">
        <v>1882</v>
      </c>
      <c r="H1" s="3" t="s">
        <v>4</v>
      </c>
      <c r="I1" s="3" t="s">
        <v>1883</v>
      </c>
      <c r="J1" s="3" t="s">
        <v>1884</v>
      </c>
      <c r="K1" s="3" t="s">
        <v>5</v>
      </c>
      <c r="L1" s="3" t="s">
        <v>1885</v>
      </c>
      <c r="M1" s="3" t="s">
        <v>6</v>
      </c>
      <c r="N1" s="3" t="s">
        <v>1886</v>
      </c>
      <c r="O1" s="3" t="s">
        <v>7</v>
      </c>
      <c r="P1" s="3" t="s">
        <v>1887</v>
      </c>
      <c r="Q1" s="3" t="s">
        <v>8</v>
      </c>
      <c r="R1" s="3" t="s">
        <v>1888</v>
      </c>
      <c r="S1" s="3" t="s">
        <v>9</v>
      </c>
      <c r="T1" s="3" t="s">
        <v>1889</v>
      </c>
      <c r="U1" s="3" t="s">
        <v>10</v>
      </c>
      <c r="V1" s="3" t="s">
        <v>1890</v>
      </c>
      <c r="W1" s="4" t="s">
        <v>1891</v>
      </c>
      <c r="X1" s="4" t="s">
        <v>1892</v>
      </c>
      <c r="Y1" s="5" t="s">
        <v>1893</v>
      </c>
      <c r="Z1" s="5" t="s">
        <v>11</v>
      </c>
      <c r="AA1" s="5" t="s">
        <v>12</v>
      </c>
      <c r="AB1" s="5" t="s">
        <v>1894</v>
      </c>
      <c r="AC1" s="5" t="s">
        <v>13</v>
      </c>
      <c r="AD1" s="5" t="s">
        <v>1895</v>
      </c>
      <c r="AE1" s="5" t="s">
        <v>14</v>
      </c>
      <c r="AF1" s="5" t="s">
        <v>1896</v>
      </c>
      <c r="AG1" s="5" t="s">
        <v>15</v>
      </c>
      <c r="AH1" s="5" t="s">
        <v>1897</v>
      </c>
      <c r="AI1" s="6" t="s">
        <v>1898</v>
      </c>
      <c r="AJ1" s="6" t="s">
        <v>16</v>
      </c>
      <c r="AK1" s="6" t="s">
        <v>1899</v>
      </c>
      <c r="AL1" s="6" t="s">
        <v>17</v>
      </c>
      <c r="AM1" s="6" t="s">
        <v>1900</v>
      </c>
      <c r="AN1" s="6" t="s">
        <v>1901</v>
      </c>
      <c r="AO1" s="6" t="s">
        <v>1902</v>
      </c>
      <c r="AP1" s="6" t="s">
        <v>1903</v>
      </c>
      <c r="AQ1" s="6" t="s">
        <v>18</v>
      </c>
      <c r="AR1" s="6" t="s">
        <v>1904</v>
      </c>
      <c r="AS1" s="49" t="s">
        <v>1435</v>
      </c>
    </row>
    <row r="2" spans="1:45" ht="30" customHeight="1">
      <c r="A2" s="62">
        <v>4</v>
      </c>
      <c r="B2" s="63" t="s">
        <v>1905</v>
      </c>
      <c r="C2" s="8"/>
      <c r="D2" s="64" t="s">
        <v>304</v>
      </c>
      <c r="E2" s="9"/>
      <c r="F2" s="64" t="s">
        <v>1906</v>
      </c>
      <c r="G2" s="9"/>
      <c r="H2" s="64" t="s">
        <v>1907</v>
      </c>
      <c r="I2" s="64" t="s">
        <v>100</v>
      </c>
      <c r="J2" s="64"/>
      <c r="K2" s="64" t="s">
        <v>1908</v>
      </c>
      <c r="L2" s="9"/>
      <c r="M2" s="64" t="s">
        <v>24</v>
      </c>
      <c r="N2" s="9"/>
      <c r="O2" s="64" t="s">
        <v>48</v>
      </c>
      <c r="P2" s="9"/>
      <c r="Q2" s="64" t="s">
        <v>26</v>
      </c>
      <c r="R2" s="9"/>
      <c r="S2" s="64" t="s">
        <v>27</v>
      </c>
      <c r="T2" s="9"/>
      <c r="U2" s="64" t="s">
        <v>28</v>
      </c>
      <c r="V2" s="9"/>
      <c r="W2" s="15">
        <v>43191</v>
      </c>
      <c r="X2" s="15"/>
      <c r="Y2" s="15">
        <v>43800</v>
      </c>
      <c r="Z2" s="15"/>
      <c r="AA2" s="65" t="s">
        <v>1909</v>
      </c>
      <c r="AB2" s="12"/>
      <c r="AC2" s="66" t="s">
        <v>29</v>
      </c>
      <c r="AD2" s="13"/>
      <c r="AE2" s="66" t="s">
        <v>29</v>
      </c>
      <c r="AF2" s="13"/>
      <c r="AG2" s="66" t="s">
        <v>29</v>
      </c>
      <c r="AH2" s="13"/>
      <c r="AI2" s="63">
        <v>5946</v>
      </c>
      <c r="AJ2" s="63">
        <v>5946</v>
      </c>
      <c r="AK2" s="63">
        <v>1800</v>
      </c>
      <c r="AL2" s="63">
        <v>0</v>
      </c>
      <c r="AM2" s="14">
        <v>1800</v>
      </c>
      <c r="AN2" s="35">
        <v>0</v>
      </c>
      <c r="AO2" s="35"/>
      <c r="AP2" s="35"/>
      <c r="AQ2" s="35" t="s">
        <v>35</v>
      </c>
      <c r="AR2" s="35"/>
      <c r="AS2" s="67" t="s">
        <v>1910</v>
      </c>
    </row>
    <row r="3" spans="1:45" ht="30" customHeight="1">
      <c r="A3" s="62">
        <v>5</v>
      </c>
      <c r="B3" s="63" t="s">
        <v>1911</v>
      </c>
      <c r="C3" s="8"/>
      <c r="D3" s="64" t="s">
        <v>304</v>
      </c>
      <c r="E3" s="9"/>
      <c r="F3" s="64" t="s">
        <v>1906</v>
      </c>
      <c r="G3" s="9"/>
      <c r="H3" s="64" t="s">
        <v>22</v>
      </c>
      <c r="I3" s="64" t="s">
        <v>1912</v>
      </c>
      <c r="J3" s="64"/>
      <c r="K3" s="64" t="s">
        <v>1913</v>
      </c>
      <c r="L3" s="9"/>
      <c r="M3" s="64" t="s">
        <v>24</v>
      </c>
      <c r="N3" s="9"/>
      <c r="O3" s="64" t="s">
        <v>48</v>
      </c>
      <c r="P3" s="9"/>
      <c r="Q3" s="64" t="s">
        <v>26</v>
      </c>
      <c r="R3" s="9"/>
      <c r="S3" s="64" t="s">
        <v>27</v>
      </c>
      <c r="T3" s="9"/>
      <c r="U3" s="64" t="s">
        <v>28</v>
      </c>
      <c r="V3" s="9"/>
      <c r="W3" s="15">
        <v>43191</v>
      </c>
      <c r="X3" s="15"/>
      <c r="Y3" s="15">
        <v>43617</v>
      </c>
      <c r="Z3" s="15">
        <v>43800</v>
      </c>
      <c r="AA3" s="65" t="s">
        <v>1914</v>
      </c>
      <c r="AB3" s="12"/>
      <c r="AC3" s="66" t="s">
        <v>29</v>
      </c>
      <c r="AD3" s="13"/>
      <c r="AE3" s="66" t="s">
        <v>29</v>
      </c>
      <c r="AF3" s="13"/>
      <c r="AG3" s="66" t="s">
        <v>29</v>
      </c>
      <c r="AH3" s="13"/>
      <c r="AI3" s="63">
        <v>6121</v>
      </c>
      <c r="AJ3" s="63">
        <v>6121</v>
      </c>
      <c r="AK3" s="63">
        <v>2265</v>
      </c>
      <c r="AL3" s="63">
        <v>0</v>
      </c>
      <c r="AM3" s="14">
        <v>2265</v>
      </c>
      <c r="AN3" s="63">
        <v>0</v>
      </c>
      <c r="AO3" s="35"/>
      <c r="AP3" s="35"/>
      <c r="AQ3" s="35" t="s">
        <v>35</v>
      </c>
      <c r="AR3" s="35"/>
      <c r="AS3" s="67" t="s">
        <v>1915</v>
      </c>
    </row>
    <row r="4" spans="1:45" ht="30" customHeight="1">
      <c r="A4" s="62">
        <v>6</v>
      </c>
      <c r="B4" s="63" t="s">
        <v>1916</v>
      </c>
      <c r="C4" s="8"/>
      <c r="D4" s="64" t="s">
        <v>304</v>
      </c>
      <c r="E4" s="9"/>
      <c r="F4" s="64" t="s">
        <v>300</v>
      </c>
      <c r="G4" s="9"/>
      <c r="H4" s="64" t="s">
        <v>22</v>
      </c>
      <c r="I4" s="64" t="s">
        <v>100</v>
      </c>
      <c r="J4" s="64"/>
      <c r="K4" s="64" t="s">
        <v>1917</v>
      </c>
      <c r="L4" s="9"/>
      <c r="M4" s="64" t="s">
        <v>24</v>
      </c>
      <c r="N4" s="9"/>
      <c r="O4" s="64" t="s">
        <v>48</v>
      </c>
      <c r="P4" s="9"/>
      <c r="Q4" s="64" t="s">
        <v>26</v>
      </c>
      <c r="R4" s="9"/>
      <c r="S4" s="64" t="s">
        <v>27</v>
      </c>
      <c r="T4" s="9"/>
      <c r="U4" s="64" t="s">
        <v>28</v>
      </c>
      <c r="V4" s="9"/>
      <c r="W4" s="15">
        <v>43221</v>
      </c>
      <c r="X4" s="15"/>
      <c r="Y4" s="15">
        <v>43709</v>
      </c>
      <c r="Z4" s="15">
        <v>43800</v>
      </c>
      <c r="AA4" s="65" t="s">
        <v>1918</v>
      </c>
      <c r="AB4" s="12"/>
      <c r="AC4" s="66" t="s">
        <v>29</v>
      </c>
      <c r="AD4" s="13"/>
      <c r="AE4" s="66" t="s">
        <v>29</v>
      </c>
      <c r="AF4" s="13"/>
      <c r="AG4" s="66" t="s">
        <v>29</v>
      </c>
      <c r="AH4" s="13"/>
      <c r="AI4" s="63">
        <v>5672</v>
      </c>
      <c r="AJ4" s="63">
        <v>5672</v>
      </c>
      <c r="AK4" s="63">
        <v>3765</v>
      </c>
      <c r="AL4" s="63">
        <v>0</v>
      </c>
      <c r="AM4" s="14">
        <v>3765</v>
      </c>
      <c r="AN4" s="63">
        <v>0</v>
      </c>
      <c r="AO4" s="35"/>
      <c r="AP4" s="35"/>
      <c r="AQ4" s="35" t="s">
        <v>35</v>
      </c>
      <c r="AR4" s="35"/>
      <c r="AS4" s="67" t="s">
        <v>1919</v>
      </c>
    </row>
    <row r="5" spans="1:45" ht="30" customHeight="1">
      <c r="A5" s="62">
        <v>8</v>
      </c>
      <c r="B5" s="63" t="s">
        <v>1920</v>
      </c>
      <c r="C5" s="8"/>
      <c r="D5" s="64" t="s">
        <v>299</v>
      </c>
      <c r="E5" s="9"/>
      <c r="F5" s="64" t="s">
        <v>300</v>
      </c>
      <c r="G5" s="9"/>
      <c r="H5" s="64" t="s">
        <v>22</v>
      </c>
      <c r="I5" s="64" t="s">
        <v>1921</v>
      </c>
      <c r="J5" s="64"/>
      <c r="K5" s="64" t="s">
        <v>1922</v>
      </c>
      <c r="L5" s="9"/>
      <c r="M5" s="64" t="s">
        <v>24</v>
      </c>
      <c r="N5" s="9"/>
      <c r="O5" s="64" t="s">
        <v>55</v>
      </c>
      <c r="P5" s="9"/>
      <c r="Q5" s="64" t="s">
        <v>26</v>
      </c>
      <c r="R5" s="9"/>
      <c r="S5" s="64" t="s">
        <v>40</v>
      </c>
      <c r="T5" s="9"/>
      <c r="U5" s="64" t="s">
        <v>28</v>
      </c>
      <c r="V5" s="9"/>
      <c r="W5" s="15">
        <v>42795</v>
      </c>
      <c r="X5" s="15"/>
      <c r="Y5" s="15">
        <v>43800</v>
      </c>
      <c r="Z5" s="15"/>
      <c r="AA5" s="65" t="s">
        <v>1923</v>
      </c>
      <c r="AB5" s="12"/>
      <c r="AC5" s="66" t="s">
        <v>29</v>
      </c>
      <c r="AD5" s="13"/>
      <c r="AE5" s="66" t="s">
        <v>29</v>
      </c>
      <c r="AF5" s="13"/>
      <c r="AG5" s="66" t="s">
        <v>29</v>
      </c>
      <c r="AH5" s="13"/>
      <c r="AI5" s="63">
        <v>24827</v>
      </c>
      <c r="AJ5" s="63">
        <v>24827</v>
      </c>
      <c r="AK5" s="63">
        <v>7741.8</v>
      </c>
      <c r="AL5" s="63">
        <v>0</v>
      </c>
      <c r="AM5" s="14">
        <v>0</v>
      </c>
      <c r="AN5" s="63">
        <v>0</v>
      </c>
      <c r="AO5" s="35"/>
      <c r="AP5" s="35"/>
      <c r="AQ5" s="35" t="s">
        <v>35</v>
      </c>
      <c r="AR5" s="35"/>
      <c r="AS5" s="67" t="s">
        <v>1924</v>
      </c>
    </row>
    <row r="6" spans="1:45" ht="30" customHeight="1">
      <c r="A6" s="62">
        <v>10</v>
      </c>
      <c r="B6" s="63" t="s">
        <v>1925</v>
      </c>
      <c r="C6" s="8"/>
      <c r="D6" s="64" t="s">
        <v>304</v>
      </c>
      <c r="E6" s="9"/>
      <c r="F6" s="64" t="s">
        <v>1906</v>
      </c>
      <c r="G6" s="9"/>
      <c r="H6" s="64" t="s">
        <v>22</v>
      </c>
      <c r="I6" s="64"/>
      <c r="J6" s="64"/>
      <c r="K6" s="64" t="s">
        <v>1926</v>
      </c>
      <c r="L6" s="9"/>
      <c r="M6" s="64" t="s">
        <v>24</v>
      </c>
      <c r="N6" s="9"/>
      <c r="O6" s="64" t="s">
        <v>229</v>
      </c>
      <c r="P6" s="9"/>
      <c r="Q6" s="64" t="s">
        <v>26</v>
      </c>
      <c r="R6" s="9"/>
      <c r="S6" s="64" t="s">
        <v>27</v>
      </c>
      <c r="T6" s="9"/>
      <c r="U6" s="64" t="s">
        <v>28</v>
      </c>
      <c r="V6" s="9"/>
      <c r="W6" s="15">
        <v>43191</v>
      </c>
      <c r="X6" s="15"/>
      <c r="Y6" s="15">
        <v>43678</v>
      </c>
      <c r="Z6" s="15"/>
      <c r="AA6" s="65" t="s">
        <v>699</v>
      </c>
      <c r="AB6" s="12"/>
      <c r="AC6" s="66" t="s">
        <v>699</v>
      </c>
      <c r="AD6" s="13"/>
      <c r="AE6" s="66" t="s">
        <v>29</v>
      </c>
      <c r="AF6" s="13"/>
      <c r="AG6" s="66" t="s">
        <v>29</v>
      </c>
      <c r="AH6" s="13"/>
      <c r="AI6" s="63">
        <v>2550</v>
      </c>
      <c r="AJ6" s="63">
        <v>2550</v>
      </c>
      <c r="AK6" s="63">
        <v>1500</v>
      </c>
      <c r="AL6" s="63">
        <v>0</v>
      </c>
      <c r="AM6" s="14">
        <v>1500</v>
      </c>
      <c r="AN6" s="35">
        <v>0</v>
      </c>
      <c r="AO6" s="64"/>
      <c r="AP6" s="64"/>
      <c r="AQ6" s="35" t="s">
        <v>35</v>
      </c>
      <c r="AR6" s="35"/>
      <c r="AS6" s="67" t="s">
        <v>1927</v>
      </c>
    </row>
    <row r="7" spans="1:45" ht="30" customHeight="1">
      <c r="A7" s="62">
        <v>12</v>
      </c>
      <c r="B7" s="63" t="s">
        <v>1928</v>
      </c>
      <c r="C7" s="8"/>
      <c r="D7" s="64" t="s">
        <v>299</v>
      </c>
      <c r="E7" s="9"/>
      <c r="F7" s="64" t="s">
        <v>300</v>
      </c>
      <c r="G7" s="9"/>
      <c r="H7" s="64" t="s">
        <v>1907</v>
      </c>
      <c r="I7" s="64" t="s">
        <v>1929</v>
      </c>
      <c r="J7" s="64"/>
      <c r="K7" s="64" t="s">
        <v>1930</v>
      </c>
      <c r="L7" s="9"/>
      <c r="M7" s="64" t="s">
        <v>24</v>
      </c>
      <c r="N7" s="9"/>
      <c r="O7" s="64" t="s">
        <v>229</v>
      </c>
      <c r="P7" s="9"/>
      <c r="Q7" s="64" t="s">
        <v>26</v>
      </c>
      <c r="R7" s="9"/>
      <c r="S7" s="64" t="s">
        <v>302</v>
      </c>
      <c r="T7" s="9"/>
      <c r="U7" s="64" t="s">
        <v>28</v>
      </c>
      <c r="V7" s="9"/>
      <c r="W7" s="15">
        <v>43191</v>
      </c>
      <c r="X7" s="15"/>
      <c r="Y7" s="15">
        <v>43800</v>
      </c>
      <c r="Z7" s="15"/>
      <c r="AA7" s="65" t="s">
        <v>1165</v>
      </c>
      <c r="AB7" s="12"/>
      <c r="AC7" s="66" t="s">
        <v>1165</v>
      </c>
      <c r="AD7" s="13"/>
      <c r="AE7" s="66" t="s">
        <v>29</v>
      </c>
      <c r="AF7" s="13"/>
      <c r="AG7" s="66" t="s">
        <v>29</v>
      </c>
      <c r="AH7" s="13"/>
      <c r="AI7" s="63">
        <v>2451</v>
      </c>
      <c r="AJ7" s="63">
        <v>2451</v>
      </c>
      <c r="AK7" s="63">
        <v>1500</v>
      </c>
      <c r="AL7" s="63">
        <v>0</v>
      </c>
      <c r="AM7" s="14">
        <v>1100</v>
      </c>
      <c r="AN7" s="35">
        <v>0</v>
      </c>
      <c r="AO7" s="64"/>
      <c r="AP7" s="64"/>
      <c r="AQ7" s="35" t="s">
        <v>35</v>
      </c>
      <c r="AR7" s="35"/>
      <c r="AS7" s="67" t="s">
        <v>1931</v>
      </c>
    </row>
    <row r="8" spans="1:45" ht="30" customHeight="1">
      <c r="A8" s="62">
        <v>77</v>
      </c>
      <c r="B8" s="63" t="s">
        <v>1932</v>
      </c>
      <c r="C8" s="8"/>
      <c r="D8" s="64" t="s">
        <v>304</v>
      </c>
      <c r="E8" s="9"/>
      <c r="F8" s="64" t="s">
        <v>300</v>
      </c>
      <c r="G8" s="9"/>
      <c r="H8" s="64" t="s">
        <v>22</v>
      </c>
      <c r="I8" s="64"/>
      <c r="J8" s="64"/>
      <c r="K8" s="64" t="s">
        <v>1933</v>
      </c>
      <c r="L8" s="9"/>
      <c r="M8" s="64" t="s">
        <v>24</v>
      </c>
      <c r="N8" s="9"/>
      <c r="O8" s="64" t="s">
        <v>52</v>
      </c>
      <c r="P8" s="9"/>
      <c r="Q8" s="64" t="s">
        <v>26</v>
      </c>
      <c r="R8" s="9"/>
      <c r="S8" s="64" t="s">
        <v>27</v>
      </c>
      <c r="T8" s="9"/>
      <c r="U8" s="64" t="s">
        <v>43</v>
      </c>
      <c r="V8" s="9"/>
      <c r="W8" s="15">
        <v>43252</v>
      </c>
      <c r="X8" s="15"/>
      <c r="Y8" s="15">
        <v>43800</v>
      </c>
      <c r="Z8" s="15"/>
      <c r="AA8" s="65" t="s">
        <v>973</v>
      </c>
      <c r="AB8" s="12"/>
      <c r="AC8" s="66" t="s">
        <v>29</v>
      </c>
      <c r="AD8" s="13"/>
      <c r="AE8" s="66" t="s">
        <v>29</v>
      </c>
      <c r="AF8" s="13"/>
      <c r="AG8" s="66" t="s">
        <v>29</v>
      </c>
      <c r="AH8" s="13"/>
      <c r="AI8" s="63">
        <v>7094</v>
      </c>
      <c r="AJ8" s="63">
        <v>7094</v>
      </c>
      <c r="AK8" s="63">
        <v>5800</v>
      </c>
      <c r="AL8" s="63">
        <v>0</v>
      </c>
      <c r="AM8" s="14">
        <v>5800</v>
      </c>
      <c r="AN8" s="35">
        <v>0</v>
      </c>
      <c r="AO8" s="35"/>
      <c r="AP8" s="35"/>
      <c r="AQ8" s="35" t="s">
        <v>35</v>
      </c>
      <c r="AR8" s="35"/>
      <c r="AS8" s="67" t="s">
        <v>1934</v>
      </c>
    </row>
    <row r="9" spans="1:45" ht="30" customHeight="1">
      <c r="A9" s="62">
        <v>79</v>
      </c>
      <c r="B9" s="63" t="s">
        <v>1935</v>
      </c>
      <c r="C9" s="8"/>
      <c r="D9" s="64" t="s">
        <v>299</v>
      </c>
      <c r="E9" s="9"/>
      <c r="F9" s="64" t="s">
        <v>300</v>
      </c>
      <c r="G9" s="9"/>
      <c r="H9" s="64" t="s">
        <v>22</v>
      </c>
      <c r="I9" s="64" t="s">
        <v>1921</v>
      </c>
      <c r="J9" s="64"/>
      <c r="K9" s="64" t="s">
        <v>1936</v>
      </c>
      <c r="L9" s="9"/>
      <c r="M9" s="64" t="s">
        <v>24</v>
      </c>
      <c r="N9" s="9"/>
      <c r="O9" s="64" t="s">
        <v>55</v>
      </c>
      <c r="P9" s="9"/>
      <c r="Q9" s="64" t="s">
        <v>26</v>
      </c>
      <c r="R9" s="9"/>
      <c r="S9" s="64" t="s">
        <v>40</v>
      </c>
      <c r="T9" s="9"/>
      <c r="U9" s="64" t="s">
        <v>28</v>
      </c>
      <c r="V9" s="9"/>
      <c r="W9" s="15">
        <v>42826</v>
      </c>
      <c r="X9" s="15"/>
      <c r="Y9" s="15">
        <v>43800</v>
      </c>
      <c r="Z9" s="15"/>
      <c r="AA9" s="65" t="s">
        <v>1937</v>
      </c>
      <c r="AB9" s="12"/>
      <c r="AC9" s="66" t="s">
        <v>29</v>
      </c>
      <c r="AD9" s="13"/>
      <c r="AE9" s="66" t="s">
        <v>29</v>
      </c>
      <c r="AF9" s="13"/>
      <c r="AG9" s="66" t="s">
        <v>29</v>
      </c>
      <c r="AH9" s="13"/>
      <c r="AI9" s="63">
        <v>67065</v>
      </c>
      <c r="AJ9" s="63">
        <v>67065</v>
      </c>
      <c r="AK9" s="63">
        <v>14815.8</v>
      </c>
      <c r="AL9" s="63">
        <v>0</v>
      </c>
      <c r="AM9" s="14">
        <v>0</v>
      </c>
      <c r="AN9" s="63">
        <v>0</v>
      </c>
      <c r="AO9" s="35"/>
      <c r="AP9" s="35"/>
      <c r="AQ9" s="35" t="s">
        <v>35</v>
      </c>
      <c r="AR9" s="35"/>
      <c r="AS9" s="67" t="s">
        <v>1938</v>
      </c>
    </row>
    <row r="10" spans="1:45" ht="30" customHeight="1">
      <c r="A10" s="62">
        <v>82</v>
      </c>
      <c r="B10" s="63" t="s">
        <v>1939</v>
      </c>
      <c r="C10" s="8"/>
      <c r="D10" s="64" t="s">
        <v>304</v>
      </c>
      <c r="E10" s="9"/>
      <c r="F10" s="64" t="s">
        <v>1906</v>
      </c>
      <c r="G10" s="9"/>
      <c r="H10" s="64" t="s">
        <v>22</v>
      </c>
      <c r="I10" s="64"/>
      <c r="J10" s="64"/>
      <c r="K10" s="64" t="s">
        <v>1940</v>
      </c>
      <c r="L10" s="9"/>
      <c r="M10" s="64" t="s">
        <v>24</v>
      </c>
      <c r="N10" s="9"/>
      <c r="O10" s="64" t="s">
        <v>229</v>
      </c>
      <c r="P10" s="9"/>
      <c r="Q10" s="64" t="s">
        <v>26</v>
      </c>
      <c r="R10" s="9"/>
      <c r="S10" s="64" t="s">
        <v>27</v>
      </c>
      <c r="T10" s="9"/>
      <c r="U10" s="64" t="s">
        <v>28</v>
      </c>
      <c r="V10" s="9"/>
      <c r="W10" s="15">
        <v>43282</v>
      </c>
      <c r="X10" s="15"/>
      <c r="Y10" s="15">
        <v>43617</v>
      </c>
      <c r="Z10" s="15">
        <v>43800</v>
      </c>
      <c r="AA10" s="65" t="s">
        <v>1941</v>
      </c>
      <c r="AB10" s="12"/>
      <c r="AC10" s="66" t="s">
        <v>29</v>
      </c>
      <c r="AD10" s="13"/>
      <c r="AE10" s="66" t="s">
        <v>29</v>
      </c>
      <c r="AF10" s="13"/>
      <c r="AG10" s="66" t="s">
        <v>29</v>
      </c>
      <c r="AH10" s="13"/>
      <c r="AI10" s="63">
        <v>1491</v>
      </c>
      <c r="AJ10" s="63">
        <v>1491</v>
      </c>
      <c r="AK10" s="63">
        <v>500</v>
      </c>
      <c r="AL10" s="63">
        <v>0</v>
      </c>
      <c r="AM10" s="14">
        <v>500</v>
      </c>
      <c r="AN10" s="35">
        <v>0</v>
      </c>
      <c r="AO10" s="35"/>
      <c r="AP10" s="35"/>
      <c r="AQ10" s="35" t="s">
        <v>35</v>
      </c>
      <c r="AR10" s="35"/>
      <c r="AS10" s="67" t="s">
        <v>1942</v>
      </c>
    </row>
    <row r="11" spans="1:45" ht="30" customHeight="1">
      <c r="A11" s="62">
        <v>83</v>
      </c>
      <c r="B11" s="63" t="s">
        <v>1943</v>
      </c>
      <c r="C11" s="8"/>
      <c r="D11" s="64" t="s">
        <v>304</v>
      </c>
      <c r="E11" s="9"/>
      <c r="F11" s="64" t="s">
        <v>1906</v>
      </c>
      <c r="G11" s="9"/>
      <c r="H11" s="64" t="s">
        <v>22</v>
      </c>
      <c r="I11" s="64"/>
      <c r="J11" s="64"/>
      <c r="K11" s="64" t="s">
        <v>1944</v>
      </c>
      <c r="L11" s="9"/>
      <c r="M11" s="64" t="s">
        <v>24</v>
      </c>
      <c r="N11" s="9"/>
      <c r="O11" s="64" t="s">
        <v>106</v>
      </c>
      <c r="P11" s="9"/>
      <c r="Q11" s="64" t="s">
        <v>26</v>
      </c>
      <c r="R11" s="9"/>
      <c r="S11" s="64" t="s">
        <v>27</v>
      </c>
      <c r="T11" s="9"/>
      <c r="U11" s="64" t="s">
        <v>28</v>
      </c>
      <c r="V11" s="9"/>
      <c r="W11" s="15">
        <v>43191</v>
      </c>
      <c r="X11" s="15"/>
      <c r="Y11" s="15">
        <v>43617</v>
      </c>
      <c r="Z11" s="15"/>
      <c r="AA11" s="65" t="s">
        <v>1945</v>
      </c>
      <c r="AB11" s="12"/>
      <c r="AC11" s="66" t="s">
        <v>29</v>
      </c>
      <c r="AD11" s="13"/>
      <c r="AE11" s="66" t="s">
        <v>29</v>
      </c>
      <c r="AF11" s="13"/>
      <c r="AG11" s="66" t="s">
        <v>29</v>
      </c>
      <c r="AH11" s="13"/>
      <c r="AI11" s="63">
        <v>8571</v>
      </c>
      <c r="AJ11" s="63">
        <v>8571</v>
      </c>
      <c r="AK11" s="63">
        <v>2300</v>
      </c>
      <c r="AL11" s="63">
        <v>2300</v>
      </c>
      <c r="AM11" s="14">
        <v>2205</v>
      </c>
      <c r="AN11" s="63">
        <v>2300</v>
      </c>
      <c r="AO11" s="35"/>
      <c r="AP11" s="35"/>
      <c r="AQ11" s="35" t="s">
        <v>35</v>
      </c>
      <c r="AR11" s="35"/>
      <c r="AS11" s="67" t="s">
        <v>1946</v>
      </c>
    </row>
    <row r="12" spans="1:45" ht="30" customHeight="1">
      <c r="A12" s="68">
        <v>23</v>
      </c>
      <c r="B12" s="68" t="s">
        <v>1947</v>
      </c>
      <c r="C12" s="17"/>
      <c r="D12" s="68" t="s">
        <v>197</v>
      </c>
      <c r="E12" s="17"/>
      <c r="F12" s="68" t="s">
        <v>198</v>
      </c>
      <c r="G12" s="17"/>
      <c r="H12" s="64" t="s">
        <v>1907</v>
      </c>
      <c r="I12" s="68"/>
      <c r="J12" s="68"/>
      <c r="K12" s="68" t="s">
        <v>1948</v>
      </c>
      <c r="L12" s="17"/>
      <c r="M12" s="64" t="s">
        <v>24</v>
      </c>
      <c r="N12" s="17"/>
      <c r="O12" s="68" t="s">
        <v>66</v>
      </c>
      <c r="P12" s="17"/>
      <c r="Q12" s="68" t="s">
        <v>26</v>
      </c>
      <c r="R12" s="17"/>
      <c r="S12" s="64" t="s">
        <v>27</v>
      </c>
      <c r="T12" s="17"/>
      <c r="U12" s="68" t="s">
        <v>28</v>
      </c>
      <c r="V12" s="17"/>
      <c r="W12" s="69">
        <v>43220</v>
      </c>
      <c r="X12" s="69"/>
      <c r="Y12" s="69">
        <v>44012</v>
      </c>
      <c r="Z12" s="69">
        <v>43769</v>
      </c>
      <c r="AA12" s="68" t="s">
        <v>430</v>
      </c>
      <c r="AB12" s="17"/>
      <c r="AC12" s="68" t="s">
        <v>430</v>
      </c>
      <c r="AD12" s="17"/>
      <c r="AE12" s="68" t="s">
        <v>430</v>
      </c>
      <c r="AF12" s="17"/>
      <c r="AG12" s="68">
        <v>0</v>
      </c>
      <c r="AH12" s="17"/>
      <c r="AI12" s="68">
        <v>719</v>
      </c>
      <c r="AJ12" s="68">
        <v>719</v>
      </c>
      <c r="AK12" s="68">
        <v>100</v>
      </c>
      <c r="AL12" s="68">
        <v>0</v>
      </c>
      <c r="AM12" s="17"/>
      <c r="AN12" s="68">
        <v>0</v>
      </c>
      <c r="AO12" s="68"/>
      <c r="AP12" s="68"/>
      <c r="AQ12" s="68" t="s">
        <v>35</v>
      </c>
      <c r="AR12" s="68"/>
      <c r="AS12" s="68" t="s">
        <v>1949</v>
      </c>
    </row>
    <row r="13" spans="1:45" ht="30" customHeight="1">
      <c r="A13" s="62">
        <v>4</v>
      </c>
      <c r="B13" s="63" t="s">
        <v>1905</v>
      </c>
      <c r="C13" s="8"/>
      <c r="D13" s="64" t="s">
        <v>304</v>
      </c>
      <c r="E13" s="9"/>
      <c r="F13" s="64" t="s">
        <v>300</v>
      </c>
      <c r="G13" s="9"/>
      <c r="H13" s="64" t="s">
        <v>1907</v>
      </c>
      <c r="I13" s="64" t="s">
        <v>1921</v>
      </c>
      <c r="J13" s="64"/>
      <c r="K13" s="64" t="s">
        <v>1950</v>
      </c>
      <c r="L13" s="9"/>
      <c r="M13" s="64" t="s">
        <v>24</v>
      </c>
      <c r="N13" s="9"/>
      <c r="O13" s="64" t="s">
        <v>48</v>
      </c>
      <c r="P13" s="9"/>
      <c r="Q13" s="64" t="s">
        <v>26</v>
      </c>
      <c r="R13" s="9"/>
      <c r="S13" s="64" t="s">
        <v>27</v>
      </c>
      <c r="T13" s="9"/>
      <c r="U13" s="64" t="s">
        <v>28</v>
      </c>
      <c r="V13" s="9"/>
      <c r="W13" s="15">
        <v>43191</v>
      </c>
      <c r="X13" s="15"/>
      <c r="Y13" s="15">
        <v>43800</v>
      </c>
      <c r="Z13" s="15"/>
      <c r="AA13" s="65" t="s">
        <v>1909</v>
      </c>
      <c r="AB13" s="12"/>
      <c r="AC13" s="66" t="s">
        <v>29</v>
      </c>
      <c r="AD13" s="13"/>
      <c r="AE13" s="66" t="s">
        <v>29</v>
      </c>
      <c r="AF13" s="13"/>
      <c r="AG13" s="66" t="s">
        <v>29</v>
      </c>
      <c r="AH13" s="13"/>
      <c r="AI13" s="63">
        <v>5946</v>
      </c>
      <c r="AJ13" s="63">
        <v>5946</v>
      </c>
      <c r="AK13" s="63">
        <v>1800</v>
      </c>
      <c r="AL13" s="63">
        <v>0</v>
      </c>
      <c r="AM13" s="14">
        <v>1800</v>
      </c>
      <c r="AN13" s="35">
        <v>0</v>
      </c>
      <c r="AO13" s="35"/>
      <c r="AP13" s="35"/>
      <c r="AQ13" s="35" t="s">
        <v>35</v>
      </c>
      <c r="AR13" s="35"/>
      <c r="AS13" s="67" t="s">
        <v>1910</v>
      </c>
    </row>
    <row r="14" spans="1:45" ht="30" customHeight="1">
      <c r="A14" s="62">
        <v>5</v>
      </c>
      <c r="B14" s="63" t="s">
        <v>1911</v>
      </c>
      <c r="C14" s="8"/>
      <c r="D14" s="64" t="s">
        <v>304</v>
      </c>
      <c r="E14" s="9"/>
      <c r="F14" s="64" t="s">
        <v>300</v>
      </c>
      <c r="G14" s="9"/>
      <c r="H14" s="64" t="s">
        <v>22</v>
      </c>
      <c r="I14" s="64" t="s">
        <v>1912</v>
      </c>
      <c r="J14" s="64"/>
      <c r="K14" s="64" t="s">
        <v>1913</v>
      </c>
      <c r="L14" s="9"/>
      <c r="M14" s="64" t="s">
        <v>24</v>
      </c>
      <c r="N14" s="9"/>
      <c r="O14" s="64" t="s">
        <v>48</v>
      </c>
      <c r="P14" s="9"/>
      <c r="Q14" s="64" t="s">
        <v>26</v>
      </c>
      <c r="R14" s="9"/>
      <c r="S14" s="64" t="s">
        <v>27</v>
      </c>
      <c r="T14" s="9"/>
      <c r="U14" s="64" t="s">
        <v>28</v>
      </c>
      <c r="V14" s="9"/>
      <c r="W14" s="15">
        <v>43191</v>
      </c>
      <c r="X14" s="15"/>
      <c r="Y14" s="15">
        <v>43617</v>
      </c>
      <c r="Z14" s="15">
        <v>43800</v>
      </c>
      <c r="AA14" s="65" t="s">
        <v>1914</v>
      </c>
      <c r="AB14" s="12"/>
      <c r="AC14" s="66" t="s">
        <v>29</v>
      </c>
      <c r="AD14" s="13"/>
      <c r="AE14" s="66" t="s">
        <v>29</v>
      </c>
      <c r="AF14" s="13"/>
      <c r="AG14" s="66" t="s">
        <v>29</v>
      </c>
      <c r="AH14" s="13"/>
      <c r="AI14" s="63">
        <v>6121</v>
      </c>
      <c r="AJ14" s="63">
        <v>6121</v>
      </c>
      <c r="AK14" s="63">
        <v>2265</v>
      </c>
      <c r="AL14" s="63">
        <v>0</v>
      </c>
      <c r="AM14" s="14">
        <v>2265</v>
      </c>
      <c r="AN14" s="63">
        <v>0</v>
      </c>
      <c r="AO14" s="35"/>
      <c r="AP14" s="35"/>
      <c r="AQ14" s="35" t="s">
        <v>35</v>
      </c>
      <c r="AR14" s="35"/>
      <c r="AS14" s="67" t="s">
        <v>1915</v>
      </c>
    </row>
    <row r="15" spans="1:45" ht="30" customHeight="1">
      <c r="A15" s="62">
        <v>6</v>
      </c>
      <c r="B15" s="63" t="s">
        <v>1916</v>
      </c>
      <c r="C15" s="8"/>
      <c r="D15" s="64" t="s">
        <v>304</v>
      </c>
      <c r="E15" s="9"/>
      <c r="F15" s="64" t="s">
        <v>300</v>
      </c>
      <c r="G15" s="9"/>
      <c r="H15" s="64" t="s">
        <v>22</v>
      </c>
      <c r="I15" s="64" t="s">
        <v>100</v>
      </c>
      <c r="J15" s="64"/>
      <c r="K15" s="64" t="s">
        <v>1917</v>
      </c>
      <c r="L15" s="9"/>
      <c r="M15" s="64" t="s">
        <v>24</v>
      </c>
      <c r="N15" s="9"/>
      <c r="O15" s="64" t="s">
        <v>48</v>
      </c>
      <c r="P15" s="9"/>
      <c r="Q15" s="64" t="s">
        <v>26</v>
      </c>
      <c r="R15" s="9"/>
      <c r="S15" s="64" t="s">
        <v>27</v>
      </c>
      <c r="T15" s="9"/>
      <c r="U15" s="64" t="s">
        <v>28</v>
      </c>
      <c r="V15" s="9"/>
      <c r="W15" s="15">
        <v>43221</v>
      </c>
      <c r="X15" s="15"/>
      <c r="Y15" s="15">
        <v>43709</v>
      </c>
      <c r="Z15" s="15">
        <v>43800</v>
      </c>
      <c r="AA15" s="65" t="s">
        <v>1918</v>
      </c>
      <c r="AB15" s="12"/>
      <c r="AC15" s="66" t="s">
        <v>29</v>
      </c>
      <c r="AD15" s="13"/>
      <c r="AE15" s="66" t="s">
        <v>29</v>
      </c>
      <c r="AF15" s="13"/>
      <c r="AG15" s="66" t="s">
        <v>29</v>
      </c>
      <c r="AH15" s="13"/>
      <c r="AI15" s="63">
        <v>5672</v>
      </c>
      <c r="AJ15" s="63">
        <v>5672</v>
      </c>
      <c r="AK15" s="63">
        <v>3765</v>
      </c>
      <c r="AL15" s="63">
        <v>0</v>
      </c>
      <c r="AM15" s="14">
        <v>3765</v>
      </c>
      <c r="AN15" s="63">
        <v>0</v>
      </c>
      <c r="AO15" s="35"/>
      <c r="AP15" s="35"/>
      <c r="AQ15" s="35" t="s">
        <v>35</v>
      </c>
      <c r="AR15" s="35"/>
      <c r="AS15" s="67" t="s">
        <v>1919</v>
      </c>
    </row>
    <row r="16" spans="1:45" ht="30" customHeight="1">
      <c r="A16" s="62">
        <v>8</v>
      </c>
      <c r="B16" s="63" t="s">
        <v>1920</v>
      </c>
      <c r="C16" s="8"/>
      <c r="D16" s="64" t="s">
        <v>299</v>
      </c>
      <c r="E16" s="9"/>
      <c r="F16" s="64" t="s">
        <v>300</v>
      </c>
      <c r="G16" s="9"/>
      <c r="H16" s="64" t="s">
        <v>1907</v>
      </c>
      <c r="I16" s="64" t="s">
        <v>100</v>
      </c>
      <c r="J16" s="64"/>
      <c r="K16" s="64" t="s">
        <v>1922</v>
      </c>
      <c r="L16" s="9"/>
      <c r="M16" s="64" t="s">
        <v>24</v>
      </c>
      <c r="N16" s="9"/>
      <c r="O16" s="64" t="s">
        <v>55</v>
      </c>
      <c r="P16" s="9"/>
      <c r="Q16" s="64" t="s">
        <v>26</v>
      </c>
      <c r="R16" s="9"/>
      <c r="S16" s="64" t="s">
        <v>40</v>
      </c>
      <c r="T16" s="9"/>
      <c r="U16" s="64" t="s">
        <v>28</v>
      </c>
      <c r="V16" s="9"/>
      <c r="W16" s="15">
        <v>42795</v>
      </c>
      <c r="X16" s="15"/>
      <c r="Y16" s="15">
        <v>43800</v>
      </c>
      <c r="Z16" s="15"/>
      <c r="AA16" s="65" t="s">
        <v>1923</v>
      </c>
      <c r="AB16" s="12"/>
      <c r="AC16" s="66" t="s">
        <v>29</v>
      </c>
      <c r="AD16" s="13"/>
      <c r="AE16" s="66" t="s">
        <v>29</v>
      </c>
      <c r="AF16" s="13"/>
      <c r="AG16" s="66" t="s">
        <v>29</v>
      </c>
      <c r="AH16" s="13"/>
      <c r="AI16" s="63">
        <v>24827</v>
      </c>
      <c r="AJ16" s="63">
        <v>24827</v>
      </c>
      <c r="AK16" s="63">
        <v>7741.8</v>
      </c>
      <c r="AL16" s="63">
        <v>0</v>
      </c>
      <c r="AM16" s="14">
        <v>0</v>
      </c>
      <c r="AN16" s="63">
        <v>0</v>
      </c>
      <c r="AO16" s="35"/>
      <c r="AP16" s="35"/>
      <c r="AQ16" s="35" t="s">
        <v>35</v>
      </c>
      <c r="AR16" s="35"/>
      <c r="AS16" s="67" t="s">
        <v>1924</v>
      </c>
    </row>
    <row r="17" spans="1:45" ht="30" customHeight="1">
      <c r="A17" s="62">
        <v>10</v>
      </c>
      <c r="B17" s="63" t="s">
        <v>1925</v>
      </c>
      <c r="C17" s="8"/>
      <c r="D17" s="64" t="s">
        <v>304</v>
      </c>
      <c r="E17" s="9"/>
      <c r="F17" s="64" t="s">
        <v>300</v>
      </c>
      <c r="G17" s="9"/>
      <c r="H17" s="64" t="s">
        <v>22</v>
      </c>
      <c r="I17" s="64"/>
      <c r="J17" s="64"/>
      <c r="K17" s="64" t="s">
        <v>1926</v>
      </c>
      <c r="L17" s="9"/>
      <c r="M17" s="64" t="s">
        <v>24</v>
      </c>
      <c r="N17" s="9"/>
      <c r="O17" s="64" t="s">
        <v>229</v>
      </c>
      <c r="P17" s="9"/>
      <c r="Q17" s="64" t="s">
        <v>26</v>
      </c>
      <c r="R17" s="9"/>
      <c r="S17" s="64" t="s">
        <v>27</v>
      </c>
      <c r="T17" s="9"/>
      <c r="U17" s="64" t="s">
        <v>28</v>
      </c>
      <c r="V17" s="9"/>
      <c r="W17" s="15">
        <v>43191</v>
      </c>
      <c r="X17" s="15"/>
      <c r="Y17" s="15">
        <v>43678</v>
      </c>
      <c r="Z17" s="15"/>
      <c r="AA17" s="65" t="s">
        <v>699</v>
      </c>
      <c r="AB17" s="12"/>
      <c r="AC17" s="66" t="s">
        <v>699</v>
      </c>
      <c r="AD17" s="13"/>
      <c r="AE17" s="66" t="s">
        <v>29</v>
      </c>
      <c r="AF17" s="13"/>
      <c r="AG17" s="66" t="s">
        <v>29</v>
      </c>
      <c r="AH17" s="13"/>
      <c r="AI17" s="63">
        <v>2550</v>
      </c>
      <c r="AJ17" s="63">
        <v>2550</v>
      </c>
      <c r="AK17" s="63">
        <v>1500</v>
      </c>
      <c r="AL17" s="63">
        <v>0</v>
      </c>
      <c r="AM17" s="14">
        <v>1500</v>
      </c>
      <c r="AN17" s="35">
        <v>0</v>
      </c>
      <c r="AO17" s="64"/>
      <c r="AP17" s="64"/>
      <c r="AQ17" s="35" t="s">
        <v>35</v>
      </c>
      <c r="AR17" s="35"/>
      <c r="AS17" s="67" t="s">
        <v>1927</v>
      </c>
    </row>
    <row r="18" spans="1:45" ht="30" customHeight="1">
      <c r="A18" s="62">
        <v>12</v>
      </c>
      <c r="B18" s="63" t="s">
        <v>1928</v>
      </c>
      <c r="C18" s="8"/>
      <c r="D18" s="64" t="s">
        <v>299</v>
      </c>
      <c r="E18" s="9"/>
      <c r="F18" s="64" t="s">
        <v>1906</v>
      </c>
      <c r="G18" s="9"/>
      <c r="H18" s="64" t="s">
        <v>22</v>
      </c>
      <c r="I18" s="64" t="s">
        <v>1951</v>
      </c>
      <c r="J18" s="64"/>
      <c r="K18" s="64" t="s">
        <v>1930</v>
      </c>
      <c r="L18" s="9"/>
      <c r="M18" s="64" t="s">
        <v>24</v>
      </c>
      <c r="N18" s="9"/>
      <c r="O18" s="64" t="s">
        <v>229</v>
      </c>
      <c r="P18" s="9"/>
      <c r="Q18" s="64" t="s">
        <v>26</v>
      </c>
      <c r="R18" s="9"/>
      <c r="S18" s="64" t="s">
        <v>302</v>
      </c>
      <c r="T18" s="9"/>
      <c r="U18" s="64" t="s">
        <v>28</v>
      </c>
      <c r="V18" s="9"/>
      <c r="W18" s="15">
        <v>43191</v>
      </c>
      <c r="X18" s="15"/>
      <c r="Y18" s="15">
        <v>43800</v>
      </c>
      <c r="Z18" s="15"/>
      <c r="AA18" s="65" t="s">
        <v>1165</v>
      </c>
      <c r="AB18" s="12"/>
      <c r="AC18" s="66" t="s">
        <v>1165</v>
      </c>
      <c r="AD18" s="13"/>
      <c r="AE18" s="66" t="s">
        <v>29</v>
      </c>
      <c r="AF18" s="13"/>
      <c r="AG18" s="66" t="s">
        <v>29</v>
      </c>
      <c r="AH18" s="13"/>
      <c r="AI18" s="63">
        <v>2451</v>
      </c>
      <c r="AJ18" s="63">
        <v>2451</v>
      </c>
      <c r="AK18" s="63">
        <v>1500</v>
      </c>
      <c r="AL18" s="63">
        <v>0</v>
      </c>
      <c r="AM18" s="14">
        <v>1100</v>
      </c>
      <c r="AN18" s="35">
        <v>0</v>
      </c>
      <c r="AO18" s="64"/>
      <c r="AP18" s="64"/>
      <c r="AQ18" s="35" t="s">
        <v>35</v>
      </c>
      <c r="AR18" s="35"/>
      <c r="AS18" s="67" t="s">
        <v>1931</v>
      </c>
    </row>
    <row r="19" spans="1:45" ht="30" customHeight="1">
      <c r="A19" s="62">
        <v>77</v>
      </c>
      <c r="B19" s="63" t="s">
        <v>1932</v>
      </c>
      <c r="C19" s="8"/>
      <c r="D19" s="64" t="s">
        <v>304</v>
      </c>
      <c r="E19" s="9"/>
      <c r="F19" s="64" t="s">
        <v>300</v>
      </c>
      <c r="G19" s="9"/>
      <c r="H19" s="64" t="s">
        <v>22</v>
      </c>
      <c r="I19" s="64"/>
      <c r="J19" s="64"/>
      <c r="K19" s="64" t="s">
        <v>1933</v>
      </c>
      <c r="L19" s="9"/>
      <c r="M19" s="64" t="s">
        <v>24</v>
      </c>
      <c r="N19" s="9"/>
      <c r="O19" s="64" t="s">
        <v>52</v>
      </c>
      <c r="P19" s="9"/>
      <c r="Q19" s="64" t="s">
        <v>26</v>
      </c>
      <c r="R19" s="9"/>
      <c r="S19" s="64" t="s">
        <v>27</v>
      </c>
      <c r="T19" s="9"/>
      <c r="U19" s="64" t="s">
        <v>43</v>
      </c>
      <c r="V19" s="9"/>
      <c r="W19" s="15">
        <v>43252</v>
      </c>
      <c r="X19" s="15"/>
      <c r="Y19" s="15">
        <v>43800</v>
      </c>
      <c r="Z19" s="15"/>
      <c r="AA19" s="65" t="s">
        <v>973</v>
      </c>
      <c r="AB19" s="12"/>
      <c r="AC19" s="66" t="s">
        <v>29</v>
      </c>
      <c r="AD19" s="13"/>
      <c r="AE19" s="66" t="s">
        <v>29</v>
      </c>
      <c r="AF19" s="13"/>
      <c r="AG19" s="66" t="s">
        <v>29</v>
      </c>
      <c r="AH19" s="13"/>
      <c r="AI19" s="63">
        <v>7094</v>
      </c>
      <c r="AJ19" s="63">
        <v>7094</v>
      </c>
      <c r="AK19" s="63">
        <v>5800</v>
      </c>
      <c r="AL19" s="63">
        <v>0</v>
      </c>
      <c r="AM19" s="14">
        <v>5800</v>
      </c>
      <c r="AN19" s="35">
        <v>0</v>
      </c>
      <c r="AO19" s="35"/>
      <c r="AP19" s="35"/>
      <c r="AQ19" s="35" t="s">
        <v>35</v>
      </c>
      <c r="AR19" s="35"/>
      <c r="AS19" s="67" t="s">
        <v>1934</v>
      </c>
    </row>
    <row r="20" spans="1:45" ht="30" customHeight="1">
      <c r="A20" s="62">
        <v>79</v>
      </c>
      <c r="B20" s="63" t="s">
        <v>1935</v>
      </c>
      <c r="C20" s="8"/>
      <c r="D20" s="64" t="s">
        <v>299</v>
      </c>
      <c r="E20" s="9"/>
      <c r="F20" s="64" t="s">
        <v>1906</v>
      </c>
      <c r="G20" s="9"/>
      <c r="H20" s="64" t="s">
        <v>22</v>
      </c>
      <c r="I20" s="64" t="s">
        <v>100</v>
      </c>
      <c r="J20" s="64"/>
      <c r="K20" s="64" t="s">
        <v>1936</v>
      </c>
      <c r="L20" s="9"/>
      <c r="M20" s="64" t="s">
        <v>24</v>
      </c>
      <c r="N20" s="9"/>
      <c r="O20" s="64" t="s">
        <v>55</v>
      </c>
      <c r="P20" s="9"/>
      <c r="Q20" s="64" t="s">
        <v>26</v>
      </c>
      <c r="R20" s="9"/>
      <c r="S20" s="64" t="s">
        <v>40</v>
      </c>
      <c r="T20" s="9"/>
      <c r="U20" s="64" t="s">
        <v>28</v>
      </c>
      <c r="V20" s="9"/>
      <c r="W20" s="15">
        <v>42826</v>
      </c>
      <c r="X20" s="15"/>
      <c r="Y20" s="15">
        <v>43800</v>
      </c>
      <c r="Z20" s="15"/>
      <c r="AA20" s="65" t="s">
        <v>1937</v>
      </c>
      <c r="AB20" s="12"/>
      <c r="AC20" s="66" t="s">
        <v>29</v>
      </c>
      <c r="AD20" s="13"/>
      <c r="AE20" s="66" t="s">
        <v>29</v>
      </c>
      <c r="AF20" s="13"/>
      <c r="AG20" s="66" t="s">
        <v>29</v>
      </c>
      <c r="AH20" s="13"/>
      <c r="AI20" s="63">
        <v>67065</v>
      </c>
      <c r="AJ20" s="63">
        <v>67065</v>
      </c>
      <c r="AK20" s="63">
        <v>14815.8</v>
      </c>
      <c r="AL20" s="63">
        <v>0</v>
      </c>
      <c r="AM20" s="14">
        <v>0</v>
      </c>
      <c r="AN20" s="63">
        <v>0</v>
      </c>
      <c r="AO20" s="35"/>
      <c r="AP20" s="35"/>
      <c r="AQ20" s="35" t="s">
        <v>35</v>
      </c>
      <c r="AR20" s="35"/>
      <c r="AS20" s="67" t="s">
        <v>1938</v>
      </c>
    </row>
    <row r="21" spans="1:45" ht="30" customHeight="1">
      <c r="A21" s="62">
        <v>82</v>
      </c>
      <c r="B21" s="63" t="s">
        <v>1939</v>
      </c>
      <c r="C21" s="8"/>
      <c r="D21" s="64" t="s">
        <v>304</v>
      </c>
      <c r="E21" s="9"/>
      <c r="F21" s="64" t="s">
        <v>300</v>
      </c>
      <c r="G21" s="9"/>
      <c r="H21" s="64" t="s">
        <v>22</v>
      </c>
      <c r="I21" s="64"/>
      <c r="J21" s="64"/>
      <c r="K21" s="64" t="s">
        <v>1940</v>
      </c>
      <c r="L21" s="9"/>
      <c r="M21" s="64" t="s">
        <v>24</v>
      </c>
      <c r="N21" s="9"/>
      <c r="O21" s="64" t="s">
        <v>229</v>
      </c>
      <c r="P21" s="9"/>
      <c r="Q21" s="64" t="s">
        <v>26</v>
      </c>
      <c r="R21" s="9"/>
      <c r="S21" s="64" t="s">
        <v>27</v>
      </c>
      <c r="T21" s="9"/>
      <c r="U21" s="64" t="s">
        <v>28</v>
      </c>
      <c r="V21" s="9"/>
      <c r="W21" s="15">
        <v>43282</v>
      </c>
      <c r="X21" s="15"/>
      <c r="Y21" s="15">
        <v>43617</v>
      </c>
      <c r="Z21" s="15">
        <v>43800</v>
      </c>
      <c r="AA21" s="65" t="s">
        <v>1941</v>
      </c>
      <c r="AB21" s="12"/>
      <c r="AC21" s="66" t="s">
        <v>29</v>
      </c>
      <c r="AD21" s="13"/>
      <c r="AE21" s="66" t="s">
        <v>29</v>
      </c>
      <c r="AF21" s="13"/>
      <c r="AG21" s="66" t="s">
        <v>29</v>
      </c>
      <c r="AH21" s="13"/>
      <c r="AI21" s="63">
        <v>1491</v>
      </c>
      <c r="AJ21" s="63">
        <v>1491</v>
      </c>
      <c r="AK21" s="63">
        <v>500</v>
      </c>
      <c r="AL21" s="63">
        <v>0</v>
      </c>
      <c r="AM21" s="14">
        <v>500</v>
      </c>
      <c r="AN21" s="35">
        <v>0</v>
      </c>
      <c r="AO21" s="35"/>
      <c r="AP21" s="35"/>
      <c r="AQ21" s="35" t="s">
        <v>35</v>
      </c>
      <c r="AR21" s="35"/>
      <c r="AS21" s="67" t="s">
        <v>1942</v>
      </c>
    </row>
    <row r="22" spans="1:45" ht="30" customHeight="1">
      <c r="A22" s="62">
        <v>83</v>
      </c>
      <c r="B22" s="63" t="s">
        <v>1943</v>
      </c>
      <c r="C22" s="8"/>
      <c r="D22" s="64" t="s">
        <v>304</v>
      </c>
      <c r="E22" s="9"/>
      <c r="F22" s="64" t="s">
        <v>1906</v>
      </c>
      <c r="G22" s="9"/>
      <c r="H22" s="64" t="s">
        <v>22</v>
      </c>
      <c r="I22" s="64"/>
      <c r="J22" s="64"/>
      <c r="K22" s="64" t="s">
        <v>1944</v>
      </c>
      <c r="L22" s="9"/>
      <c r="M22" s="64" t="s">
        <v>24</v>
      </c>
      <c r="N22" s="9"/>
      <c r="O22" s="64" t="s">
        <v>106</v>
      </c>
      <c r="P22" s="9"/>
      <c r="Q22" s="64" t="s">
        <v>26</v>
      </c>
      <c r="R22" s="9"/>
      <c r="S22" s="64" t="s">
        <v>27</v>
      </c>
      <c r="T22" s="9"/>
      <c r="U22" s="64" t="s">
        <v>28</v>
      </c>
      <c r="V22" s="9"/>
      <c r="W22" s="15">
        <v>43191</v>
      </c>
      <c r="X22" s="15"/>
      <c r="Y22" s="15">
        <v>43617</v>
      </c>
      <c r="Z22" s="15"/>
      <c r="AA22" s="65" t="s">
        <v>1945</v>
      </c>
      <c r="AB22" s="12"/>
      <c r="AC22" s="66" t="s">
        <v>29</v>
      </c>
      <c r="AD22" s="13"/>
      <c r="AE22" s="66" t="s">
        <v>29</v>
      </c>
      <c r="AF22" s="13"/>
      <c r="AG22" s="66" t="s">
        <v>29</v>
      </c>
      <c r="AH22" s="13"/>
      <c r="AI22" s="63">
        <v>8571</v>
      </c>
      <c r="AJ22" s="63">
        <v>8571</v>
      </c>
      <c r="AK22" s="63">
        <v>2300</v>
      </c>
      <c r="AL22" s="63">
        <v>2300</v>
      </c>
      <c r="AM22" s="14">
        <v>2205</v>
      </c>
      <c r="AN22" s="63">
        <v>2300</v>
      </c>
      <c r="AO22" s="35"/>
      <c r="AP22" s="35"/>
      <c r="AQ22" s="35" t="s">
        <v>35</v>
      </c>
      <c r="AR22" s="35"/>
      <c r="AS22" s="67" t="s">
        <v>1946</v>
      </c>
    </row>
    <row r="23" spans="1:45" ht="30" customHeight="1">
      <c r="A23" s="62">
        <v>108</v>
      </c>
      <c r="B23" s="63" t="s">
        <v>1952</v>
      </c>
      <c r="C23" s="8"/>
      <c r="D23" s="64" t="s">
        <v>304</v>
      </c>
      <c r="E23" s="9"/>
      <c r="F23" s="64" t="s">
        <v>300</v>
      </c>
      <c r="G23" s="9"/>
      <c r="H23" s="64" t="s">
        <v>22</v>
      </c>
      <c r="I23" s="64" t="s">
        <v>352</v>
      </c>
      <c r="J23" s="64"/>
      <c r="K23" s="64" t="s">
        <v>1953</v>
      </c>
      <c r="L23" s="9"/>
      <c r="M23" s="64" t="s">
        <v>24</v>
      </c>
      <c r="N23" s="9"/>
      <c r="O23" s="64" t="s">
        <v>34</v>
      </c>
      <c r="P23" s="9"/>
      <c r="Q23" s="64" t="s">
        <v>26</v>
      </c>
      <c r="R23" s="9"/>
      <c r="S23" s="64" t="s">
        <v>27</v>
      </c>
      <c r="T23" s="9"/>
      <c r="U23" s="64" t="s">
        <v>28</v>
      </c>
      <c r="V23" s="9"/>
      <c r="W23" s="15">
        <v>43191</v>
      </c>
      <c r="X23" s="15"/>
      <c r="Y23" s="15">
        <v>43617</v>
      </c>
      <c r="Z23" s="15">
        <v>43618</v>
      </c>
      <c r="AA23" s="65" t="s">
        <v>1954</v>
      </c>
      <c r="AB23" s="12"/>
      <c r="AC23" s="66" t="s">
        <v>29</v>
      </c>
      <c r="AD23" s="13"/>
      <c r="AE23" s="66" t="s">
        <v>29</v>
      </c>
      <c r="AF23" s="13"/>
      <c r="AG23" s="66" t="s">
        <v>29</v>
      </c>
      <c r="AH23" s="13"/>
      <c r="AI23" s="63">
        <v>8700</v>
      </c>
      <c r="AJ23" s="63">
        <v>8700</v>
      </c>
      <c r="AK23" s="63">
        <v>1500</v>
      </c>
      <c r="AL23" s="63">
        <v>0</v>
      </c>
      <c r="AM23" s="14">
        <v>1500</v>
      </c>
      <c r="AN23" s="35">
        <v>0</v>
      </c>
      <c r="AO23" s="35"/>
      <c r="AP23" s="35"/>
      <c r="AQ23" s="35" t="s">
        <v>35</v>
      </c>
      <c r="AR23" s="35"/>
      <c r="AS23" s="67" t="s">
        <v>1955</v>
      </c>
    </row>
    <row r="24" spans="1:45" ht="30" customHeight="1">
      <c r="A24" s="62">
        <v>140</v>
      </c>
      <c r="B24" s="63" t="s">
        <v>1956</v>
      </c>
      <c r="C24" s="8"/>
      <c r="D24" s="64" t="s">
        <v>304</v>
      </c>
      <c r="E24" s="9"/>
      <c r="F24" s="64" t="s">
        <v>1906</v>
      </c>
      <c r="G24" s="9"/>
      <c r="H24" s="64" t="s">
        <v>1957</v>
      </c>
      <c r="I24" s="64" t="s">
        <v>1958</v>
      </c>
      <c r="J24" s="64"/>
      <c r="K24" s="64" t="s">
        <v>1959</v>
      </c>
      <c r="L24" s="9"/>
      <c r="M24" s="64" t="s">
        <v>24</v>
      </c>
      <c r="N24" s="9"/>
      <c r="O24" s="64" t="s">
        <v>39</v>
      </c>
      <c r="P24" s="9"/>
      <c r="Q24" s="64" t="s">
        <v>26</v>
      </c>
      <c r="R24" s="9"/>
      <c r="S24" s="64" t="s">
        <v>27</v>
      </c>
      <c r="T24" s="9"/>
      <c r="U24" s="64" t="s">
        <v>43</v>
      </c>
      <c r="V24" s="9"/>
      <c r="W24" s="15">
        <v>43344</v>
      </c>
      <c r="X24" s="15"/>
      <c r="Y24" s="15">
        <v>43800</v>
      </c>
      <c r="Z24" s="15"/>
      <c r="AA24" s="65" t="s">
        <v>29</v>
      </c>
      <c r="AB24" s="12"/>
      <c r="AC24" s="66" t="s">
        <v>29</v>
      </c>
      <c r="AD24" s="13"/>
      <c r="AE24" s="66" t="s">
        <v>29</v>
      </c>
      <c r="AF24" s="13"/>
      <c r="AG24" s="66" t="s">
        <v>29</v>
      </c>
      <c r="AH24" s="13"/>
      <c r="AI24" s="63">
        <v>1200</v>
      </c>
      <c r="AJ24" s="63">
        <v>1200</v>
      </c>
      <c r="AK24" s="63">
        <v>1000</v>
      </c>
      <c r="AL24" s="63">
        <v>0</v>
      </c>
      <c r="AM24" s="14">
        <v>615</v>
      </c>
      <c r="AN24" s="35">
        <v>0</v>
      </c>
      <c r="AO24" s="35"/>
      <c r="AP24" s="35"/>
      <c r="AQ24" s="35" t="s">
        <v>35</v>
      </c>
      <c r="AR24" s="35"/>
      <c r="AS24" s="67" t="s">
        <v>1960</v>
      </c>
    </row>
    <row r="25" spans="1:45" ht="30" customHeight="1">
      <c r="A25" s="62">
        <v>188</v>
      </c>
      <c r="B25" s="63" t="s">
        <v>1961</v>
      </c>
      <c r="C25" s="8"/>
      <c r="D25" s="64" t="s">
        <v>304</v>
      </c>
      <c r="E25" s="9"/>
      <c r="F25" s="64" t="s">
        <v>1906</v>
      </c>
      <c r="G25" s="9"/>
      <c r="H25" s="64" t="s">
        <v>1907</v>
      </c>
      <c r="I25" s="64" t="s">
        <v>100</v>
      </c>
      <c r="J25" s="64"/>
      <c r="K25" s="64" t="s">
        <v>1962</v>
      </c>
      <c r="L25" s="9"/>
      <c r="M25" s="64" t="s">
        <v>24</v>
      </c>
      <c r="N25" s="9"/>
      <c r="O25" s="64" t="s">
        <v>229</v>
      </c>
      <c r="P25" s="9"/>
      <c r="Q25" s="64" t="s">
        <v>26</v>
      </c>
      <c r="R25" s="9"/>
      <c r="S25" s="64" t="s">
        <v>27</v>
      </c>
      <c r="T25" s="9"/>
      <c r="U25" s="64" t="s">
        <v>28</v>
      </c>
      <c r="V25" s="9"/>
      <c r="W25" s="15">
        <v>43435</v>
      </c>
      <c r="X25" s="15"/>
      <c r="Y25" s="15">
        <v>43617</v>
      </c>
      <c r="Z25" s="15">
        <v>43800</v>
      </c>
      <c r="AA25" s="65" t="s">
        <v>29</v>
      </c>
      <c r="AB25" s="12"/>
      <c r="AC25" s="66" t="s">
        <v>29</v>
      </c>
      <c r="AD25" s="13"/>
      <c r="AE25" s="66" t="s">
        <v>29</v>
      </c>
      <c r="AF25" s="13"/>
      <c r="AG25" s="66">
        <v>1000</v>
      </c>
      <c r="AH25" s="13"/>
      <c r="AI25" s="63">
        <v>1200</v>
      </c>
      <c r="AJ25" s="63">
        <v>1200</v>
      </c>
      <c r="AK25" s="63">
        <v>500</v>
      </c>
      <c r="AL25" s="63">
        <v>0</v>
      </c>
      <c r="AM25" s="14">
        <v>500</v>
      </c>
      <c r="AN25" s="35">
        <v>0</v>
      </c>
      <c r="AO25" s="63"/>
      <c r="AP25" s="63"/>
      <c r="AQ25" s="35" t="s">
        <v>35</v>
      </c>
      <c r="AR25" s="35"/>
      <c r="AS25" s="67" t="s">
        <v>1963</v>
      </c>
    </row>
    <row r="26" spans="1:45" ht="30" customHeight="1">
      <c r="A26" s="70">
        <v>412</v>
      </c>
      <c r="B26" s="63" t="s">
        <v>1964</v>
      </c>
      <c r="C26" s="63"/>
      <c r="D26" s="64" t="s">
        <v>50</v>
      </c>
      <c r="E26" s="64"/>
      <c r="F26" s="64" t="s">
        <v>1965</v>
      </c>
      <c r="G26" s="64"/>
      <c r="H26" s="64"/>
      <c r="I26" s="64"/>
      <c r="J26" s="64"/>
      <c r="K26" s="64" t="s">
        <v>1966</v>
      </c>
      <c r="L26" s="64"/>
      <c r="M26" s="9" t="s">
        <v>24</v>
      </c>
      <c r="N26" s="64"/>
      <c r="O26" s="64" t="s">
        <v>63</v>
      </c>
      <c r="P26" s="64"/>
      <c r="Q26" s="64" t="s">
        <v>26</v>
      </c>
      <c r="R26" s="64"/>
      <c r="S26" s="9" t="s">
        <v>27</v>
      </c>
      <c r="T26" s="64"/>
      <c r="U26" s="64" t="s">
        <v>28</v>
      </c>
      <c r="V26" s="64"/>
      <c r="W26" s="15">
        <v>41244</v>
      </c>
      <c r="X26" s="15"/>
      <c r="Y26" s="15">
        <v>43739</v>
      </c>
      <c r="Z26" s="15"/>
      <c r="AA26" s="65" t="s">
        <v>1967</v>
      </c>
      <c r="AB26" s="65"/>
      <c r="AC26" s="66" t="s">
        <v>916</v>
      </c>
      <c r="AD26" s="66"/>
      <c r="AE26" s="66" t="s">
        <v>29</v>
      </c>
      <c r="AF26" s="66"/>
      <c r="AG26" s="66" t="s">
        <v>29</v>
      </c>
      <c r="AH26" s="66"/>
      <c r="AI26" s="63">
        <v>9600</v>
      </c>
      <c r="AJ26" s="63">
        <v>9600</v>
      </c>
      <c r="AK26" s="63">
        <v>1000</v>
      </c>
      <c r="AL26" s="63">
        <v>0</v>
      </c>
      <c r="AM26" s="35"/>
      <c r="AN26" s="63">
        <v>0</v>
      </c>
      <c r="AO26" s="35"/>
      <c r="AP26" s="35"/>
      <c r="AQ26" s="35" t="s">
        <v>30</v>
      </c>
      <c r="AR26" s="35"/>
      <c r="AS26" s="67" t="s">
        <v>1968</v>
      </c>
    </row>
    <row r="27" spans="1:45" ht="30" customHeight="1">
      <c r="A27" s="70">
        <v>474</v>
      </c>
      <c r="B27" s="63" t="s">
        <v>1969</v>
      </c>
      <c r="C27" s="63"/>
      <c r="D27" s="64" t="s">
        <v>895</v>
      </c>
      <c r="E27" s="64"/>
      <c r="F27" s="64" t="s">
        <v>21</v>
      </c>
      <c r="G27" s="64"/>
      <c r="H27" s="64"/>
      <c r="I27" s="64"/>
      <c r="J27" s="64"/>
      <c r="K27" s="64" t="s">
        <v>1970</v>
      </c>
      <c r="L27" s="64"/>
      <c r="M27" s="64" t="s">
        <v>896</v>
      </c>
      <c r="N27" s="64"/>
      <c r="O27" s="64" t="s">
        <v>896</v>
      </c>
      <c r="P27" s="64"/>
      <c r="Q27" s="64" t="s">
        <v>652</v>
      </c>
      <c r="R27" s="64"/>
      <c r="S27" s="9" t="s">
        <v>27</v>
      </c>
      <c r="T27" s="64"/>
      <c r="U27" s="64" t="s">
        <v>28</v>
      </c>
      <c r="V27" s="64"/>
      <c r="W27" s="15">
        <v>43466</v>
      </c>
      <c r="X27" s="15"/>
      <c r="Y27" s="15">
        <v>44531</v>
      </c>
      <c r="Z27" s="15"/>
      <c r="AA27" s="65" t="s">
        <v>1971</v>
      </c>
      <c r="AB27" s="65"/>
      <c r="AC27" s="66" t="s">
        <v>1972</v>
      </c>
      <c r="AD27" s="66"/>
      <c r="AE27" s="66" t="s">
        <v>29</v>
      </c>
      <c r="AF27" s="66"/>
      <c r="AG27" s="66" t="s">
        <v>29</v>
      </c>
      <c r="AH27" s="66"/>
      <c r="AI27" s="63">
        <v>39000</v>
      </c>
      <c r="AJ27" s="63">
        <v>39000</v>
      </c>
      <c r="AK27" s="63">
        <v>0</v>
      </c>
      <c r="AL27" s="63">
        <v>0</v>
      </c>
      <c r="AM27" s="35"/>
      <c r="AN27" s="63">
        <v>0</v>
      </c>
      <c r="AO27" s="35"/>
      <c r="AP27" s="35"/>
      <c r="AQ27" s="35" t="s">
        <v>30</v>
      </c>
      <c r="AR27" s="35"/>
      <c r="AS27" s="67" t="s">
        <v>1970</v>
      </c>
    </row>
    <row r="28" spans="1:45" ht="30" customHeight="1">
      <c r="A28" s="68">
        <v>105</v>
      </c>
      <c r="B28" s="71" t="s">
        <v>1973</v>
      </c>
      <c r="C28" s="68"/>
      <c r="D28" s="71" t="s">
        <v>197</v>
      </c>
      <c r="E28" s="71"/>
      <c r="F28" s="68" t="s">
        <v>1974</v>
      </c>
      <c r="G28" s="71"/>
      <c r="H28" s="71"/>
      <c r="I28" s="71"/>
      <c r="J28" s="71"/>
      <c r="K28" s="71" t="s">
        <v>1975</v>
      </c>
      <c r="L28" s="71"/>
      <c r="M28" s="9" t="s">
        <v>24</v>
      </c>
      <c r="N28" s="71"/>
      <c r="O28" s="71" t="s">
        <v>55</v>
      </c>
      <c r="P28" s="71"/>
      <c r="Q28" s="71" t="s">
        <v>373</v>
      </c>
      <c r="R28" s="71"/>
      <c r="S28" s="9" t="s">
        <v>27</v>
      </c>
      <c r="T28" s="71"/>
      <c r="U28" s="68" t="str">
        <f>VLOOKUP(K:K,[2]Sheet1!$H:$R,11,0)</f>
        <v>否</v>
      </c>
      <c r="V28" s="71"/>
      <c r="W28" s="72">
        <v>43496</v>
      </c>
      <c r="X28" s="72"/>
      <c r="Y28" s="72">
        <v>43830</v>
      </c>
      <c r="Z28" s="72"/>
      <c r="AA28" s="71" t="s">
        <v>430</v>
      </c>
      <c r="AB28" s="71"/>
      <c r="AC28" s="71" t="s">
        <v>430</v>
      </c>
      <c r="AD28" s="71"/>
      <c r="AE28" s="71" t="s">
        <v>1976</v>
      </c>
      <c r="AF28" s="71"/>
      <c r="AG28" s="71">
        <v>0</v>
      </c>
      <c r="AH28" s="71"/>
      <c r="AI28" s="71">
        <v>1836</v>
      </c>
      <c r="AJ28" s="71">
        <v>0</v>
      </c>
      <c r="AK28" s="71">
        <v>1836</v>
      </c>
      <c r="AL28" s="73">
        <v>0</v>
      </c>
      <c r="AM28" s="71">
        <v>0</v>
      </c>
      <c r="AN28" s="71">
        <v>0</v>
      </c>
      <c r="AO28" s="71"/>
      <c r="AP28" s="71"/>
      <c r="AQ28" s="71" t="s">
        <v>35</v>
      </c>
      <c r="AR28" s="71"/>
      <c r="AS28" s="71" t="s">
        <v>1977</v>
      </c>
    </row>
    <row r="29" spans="1:45" ht="30" customHeight="1">
      <c r="A29" s="68">
        <v>106</v>
      </c>
      <c r="B29" s="71" t="s">
        <v>1978</v>
      </c>
      <c r="C29" s="68"/>
      <c r="D29" s="71" t="s">
        <v>207</v>
      </c>
      <c r="E29" s="71"/>
      <c r="F29" s="68" t="s">
        <v>1974</v>
      </c>
      <c r="G29" s="71"/>
      <c r="H29" s="71"/>
      <c r="I29" s="71"/>
      <c r="J29" s="71"/>
      <c r="K29" s="71" t="s">
        <v>1979</v>
      </c>
      <c r="L29" s="71"/>
      <c r="M29" s="9" t="s">
        <v>24</v>
      </c>
      <c r="N29" s="71"/>
      <c r="O29" s="71" t="s">
        <v>34</v>
      </c>
      <c r="P29" s="71"/>
      <c r="Q29" s="71" t="s">
        <v>26</v>
      </c>
      <c r="R29" s="71"/>
      <c r="S29" s="17" t="s">
        <v>217</v>
      </c>
      <c r="T29" s="71"/>
      <c r="U29" s="68" t="str">
        <f>VLOOKUP(K:K,[2]Sheet1!$H:$R,11,0)</f>
        <v>否</v>
      </c>
      <c r="V29" s="71"/>
      <c r="W29" s="72">
        <v>42094</v>
      </c>
      <c r="X29" s="72"/>
      <c r="Y29" s="72">
        <v>43830</v>
      </c>
      <c r="Z29" s="72"/>
      <c r="AA29" s="71" t="s">
        <v>1980</v>
      </c>
      <c r="AB29" s="71"/>
      <c r="AC29" s="71" t="s">
        <v>430</v>
      </c>
      <c r="AD29" s="71"/>
      <c r="AE29" s="71" t="s">
        <v>430</v>
      </c>
      <c r="AF29" s="71"/>
      <c r="AG29" s="71">
        <v>0</v>
      </c>
      <c r="AH29" s="71"/>
      <c r="AI29" s="71">
        <v>2194</v>
      </c>
      <c r="AJ29" s="71">
        <v>0</v>
      </c>
      <c r="AK29" s="71">
        <v>50</v>
      </c>
      <c r="AL29" s="73">
        <v>0</v>
      </c>
      <c r="AM29" s="71">
        <v>30</v>
      </c>
      <c r="AN29" s="71">
        <v>0</v>
      </c>
      <c r="AO29" s="71"/>
      <c r="AP29" s="71"/>
      <c r="AQ29" s="71" t="s">
        <v>35</v>
      </c>
      <c r="AR29" s="71"/>
      <c r="AS29" s="71" t="s">
        <v>1981</v>
      </c>
    </row>
    <row r="30" spans="1:45" ht="30" customHeight="1">
      <c r="A30" s="68">
        <v>107</v>
      </c>
      <c r="B30" s="71" t="s">
        <v>1982</v>
      </c>
      <c r="C30" s="68"/>
      <c r="D30" s="71" t="s">
        <v>207</v>
      </c>
      <c r="E30" s="71"/>
      <c r="F30" s="68" t="s">
        <v>288</v>
      </c>
      <c r="G30" s="71"/>
      <c r="H30" s="71"/>
      <c r="I30" s="71"/>
      <c r="J30" s="71"/>
      <c r="K30" s="71" t="s">
        <v>1983</v>
      </c>
      <c r="L30" s="71"/>
      <c r="M30" s="9" t="s">
        <v>24</v>
      </c>
      <c r="N30" s="71"/>
      <c r="O30" s="71" t="s">
        <v>34</v>
      </c>
      <c r="P30" s="71"/>
      <c r="Q30" s="71" t="s">
        <v>26</v>
      </c>
      <c r="R30" s="71"/>
      <c r="S30" s="9" t="s">
        <v>27</v>
      </c>
      <c r="T30" s="71"/>
      <c r="U30" s="68" t="str">
        <f>VLOOKUP(K:K,[2]Sheet1!$H:$R,11,0)</f>
        <v>否</v>
      </c>
      <c r="V30" s="71"/>
      <c r="W30" s="72">
        <v>43373</v>
      </c>
      <c r="X30" s="72"/>
      <c r="Y30" s="72">
        <v>43738</v>
      </c>
      <c r="Z30" s="72"/>
      <c r="AA30" s="71" t="s">
        <v>430</v>
      </c>
      <c r="AB30" s="71"/>
      <c r="AC30" s="71" t="s">
        <v>430</v>
      </c>
      <c r="AD30" s="71"/>
      <c r="AE30" s="71" t="s">
        <v>430</v>
      </c>
      <c r="AF30" s="71"/>
      <c r="AG30" s="71">
        <v>0</v>
      </c>
      <c r="AH30" s="71"/>
      <c r="AI30" s="71">
        <v>150</v>
      </c>
      <c r="AJ30" s="71">
        <v>0</v>
      </c>
      <c r="AK30" s="71">
        <v>25</v>
      </c>
      <c r="AL30" s="73">
        <v>0</v>
      </c>
      <c r="AM30" s="71">
        <v>0</v>
      </c>
      <c r="AN30" s="71">
        <v>0</v>
      </c>
      <c r="AO30" s="71"/>
      <c r="AP30" s="71"/>
      <c r="AQ30" s="71" t="s">
        <v>35</v>
      </c>
      <c r="AR30" s="71"/>
      <c r="AS30" s="71" t="s">
        <v>1984</v>
      </c>
    </row>
    <row r="31" spans="1:45" ht="30" customHeight="1">
      <c r="A31" s="68">
        <v>108</v>
      </c>
      <c r="B31" s="71" t="s">
        <v>1985</v>
      </c>
      <c r="C31" s="68"/>
      <c r="D31" s="71" t="s">
        <v>1986</v>
      </c>
      <c r="E31" s="71"/>
      <c r="F31" s="68" t="s">
        <v>288</v>
      </c>
      <c r="G31" s="71"/>
      <c r="H31" s="71"/>
      <c r="I31" s="71"/>
      <c r="J31" s="71"/>
      <c r="K31" s="71" t="s">
        <v>1987</v>
      </c>
      <c r="L31" s="71"/>
      <c r="M31" s="9" t="s">
        <v>24</v>
      </c>
      <c r="N31" s="71"/>
      <c r="O31" s="71" t="s">
        <v>34</v>
      </c>
      <c r="P31" s="71"/>
      <c r="Q31" s="71" t="s">
        <v>26</v>
      </c>
      <c r="R31" s="71"/>
      <c r="S31" s="17" t="s">
        <v>217</v>
      </c>
      <c r="T31" s="71"/>
      <c r="U31" s="68" t="str">
        <f>VLOOKUP(K:K,[2]Sheet1!$H:$R,11,0)</f>
        <v>否</v>
      </c>
      <c r="V31" s="71"/>
      <c r="W31" s="72">
        <v>42855</v>
      </c>
      <c r="X31" s="72"/>
      <c r="Y31" s="72">
        <v>44135</v>
      </c>
      <c r="Z31" s="72"/>
      <c r="AA31" s="71" t="s">
        <v>430</v>
      </c>
      <c r="AB31" s="71"/>
      <c r="AC31" s="71" t="s">
        <v>430</v>
      </c>
      <c r="AD31" s="71"/>
      <c r="AE31" s="71" t="s">
        <v>430</v>
      </c>
      <c r="AF31" s="71"/>
      <c r="AG31" s="71">
        <v>3300</v>
      </c>
      <c r="AH31" s="71"/>
      <c r="AI31" s="71">
        <v>3754</v>
      </c>
      <c r="AJ31" s="71">
        <v>0</v>
      </c>
      <c r="AK31" s="71">
        <v>1000</v>
      </c>
      <c r="AL31" s="73">
        <v>0</v>
      </c>
      <c r="AM31" s="71">
        <v>450</v>
      </c>
      <c r="AN31" s="71">
        <v>0</v>
      </c>
      <c r="AO31" s="71"/>
      <c r="AP31" s="71"/>
      <c r="AQ31" s="71" t="s">
        <v>35</v>
      </c>
      <c r="AR31" s="71"/>
      <c r="AS31" s="71" t="s">
        <v>1988</v>
      </c>
    </row>
    <row r="32" spans="1:45" ht="30" customHeight="1">
      <c r="A32" s="68">
        <v>109</v>
      </c>
      <c r="B32" s="71" t="s">
        <v>1989</v>
      </c>
      <c r="C32" s="68"/>
      <c r="D32" s="71" t="s">
        <v>1986</v>
      </c>
      <c r="E32" s="71"/>
      <c r="F32" s="68" t="s">
        <v>288</v>
      </c>
      <c r="G32" s="71"/>
      <c r="H32" s="71"/>
      <c r="I32" s="71"/>
      <c r="J32" s="71"/>
      <c r="K32" s="71" t="s">
        <v>1990</v>
      </c>
      <c r="L32" s="71"/>
      <c r="M32" s="9" t="s">
        <v>24</v>
      </c>
      <c r="N32" s="71"/>
      <c r="O32" s="71" t="s">
        <v>34</v>
      </c>
      <c r="P32" s="71"/>
      <c r="Q32" s="71" t="s">
        <v>26</v>
      </c>
      <c r="R32" s="71"/>
      <c r="S32" s="17" t="s">
        <v>217</v>
      </c>
      <c r="T32" s="71"/>
      <c r="U32" s="68" t="str">
        <f>VLOOKUP(K:K,[2]Sheet1!$H:$R,11,0)</f>
        <v>否</v>
      </c>
      <c r="V32" s="71"/>
      <c r="W32" s="72">
        <v>43312</v>
      </c>
      <c r="X32" s="72"/>
      <c r="Y32" s="72">
        <v>43830</v>
      </c>
      <c r="Z32" s="72"/>
      <c r="AA32" s="71" t="s">
        <v>694</v>
      </c>
      <c r="AB32" s="71"/>
      <c r="AC32" s="71" t="s">
        <v>430</v>
      </c>
      <c r="AD32" s="71"/>
      <c r="AE32" s="71" t="s">
        <v>430</v>
      </c>
      <c r="AF32" s="71"/>
      <c r="AG32" s="71">
        <v>1</v>
      </c>
      <c r="AH32" s="71"/>
      <c r="AI32" s="71">
        <v>2500</v>
      </c>
      <c r="AJ32" s="71">
        <v>0</v>
      </c>
      <c r="AK32" s="71">
        <v>620</v>
      </c>
      <c r="AL32" s="73">
        <v>0</v>
      </c>
      <c r="AM32" s="71">
        <v>330</v>
      </c>
      <c r="AN32" s="71">
        <v>0</v>
      </c>
      <c r="AO32" s="71"/>
      <c r="AP32" s="71"/>
      <c r="AQ32" s="71" t="s">
        <v>35</v>
      </c>
      <c r="AR32" s="71"/>
      <c r="AS32" s="71" t="s">
        <v>1991</v>
      </c>
    </row>
    <row r="33" spans="1:45" ht="30" customHeight="1">
      <c r="A33" s="68">
        <v>110</v>
      </c>
      <c r="B33" s="71" t="s">
        <v>1992</v>
      </c>
      <c r="C33" s="68"/>
      <c r="D33" s="71" t="s">
        <v>197</v>
      </c>
      <c r="E33" s="71"/>
      <c r="F33" s="68" t="s">
        <v>1974</v>
      </c>
      <c r="G33" s="71"/>
      <c r="H33" s="71"/>
      <c r="I33" s="71"/>
      <c r="J33" s="71"/>
      <c r="K33" s="71" t="s">
        <v>1993</v>
      </c>
      <c r="L33" s="71"/>
      <c r="M33" s="9" t="s">
        <v>24</v>
      </c>
      <c r="N33" s="71"/>
      <c r="O33" s="71" t="s">
        <v>229</v>
      </c>
      <c r="P33" s="71"/>
      <c r="Q33" s="71" t="s">
        <v>26</v>
      </c>
      <c r="R33" s="71"/>
      <c r="S33" s="9" t="s">
        <v>27</v>
      </c>
      <c r="T33" s="71"/>
      <c r="U33" s="68" t="str">
        <f>VLOOKUP(K:K,[2]Sheet1!$H:$R,11,0)</f>
        <v>否</v>
      </c>
      <c r="V33" s="71"/>
      <c r="W33" s="72">
        <v>42978</v>
      </c>
      <c r="X33" s="72"/>
      <c r="Y33" s="72">
        <v>43830</v>
      </c>
      <c r="Z33" s="72"/>
      <c r="AA33" s="71" t="s">
        <v>940</v>
      </c>
      <c r="AB33" s="71"/>
      <c r="AC33" s="71" t="s">
        <v>430</v>
      </c>
      <c r="AD33" s="71"/>
      <c r="AE33" s="71" t="s">
        <v>430</v>
      </c>
      <c r="AF33" s="71"/>
      <c r="AG33" s="71">
        <v>20</v>
      </c>
      <c r="AH33" s="71"/>
      <c r="AI33" s="71">
        <v>7651</v>
      </c>
      <c r="AJ33" s="71">
        <v>0</v>
      </c>
      <c r="AK33" s="71">
        <v>1600</v>
      </c>
      <c r="AL33" s="73">
        <v>0</v>
      </c>
      <c r="AM33" s="71">
        <v>1586</v>
      </c>
      <c r="AN33" s="71">
        <v>0</v>
      </c>
      <c r="AO33" s="71"/>
      <c r="AP33" s="71"/>
      <c r="AQ33" s="71" t="s">
        <v>35</v>
      </c>
      <c r="AR33" s="71"/>
      <c r="AS33" s="71" t="s">
        <v>1994</v>
      </c>
    </row>
    <row r="34" spans="1:45" ht="30" customHeight="1">
      <c r="A34" s="68">
        <v>111</v>
      </c>
      <c r="B34" s="71" t="s">
        <v>1995</v>
      </c>
      <c r="C34" s="68"/>
      <c r="D34" s="71" t="s">
        <v>207</v>
      </c>
      <c r="E34" s="71"/>
      <c r="F34" s="68" t="s">
        <v>1974</v>
      </c>
      <c r="G34" s="71"/>
      <c r="H34" s="71"/>
      <c r="I34" s="71"/>
      <c r="J34" s="71"/>
      <c r="K34" s="71" t="s">
        <v>1996</v>
      </c>
      <c r="L34" s="71"/>
      <c r="M34" s="9" t="s">
        <v>24</v>
      </c>
      <c r="N34" s="71"/>
      <c r="O34" s="71" t="s">
        <v>52</v>
      </c>
      <c r="P34" s="71"/>
      <c r="Q34" s="71" t="s">
        <v>373</v>
      </c>
      <c r="R34" s="71"/>
      <c r="S34" s="17" t="s">
        <v>1997</v>
      </c>
      <c r="T34" s="71"/>
      <c r="U34" s="68" t="str">
        <f>VLOOKUP(K:K,[2]Sheet1!$H:$R,11,0)</f>
        <v>否</v>
      </c>
      <c r="V34" s="71"/>
      <c r="W34" s="72">
        <v>43585</v>
      </c>
      <c r="X34" s="72"/>
      <c r="Y34" s="72">
        <v>43861</v>
      </c>
      <c r="Z34" s="72"/>
      <c r="AA34" s="71" t="s">
        <v>430</v>
      </c>
      <c r="AB34" s="71"/>
      <c r="AC34" s="71" t="s">
        <v>430</v>
      </c>
      <c r="AD34" s="71"/>
      <c r="AE34" s="71" t="s">
        <v>430</v>
      </c>
      <c r="AF34" s="71"/>
      <c r="AG34" s="71">
        <v>0</v>
      </c>
      <c r="AH34" s="71"/>
      <c r="AI34" s="71">
        <v>1358</v>
      </c>
      <c r="AJ34" s="71">
        <v>0</v>
      </c>
      <c r="AK34" s="71">
        <v>654</v>
      </c>
      <c r="AL34" s="73">
        <v>0</v>
      </c>
      <c r="AM34" s="71">
        <v>200</v>
      </c>
      <c r="AN34" s="71">
        <v>0</v>
      </c>
      <c r="AO34" s="71"/>
      <c r="AP34" s="71"/>
      <c r="AQ34" s="71" t="s">
        <v>35</v>
      </c>
      <c r="AR34" s="71"/>
      <c r="AS34" s="71" t="s">
        <v>1998</v>
      </c>
    </row>
    <row r="35" spans="1:45" ht="30" customHeight="1">
      <c r="A35" s="68">
        <v>112</v>
      </c>
      <c r="B35" s="71" t="s">
        <v>1999</v>
      </c>
      <c r="C35" s="68"/>
      <c r="D35" s="71" t="s">
        <v>203</v>
      </c>
      <c r="E35" s="71"/>
      <c r="F35" s="68" t="s">
        <v>288</v>
      </c>
      <c r="G35" s="71"/>
      <c r="H35" s="71"/>
      <c r="I35" s="71"/>
      <c r="J35" s="71"/>
      <c r="K35" s="71" t="s">
        <v>2000</v>
      </c>
      <c r="L35" s="71"/>
      <c r="M35" s="9" t="s">
        <v>24</v>
      </c>
      <c r="N35" s="71"/>
      <c r="O35" s="71" t="s">
        <v>34</v>
      </c>
      <c r="P35" s="71"/>
      <c r="Q35" s="71" t="s">
        <v>26</v>
      </c>
      <c r="R35" s="71"/>
      <c r="S35" s="17" t="s">
        <v>1997</v>
      </c>
      <c r="T35" s="71"/>
      <c r="U35" s="68" t="str">
        <f>VLOOKUP(K:K,[2]Sheet1!$H:$R,11,0)</f>
        <v>否</v>
      </c>
      <c r="V35" s="71"/>
      <c r="W35" s="72">
        <v>43373</v>
      </c>
      <c r="X35" s="72"/>
      <c r="Y35" s="72">
        <v>43830</v>
      </c>
      <c r="Z35" s="72"/>
      <c r="AA35" s="71" t="s">
        <v>2001</v>
      </c>
      <c r="AB35" s="71"/>
      <c r="AC35" s="71" t="s">
        <v>430</v>
      </c>
      <c r="AD35" s="71"/>
      <c r="AE35" s="71" t="s">
        <v>430</v>
      </c>
      <c r="AF35" s="71"/>
      <c r="AG35" s="71">
        <v>0</v>
      </c>
      <c r="AH35" s="71"/>
      <c r="AI35" s="71">
        <v>555</v>
      </c>
      <c r="AJ35" s="71">
        <v>0</v>
      </c>
      <c r="AK35" s="71">
        <v>227</v>
      </c>
      <c r="AL35" s="73">
        <v>0</v>
      </c>
      <c r="AM35" s="71">
        <v>50</v>
      </c>
      <c r="AN35" s="71">
        <v>0</v>
      </c>
      <c r="AO35" s="71"/>
      <c r="AP35" s="71"/>
      <c r="AQ35" s="71" t="s">
        <v>35</v>
      </c>
      <c r="AR35" s="71"/>
      <c r="AS35" s="71" t="s">
        <v>2002</v>
      </c>
    </row>
    <row r="36" spans="1:45" ht="30" customHeight="1">
      <c r="A36" s="68">
        <v>113</v>
      </c>
      <c r="B36" s="71" t="s">
        <v>2003</v>
      </c>
      <c r="C36" s="68"/>
      <c r="D36" s="71" t="s">
        <v>197</v>
      </c>
      <c r="E36" s="71"/>
      <c r="F36" s="68" t="s">
        <v>288</v>
      </c>
      <c r="G36" s="71"/>
      <c r="H36" s="71"/>
      <c r="I36" s="71"/>
      <c r="J36" s="71"/>
      <c r="K36" s="71" t="s">
        <v>2004</v>
      </c>
      <c r="L36" s="71"/>
      <c r="M36" s="9" t="s">
        <v>24</v>
      </c>
      <c r="N36" s="71"/>
      <c r="O36" s="71" t="s">
        <v>66</v>
      </c>
      <c r="P36" s="71"/>
      <c r="Q36" s="71" t="s">
        <v>26</v>
      </c>
      <c r="R36" s="71"/>
      <c r="S36" s="9" t="s">
        <v>27</v>
      </c>
      <c r="T36" s="71"/>
      <c r="U36" s="68" t="str">
        <f>VLOOKUP(K:K,[2]Sheet1!$H:$R,11,0)</f>
        <v>否</v>
      </c>
      <c r="V36" s="71"/>
      <c r="W36" s="72">
        <v>42766</v>
      </c>
      <c r="X36" s="72"/>
      <c r="Y36" s="72">
        <v>44135</v>
      </c>
      <c r="Z36" s="72"/>
      <c r="AA36" s="71" t="s">
        <v>1161</v>
      </c>
      <c r="AB36" s="71"/>
      <c r="AC36" s="71" t="s">
        <v>430</v>
      </c>
      <c r="AD36" s="71"/>
      <c r="AE36" s="71" t="s">
        <v>430</v>
      </c>
      <c r="AF36" s="71"/>
      <c r="AG36" s="71">
        <v>14</v>
      </c>
      <c r="AH36" s="71"/>
      <c r="AI36" s="71">
        <v>14885</v>
      </c>
      <c r="AJ36" s="71">
        <v>0</v>
      </c>
      <c r="AK36" s="71">
        <v>800</v>
      </c>
      <c r="AL36" s="73">
        <v>0</v>
      </c>
      <c r="AM36" s="71">
        <v>600</v>
      </c>
      <c r="AN36" s="71">
        <v>0</v>
      </c>
      <c r="AO36" s="71"/>
      <c r="AP36" s="71"/>
      <c r="AQ36" s="71" t="s">
        <v>35</v>
      </c>
      <c r="AR36" s="71"/>
      <c r="AS36" s="71" t="s">
        <v>2005</v>
      </c>
    </row>
    <row r="37" spans="1:45" ht="30" customHeight="1">
      <c r="A37" s="68">
        <v>114</v>
      </c>
      <c r="B37" s="71" t="s">
        <v>2006</v>
      </c>
      <c r="C37" s="68"/>
      <c r="D37" s="71" t="s">
        <v>197</v>
      </c>
      <c r="E37" s="71"/>
      <c r="F37" s="68" t="s">
        <v>288</v>
      </c>
      <c r="G37" s="71"/>
      <c r="H37" s="71"/>
      <c r="I37" s="71"/>
      <c r="J37" s="71"/>
      <c r="K37" s="71" t="s">
        <v>2007</v>
      </c>
      <c r="L37" s="71"/>
      <c r="M37" s="9" t="s">
        <v>24</v>
      </c>
      <c r="N37" s="71"/>
      <c r="O37" s="71" t="s">
        <v>34</v>
      </c>
      <c r="P37" s="71"/>
      <c r="Q37" s="71" t="s">
        <v>26</v>
      </c>
      <c r="R37" s="71"/>
      <c r="S37" s="9" t="s">
        <v>27</v>
      </c>
      <c r="T37" s="71"/>
      <c r="U37" s="68" t="str">
        <f>VLOOKUP(K:K,[2]Sheet1!$H:$R,11,0)</f>
        <v>否</v>
      </c>
      <c r="V37" s="71"/>
      <c r="W37" s="72">
        <v>43220</v>
      </c>
      <c r="X37" s="72"/>
      <c r="Y37" s="72">
        <v>43708</v>
      </c>
      <c r="Z37" s="72"/>
      <c r="AA37" s="71" t="s">
        <v>430</v>
      </c>
      <c r="AB37" s="71"/>
      <c r="AC37" s="71" t="s">
        <v>430</v>
      </c>
      <c r="AD37" s="71"/>
      <c r="AE37" s="71" t="s">
        <v>430</v>
      </c>
      <c r="AF37" s="71"/>
      <c r="AG37" s="71">
        <v>0</v>
      </c>
      <c r="AH37" s="71"/>
      <c r="AI37" s="71">
        <v>3500</v>
      </c>
      <c r="AJ37" s="71">
        <v>0</v>
      </c>
      <c r="AK37" s="71">
        <v>200</v>
      </c>
      <c r="AL37" s="73">
        <v>0</v>
      </c>
      <c r="AM37" s="71">
        <v>200</v>
      </c>
      <c r="AN37" s="71">
        <v>0</v>
      </c>
      <c r="AO37" s="71"/>
      <c r="AP37" s="71"/>
      <c r="AQ37" s="71" t="s">
        <v>35</v>
      </c>
      <c r="AR37" s="71"/>
      <c r="AS37" s="71" t="s">
        <v>2008</v>
      </c>
    </row>
    <row r="38" spans="1:45" ht="30" customHeight="1">
      <c r="A38" s="68">
        <v>115</v>
      </c>
      <c r="B38" s="71" t="s">
        <v>2009</v>
      </c>
      <c r="C38" s="68"/>
      <c r="D38" s="71" t="s">
        <v>197</v>
      </c>
      <c r="E38" s="71"/>
      <c r="F38" s="68" t="s">
        <v>288</v>
      </c>
      <c r="G38" s="71"/>
      <c r="H38" s="71"/>
      <c r="I38" s="71"/>
      <c r="J38" s="71"/>
      <c r="K38" s="71" t="s">
        <v>2010</v>
      </c>
      <c r="L38" s="71"/>
      <c r="M38" s="9" t="s">
        <v>24</v>
      </c>
      <c r="N38" s="71"/>
      <c r="O38" s="71" t="s">
        <v>52</v>
      </c>
      <c r="P38" s="71"/>
      <c r="Q38" s="71" t="s">
        <v>26</v>
      </c>
      <c r="R38" s="71"/>
      <c r="S38" s="9" t="s">
        <v>27</v>
      </c>
      <c r="T38" s="71"/>
      <c r="U38" s="68" t="str">
        <f>VLOOKUP(K:K,[2]Sheet1!$H:$R,11,0)</f>
        <v>否</v>
      </c>
      <c r="V38" s="71"/>
      <c r="W38" s="72">
        <v>43039</v>
      </c>
      <c r="X38" s="72"/>
      <c r="Y38" s="72">
        <v>43830</v>
      </c>
      <c r="Z38" s="72"/>
      <c r="AA38" s="71" t="s">
        <v>2011</v>
      </c>
      <c r="AB38" s="71"/>
      <c r="AC38" s="71" t="s">
        <v>2012</v>
      </c>
      <c r="AD38" s="71"/>
      <c r="AE38" s="71" t="s">
        <v>430</v>
      </c>
      <c r="AF38" s="71"/>
      <c r="AG38" s="71">
        <v>0</v>
      </c>
      <c r="AH38" s="71"/>
      <c r="AI38" s="71">
        <v>1543</v>
      </c>
      <c r="AJ38" s="71">
        <v>0</v>
      </c>
      <c r="AK38" s="71">
        <v>400</v>
      </c>
      <c r="AL38" s="73">
        <v>0</v>
      </c>
      <c r="AM38" s="71">
        <v>135</v>
      </c>
      <c r="AN38" s="71">
        <v>0</v>
      </c>
      <c r="AO38" s="71"/>
      <c r="AP38" s="71"/>
      <c r="AQ38" s="71" t="s">
        <v>35</v>
      </c>
      <c r="AR38" s="71"/>
      <c r="AS38" s="71" t="s">
        <v>2013</v>
      </c>
    </row>
    <row r="39" spans="1:45" ht="30" customHeight="1">
      <c r="A39" s="68">
        <v>116</v>
      </c>
      <c r="B39" s="71" t="s">
        <v>2014</v>
      </c>
      <c r="C39" s="68"/>
      <c r="D39" s="71" t="s">
        <v>203</v>
      </c>
      <c r="E39" s="71"/>
      <c r="F39" s="68" t="s">
        <v>288</v>
      </c>
      <c r="G39" s="71"/>
      <c r="H39" s="71"/>
      <c r="I39" s="71"/>
      <c r="J39" s="71"/>
      <c r="K39" s="71" t="s">
        <v>2015</v>
      </c>
      <c r="L39" s="71"/>
      <c r="M39" s="9" t="s">
        <v>24</v>
      </c>
      <c r="N39" s="71"/>
      <c r="O39" s="71" t="s">
        <v>34</v>
      </c>
      <c r="P39" s="71"/>
      <c r="Q39" s="71" t="s">
        <v>26</v>
      </c>
      <c r="R39" s="71"/>
      <c r="S39" s="17" t="s">
        <v>1997</v>
      </c>
      <c r="T39" s="71"/>
      <c r="U39" s="68" t="str">
        <f>VLOOKUP(K:K,[2]Sheet1!$H:$R,11,0)</f>
        <v>否</v>
      </c>
      <c r="V39" s="71"/>
      <c r="W39" s="72">
        <v>43555</v>
      </c>
      <c r="X39" s="72"/>
      <c r="Y39" s="72">
        <v>43769</v>
      </c>
      <c r="Z39" s="72"/>
      <c r="AA39" s="71" t="s">
        <v>2016</v>
      </c>
      <c r="AB39" s="71"/>
      <c r="AC39" s="71" t="s">
        <v>430</v>
      </c>
      <c r="AD39" s="71"/>
      <c r="AE39" s="71" t="s">
        <v>430</v>
      </c>
      <c r="AF39" s="71"/>
      <c r="AG39" s="71">
        <v>0</v>
      </c>
      <c r="AH39" s="71"/>
      <c r="AI39" s="71">
        <v>50</v>
      </c>
      <c r="AJ39" s="71">
        <v>0</v>
      </c>
      <c r="AK39" s="71">
        <v>25</v>
      </c>
      <c r="AL39" s="73">
        <v>0</v>
      </c>
      <c r="AM39" s="71">
        <v>0</v>
      </c>
      <c r="AN39" s="71">
        <v>0</v>
      </c>
      <c r="AO39" s="71"/>
      <c r="AP39" s="71"/>
      <c r="AQ39" s="71" t="s">
        <v>35</v>
      </c>
      <c r="AR39" s="71"/>
      <c r="AS39" s="71" t="s">
        <v>2015</v>
      </c>
    </row>
    <row r="40" spans="1:45" ht="30" customHeight="1">
      <c r="A40" s="68">
        <v>117</v>
      </c>
      <c r="B40" s="71" t="s">
        <v>2017</v>
      </c>
      <c r="C40" s="68"/>
      <c r="D40" s="71" t="s">
        <v>203</v>
      </c>
      <c r="E40" s="71"/>
      <c r="F40" s="68" t="s">
        <v>288</v>
      </c>
      <c r="G40" s="71"/>
      <c r="H40" s="71"/>
      <c r="I40" s="71"/>
      <c r="J40" s="71"/>
      <c r="K40" s="71" t="s">
        <v>2018</v>
      </c>
      <c r="L40" s="71"/>
      <c r="M40" s="9" t="s">
        <v>24</v>
      </c>
      <c r="N40" s="71"/>
      <c r="O40" s="71" t="s">
        <v>34</v>
      </c>
      <c r="P40" s="71"/>
      <c r="Q40" s="71" t="s">
        <v>26</v>
      </c>
      <c r="R40" s="71"/>
      <c r="S40" s="17" t="s">
        <v>217</v>
      </c>
      <c r="T40" s="71"/>
      <c r="U40" s="68" t="str">
        <f>VLOOKUP(K:K,[2]Sheet1!$H:$R,11,0)</f>
        <v>否</v>
      </c>
      <c r="V40" s="71"/>
      <c r="W40" s="72">
        <v>43373</v>
      </c>
      <c r="X40" s="72"/>
      <c r="Y40" s="72">
        <v>43830</v>
      </c>
      <c r="Z40" s="72"/>
      <c r="AA40" s="71" t="s">
        <v>2019</v>
      </c>
      <c r="AB40" s="71"/>
      <c r="AC40" s="71" t="s">
        <v>430</v>
      </c>
      <c r="AD40" s="71"/>
      <c r="AE40" s="71" t="s">
        <v>430</v>
      </c>
      <c r="AF40" s="71"/>
      <c r="AG40" s="71">
        <v>0</v>
      </c>
      <c r="AH40" s="71"/>
      <c r="AI40" s="71">
        <v>460</v>
      </c>
      <c r="AJ40" s="71">
        <v>0</v>
      </c>
      <c r="AK40" s="71">
        <v>180</v>
      </c>
      <c r="AL40" s="73">
        <v>0</v>
      </c>
      <c r="AM40" s="71">
        <v>0</v>
      </c>
      <c r="AN40" s="71">
        <v>0</v>
      </c>
      <c r="AO40" s="71"/>
      <c r="AP40" s="71"/>
      <c r="AQ40" s="71" t="s">
        <v>35</v>
      </c>
      <c r="AR40" s="71"/>
      <c r="AS40" s="71" t="s">
        <v>2020</v>
      </c>
    </row>
    <row r="41" spans="1:45" ht="30" customHeight="1">
      <c r="A41" s="68">
        <v>118</v>
      </c>
      <c r="B41" s="71" t="s">
        <v>2021</v>
      </c>
      <c r="C41" s="68"/>
      <c r="D41" s="71" t="s">
        <v>197</v>
      </c>
      <c r="E41" s="71"/>
      <c r="F41" s="68" t="s">
        <v>288</v>
      </c>
      <c r="G41" s="71"/>
      <c r="H41" s="71"/>
      <c r="I41" s="71"/>
      <c r="J41" s="71"/>
      <c r="K41" s="71" t="s">
        <v>2022</v>
      </c>
      <c r="L41" s="71"/>
      <c r="M41" s="9" t="s">
        <v>24</v>
      </c>
      <c r="N41" s="71"/>
      <c r="O41" s="71" t="s">
        <v>34</v>
      </c>
      <c r="P41" s="71"/>
      <c r="Q41" s="71" t="s">
        <v>26</v>
      </c>
      <c r="R41" s="71"/>
      <c r="S41" s="9" t="s">
        <v>27</v>
      </c>
      <c r="T41" s="71"/>
      <c r="U41" s="68" t="str">
        <f>VLOOKUP(K:K,[2]Sheet1!$H:$R,11,0)</f>
        <v>否</v>
      </c>
      <c r="V41" s="71"/>
      <c r="W41" s="72">
        <v>43312</v>
      </c>
      <c r="X41" s="72"/>
      <c r="Y41" s="72">
        <v>43738</v>
      </c>
      <c r="Z41" s="72"/>
      <c r="AA41" s="71" t="s">
        <v>430</v>
      </c>
      <c r="AB41" s="71"/>
      <c r="AC41" s="71" t="s">
        <v>430</v>
      </c>
      <c r="AD41" s="71"/>
      <c r="AE41" s="71" t="s">
        <v>430</v>
      </c>
      <c r="AF41" s="71"/>
      <c r="AG41" s="71">
        <v>1200</v>
      </c>
      <c r="AH41" s="71"/>
      <c r="AI41" s="71">
        <v>2500</v>
      </c>
      <c r="AJ41" s="71">
        <v>0</v>
      </c>
      <c r="AK41" s="71">
        <v>150</v>
      </c>
      <c r="AL41" s="73">
        <v>0</v>
      </c>
      <c r="AM41" s="71">
        <v>135</v>
      </c>
      <c r="AN41" s="71">
        <v>0</v>
      </c>
      <c r="AO41" s="71"/>
      <c r="AP41" s="71"/>
      <c r="AQ41" s="71" t="s">
        <v>35</v>
      </c>
      <c r="AR41" s="71"/>
      <c r="AS41" s="71" t="s">
        <v>2023</v>
      </c>
    </row>
    <row r="42" spans="1:45" ht="30" customHeight="1">
      <c r="A42" s="68">
        <v>119</v>
      </c>
      <c r="B42" s="71" t="s">
        <v>2024</v>
      </c>
      <c r="C42" s="68"/>
      <c r="D42" s="71" t="s">
        <v>197</v>
      </c>
      <c r="E42" s="71"/>
      <c r="F42" s="68" t="s">
        <v>288</v>
      </c>
      <c r="G42" s="71"/>
      <c r="H42" s="71"/>
      <c r="I42" s="71"/>
      <c r="J42" s="71"/>
      <c r="K42" s="71" t="s">
        <v>2025</v>
      </c>
      <c r="L42" s="71"/>
      <c r="M42" s="9" t="s">
        <v>24</v>
      </c>
      <c r="N42" s="71"/>
      <c r="O42" s="71" t="s">
        <v>48</v>
      </c>
      <c r="P42" s="71"/>
      <c r="Q42" s="71" t="s">
        <v>652</v>
      </c>
      <c r="R42" s="71"/>
      <c r="S42" s="9" t="s">
        <v>27</v>
      </c>
      <c r="T42" s="71"/>
      <c r="U42" s="68" t="str">
        <f>VLOOKUP(K:K,[2]Sheet1!$H:$R,11,0)</f>
        <v>否</v>
      </c>
      <c r="V42" s="71"/>
      <c r="W42" s="72">
        <v>43555</v>
      </c>
      <c r="X42" s="72"/>
      <c r="Y42" s="72">
        <v>44377</v>
      </c>
      <c r="Z42" s="72"/>
      <c r="AA42" s="71" t="s">
        <v>430</v>
      </c>
      <c r="AB42" s="71"/>
      <c r="AC42" s="71" t="s">
        <v>430</v>
      </c>
      <c r="AD42" s="71"/>
      <c r="AE42" s="71" t="s">
        <v>430</v>
      </c>
      <c r="AF42" s="71"/>
      <c r="AG42" s="71">
        <v>1200</v>
      </c>
      <c r="AH42" s="71"/>
      <c r="AI42" s="71">
        <v>8265</v>
      </c>
      <c r="AJ42" s="71">
        <v>0</v>
      </c>
      <c r="AK42" s="71">
        <v>100</v>
      </c>
      <c r="AL42" s="73">
        <v>0</v>
      </c>
      <c r="AM42" s="71">
        <v>0</v>
      </c>
      <c r="AN42" s="71">
        <v>0</v>
      </c>
      <c r="AO42" s="71"/>
      <c r="AP42" s="71"/>
      <c r="AQ42" s="71" t="s">
        <v>35</v>
      </c>
      <c r="AR42" s="71"/>
      <c r="AS42" s="71" t="s">
        <v>2026</v>
      </c>
    </row>
    <row r="43" spans="1:45" ht="30" customHeight="1">
      <c r="A43" s="68">
        <v>120</v>
      </c>
      <c r="B43" s="71" t="s">
        <v>2027</v>
      </c>
      <c r="C43" s="68"/>
      <c r="D43" s="71" t="s">
        <v>222</v>
      </c>
      <c r="E43" s="71"/>
      <c r="F43" s="68" t="s">
        <v>288</v>
      </c>
      <c r="G43" s="71"/>
      <c r="H43" s="71"/>
      <c r="I43" s="71"/>
      <c r="J43" s="71"/>
      <c r="K43" s="71" t="s">
        <v>2028</v>
      </c>
      <c r="L43" s="71"/>
      <c r="M43" s="9" t="s">
        <v>24</v>
      </c>
      <c r="N43" s="71"/>
      <c r="O43" s="71" t="s">
        <v>55</v>
      </c>
      <c r="P43" s="71"/>
      <c r="Q43" s="71" t="s">
        <v>373</v>
      </c>
      <c r="R43" s="71"/>
      <c r="S43" s="9" t="s">
        <v>27</v>
      </c>
      <c r="T43" s="71"/>
      <c r="U43" s="68" t="str">
        <f>VLOOKUP(K:K,[2]Sheet1!$H:$R,11,0)</f>
        <v>否</v>
      </c>
      <c r="V43" s="71"/>
      <c r="W43" s="72">
        <v>43496</v>
      </c>
      <c r="X43" s="72"/>
      <c r="Y43" s="72">
        <v>43830</v>
      </c>
      <c r="Z43" s="72"/>
      <c r="AA43" s="71" t="s">
        <v>430</v>
      </c>
      <c r="AB43" s="71"/>
      <c r="AC43" s="71" t="s">
        <v>430</v>
      </c>
      <c r="AD43" s="71"/>
      <c r="AE43" s="71" t="s">
        <v>430</v>
      </c>
      <c r="AF43" s="71"/>
      <c r="AG43" s="71">
        <v>0</v>
      </c>
      <c r="AH43" s="71"/>
      <c r="AI43" s="71">
        <v>6300</v>
      </c>
      <c r="AJ43" s="71">
        <v>0</v>
      </c>
      <c r="AK43" s="71">
        <v>6300</v>
      </c>
      <c r="AL43" s="73">
        <v>0</v>
      </c>
      <c r="AM43" s="71">
        <v>0</v>
      </c>
      <c r="AN43" s="71">
        <v>0</v>
      </c>
      <c r="AO43" s="71"/>
      <c r="AP43" s="71"/>
      <c r="AQ43" s="71" t="s">
        <v>35</v>
      </c>
      <c r="AR43" s="71"/>
      <c r="AS43" s="71" t="s">
        <v>1601</v>
      </c>
    </row>
    <row r="44" spans="1:45" ht="30" customHeight="1">
      <c r="A44" s="68">
        <v>121</v>
      </c>
      <c r="B44" s="71" t="s">
        <v>2029</v>
      </c>
      <c r="C44" s="68"/>
      <c r="D44" s="71" t="s">
        <v>203</v>
      </c>
      <c r="E44" s="71"/>
      <c r="F44" s="68" t="s">
        <v>288</v>
      </c>
      <c r="G44" s="71"/>
      <c r="H44" s="71"/>
      <c r="I44" s="71"/>
      <c r="J44" s="71"/>
      <c r="K44" s="71" t="s">
        <v>2030</v>
      </c>
      <c r="L44" s="71"/>
      <c r="M44" s="9" t="s">
        <v>24</v>
      </c>
      <c r="N44" s="71"/>
      <c r="O44" s="71" t="s">
        <v>52</v>
      </c>
      <c r="P44" s="71"/>
      <c r="Q44" s="71" t="s">
        <v>26</v>
      </c>
      <c r="R44" s="71"/>
      <c r="S44" s="9" t="s">
        <v>27</v>
      </c>
      <c r="T44" s="71"/>
      <c r="U44" s="68" t="str">
        <f>VLOOKUP(K:K,[2]Sheet1!$H:$R,11,0)</f>
        <v>是</v>
      </c>
      <c r="V44" s="71"/>
      <c r="W44" s="72">
        <v>43465</v>
      </c>
      <c r="X44" s="72"/>
      <c r="Y44" s="72">
        <v>43769</v>
      </c>
      <c r="Z44" s="72"/>
      <c r="AA44" s="71" t="s">
        <v>430</v>
      </c>
      <c r="AB44" s="71"/>
      <c r="AC44" s="71" t="s">
        <v>430</v>
      </c>
      <c r="AD44" s="71"/>
      <c r="AE44" s="71" t="s">
        <v>628</v>
      </c>
      <c r="AF44" s="71"/>
      <c r="AG44" s="71">
        <v>0</v>
      </c>
      <c r="AH44" s="71"/>
      <c r="AI44" s="71">
        <v>8800</v>
      </c>
      <c r="AJ44" s="71">
        <v>0</v>
      </c>
      <c r="AK44" s="71">
        <v>6500</v>
      </c>
      <c r="AL44" s="73">
        <v>0</v>
      </c>
      <c r="AM44" s="71">
        <v>6500</v>
      </c>
      <c r="AN44" s="71">
        <v>0</v>
      </c>
      <c r="AO44" s="71"/>
      <c r="AP44" s="71"/>
      <c r="AQ44" s="71" t="s">
        <v>35</v>
      </c>
      <c r="AR44" s="71"/>
      <c r="AS44" s="71" t="s">
        <v>2031</v>
      </c>
    </row>
    <row r="45" spans="1:45" ht="30" customHeight="1">
      <c r="A45" s="68">
        <v>122</v>
      </c>
      <c r="B45" s="71" t="s">
        <v>2032</v>
      </c>
      <c r="C45" s="68"/>
      <c r="D45" s="71" t="s">
        <v>203</v>
      </c>
      <c r="E45" s="71"/>
      <c r="F45" s="68" t="s">
        <v>288</v>
      </c>
      <c r="G45" s="71"/>
      <c r="H45" s="71"/>
      <c r="I45" s="71"/>
      <c r="J45" s="71"/>
      <c r="K45" s="71" t="s">
        <v>2033</v>
      </c>
      <c r="L45" s="71"/>
      <c r="M45" s="9" t="s">
        <v>24</v>
      </c>
      <c r="N45" s="71"/>
      <c r="O45" s="71" t="s">
        <v>25</v>
      </c>
      <c r="P45" s="71"/>
      <c r="Q45" s="71" t="s">
        <v>373</v>
      </c>
      <c r="R45" s="71"/>
      <c r="S45" s="9" t="s">
        <v>27</v>
      </c>
      <c r="T45" s="71"/>
      <c r="U45" s="68" t="str">
        <f>VLOOKUP(K:K,[2]Sheet1!$H:$R,11,0)</f>
        <v>否</v>
      </c>
      <c r="V45" s="71"/>
      <c r="W45" s="72">
        <v>43738</v>
      </c>
      <c r="X45" s="72"/>
      <c r="Y45" s="72">
        <v>43769</v>
      </c>
      <c r="Z45" s="72"/>
      <c r="AA45" s="71" t="s">
        <v>430</v>
      </c>
      <c r="AB45" s="71"/>
      <c r="AC45" s="71" t="s">
        <v>430</v>
      </c>
      <c r="AD45" s="71"/>
      <c r="AE45" s="71" t="s">
        <v>430</v>
      </c>
      <c r="AF45" s="71"/>
      <c r="AG45" s="71">
        <v>0</v>
      </c>
      <c r="AH45" s="71"/>
      <c r="AI45" s="71">
        <v>1500</v>
      </c>
      <c r="AJ45" s="71">
        <v>0</v>
      </c>
      <c r="AK45" s="71">
        <v>300</v>
      </c>
      <c r="AL45" s="73">
        <v>0</v>
      </c>
      <c r="AM45" s="71">
        <v>200</v>
      </c>
      <c r="AN45" s="71">
        <v>0</v>
      </c>
      <c r="AO45" s="71"/>
      <c r="AP45" s="71"/>
      <c r="AQ45" s="71" t="s">
        <v>35</v>
      </c>
      <c r="AR45" s="71"/>
      <c r="AS45" s="71" t="s">
        <v>2034</v>
      </c>
    </row>
    <row r="46" spans="1:45" ht="30" customHeight="1">
      <c r="A46" s="68">
        <v>123</v>
      </c>
      <c r="B46" s="71" t="s">
        <v>2035</v>
      </c>
      <c r="C46" s="68"/>
      <c r="D46" s="71" t="s">
        <v>203</v>
      </c>
      <c r="E46" s="71"/>
      <c r="F46" s="68" t="s">
        <v>1974</v>
      </c>
      <c r="G46" s="71"/>
      <c r="H46" s="71"/>
      <c r="I46" s="71"/>
      <c r="J46" s="71"/>
      <c r="K46" s="71" t="s">
        <v>2036</v>
      </c>
      <c r="L46" s="71"/>
      <c r="M46" s="9" t="s">
        <v>24</v>
      </c>
      <c r="N46" s="71"/>
      <c r="O46" s="71" t="s">
        <v>34</v>
      </c>
      <c r="P46" s="71"/>
      <c r="Q46" s="71" t="s">
        <v>26</v>
      </c>
      <c r="R46" s="71"/>
      <c r="S46" s="17" t="s">
        <v>1997</v>
      </c>
      <c r="T46" s="71"/>
      <c r="U46" s="68" t="str">
        <f>VLOOKUP(K:K,[2]Sheet1!$H:$R,11,0)</f>
        <v>否</v>
      </c>
      <c r="V46" s="71"/>
      <c r="W46" s="72">
        <v>43496</v>
      </c>
      <c r="X46" s="72"/>
      <c r="Y46" s="72">
        <v>43616</v>
      </c>
      <c r="Z46" s="72"/>
      <c r="AA46" s="71" t="s">
        <v>430</v>
      </c>
      <c r="AB46" s="71"/>
      <c r="AC46" s="71" t="s">
        <v>430</v>
      </c>
      <c r="AD46" s="71"/>
      <c r="AE46" s="71" t="s">
        <v>2037</v>
      </c>
      <c r="AF46" s="71"/>
      <c r="AG46" s="71">
        <v>0</v>
      </c>
      <c r="AH46" s="71"/>
      <c r="AI46" s="71">
        <v>50</v>
      </c>
      <c r="AJ46" s="71">
        <v>0</v>
      </c>
      <c r="AK46" s="71">
        <v>30</v>
      </c>
      <c r="AL46" s="73">
        <v>0</v>
      </c>
      <c r="AM46" s="71">
        <v>0</v>
      </c>
      <c r="AN46" s="71">
        <v>0</v>
      </c>
      <c r="AO46" s="71"/>
      <c r="AP46" s="71"/>
      <c r="AQ46" s="71" t="s">
        <v>35</v>
      </c>
      <c r="AR46" s="71"/>
      <c r="AS46" s="71" t="s">
        <v>2038</v>
      </c>
    </row>
    <row r="47" spans="1:45" ht="30" customHeight="1">
      <c r="A47" s="68">
        <v>124</v>
      </c>
      <c r="B47" s="71" t="s">
        <v>2039</v>
      </c>
      <c r="C47" s="68"/>
      <c r="D47" s="71" t="s">
        <v>197</v>
      </c>
      <c r="E47" s="71"/>
      <c r="F47" s="68" t="s">
        <v>1974</v>
      </c>
      <c r="G47" s="71"/>
      <c r="H47" s="71"/>
      <c r="I47" s="71"/>
      <c r="J47" s="71"/>
      <c r="K47" s="71" t="s">
        <v>2040</v>
      </c>
      <c r="L47" s="71"/>
      <c r="M47" s="9" t="s">
        <v>24</v>
      </c>
      <c r="N47" s="71"/>
      <c r="O47" s="71" t="s">
        <v>34</v>
      </c>
      <c r="P47" s="71"/>
      <c r="Q47" s="71" t="s">
        <v>26</v>
      </c>
      <c r="R47" s="71"/>
      <c r="S47" s="9" t="s">
        <v>27</v>
      </c>
      <c r="T47" s="71"/>
      <c r="U47" s="68" t="str">
        <f>VLOOKUP(K:K,[2]Sheet1!$H:$R,11,0)</f>
        <v>否</v>
      </c>
      <c r="V47" s="71"/>
      <c r="W47" s="72">
        <v>43465</v>
      </c>
      <c r="X47" s="72"/>
      <c r="Y47" s="72">
        <v>43769</v>
      </c>
      <c r="Z47" s="72"/>
      <c r="AA47" s="71" t="s">
        <v>430</v>
      </c>
      <c r="AB47" s="71"/>
      <c r="AC47" s="71" t="s">
        <v>430</v>
      </c>
      <c r="AD47" s="71"/>
      <c r="AE47" s="71" t="s">
        <v>2041</v>
      </c>
      <c r="AF47" s="71"/>
      <c r="AG47" s="71">
        <v>5500</v>
      </c>
      <c r="AH47" s="71"/>
      <c r="AI47" s="71">
        <v>3222</v>
      </c>
      <c r="AJ47" s="71">
        <v>0</v>
      </c>
      <c r="AK47" s="71">
        <v>2500</v>
      </c>
      <c r="AL47" s="73">
        <v>0</v>
      </c>
      <c r="AM47" s="71">
        <v>825</v>
      </c>
      <c r="AN47" s="71">
        <v>0</v>
      </c>
      <c r="AO47" s="71"/>
      <c r="AP47" s="71"/>
      <c r="AQ47" s="71" t="s">
        <v>35</v>
      </c>
      <c r="AR47" s="71"/>
      <c r="AS47" s="71" t="s">
        <v>2042</v>
      </c>
    </row>
    <row r="48" spans="1:45" ht="30" customHeight="1">
      <c r="A48" s="68">
        <v>125</v>
      </c>
      <c r="B48" s="71" t="s">
        <v>2043</v>
      </c>
      <c r="C48" s="68"/>
      <c r="D48" s="71" t="s">
        <v>2044</v>
      </c>
      <c r="E48" s="71"/>
      <c r="F48" s="68" t="s">
        <v>288</v>
      </c>
      <c r="G48" s="71"/>
      <c r="H48" s="71"/>
      <c r="I48" s="71"/>
      <c r="J48" s="71"/>
      <c r="K48" s="71" t="s">
        <v>2045</v>
      </c>
      <c r="L48" s="71"/>
      <c r="M48" s="9" t="s">
        <v>24</v>
      </c>
      <c r="N48" s="71"/>
      <c r="O48" s="71" t="s">
        <v>2046</v>
      </c>
      <c r="P48" s="71"/>
      <c r="Q48" s="71" t="s">
        <v>26</v>
      </c>
      <c r="R48" s="71"/>
      <c r="S48" s="9" t="s">
        <v>27</v>
      </c>
      <c r="T48" s="71"/>
      <c r="U48" s="68" t="str">
        <f>VLOOKUP(K:K,[2]Sheet1!$H:$R,11,0)</f>
        <v>是</v>
      </c>
      <c r="V48" s="71"/>
      <c r="W48" s="72">
        <v>43616</v>
      </c>
      <c r="X48" s="72"/>
      <c r="Y48" s="72">
        <v>43830</v>
      </c>
      <c r="Z48" s="72"/>
      <c r="AA48" s="71" t="s">
        <v>2047</v>
      </c>
      <c r="AB48" s="71"/>
      <c r="AC48" s="71" t="s">
        <v>2048</v>
      </c>
      <c r="AD48" s="71"/>
      <c r="AE48" s="71" t="s">
        <v>430</v>
      </c>
      <c r="AF48" s="71"/>
      <c r="AG48" s="71">
        <v>0</v>
      </c>
      <c r="AH48" s="71"/>
      <c r="AI48" s="71">
        <v>916</v>
      </c>
      <c r="AJ48" s="71">
        <v>0</v>
      </c>
      <c r="AK48" s="71">
        <v>681</v>
      </c>
      <c r="AL48" s="73">
        <v>0</v>
      </c>
      <c r="AM48" s="71">
        <v>403</v>
      </c>
      <c r="AN48" s="71">
        <v>0</v>
      </c>
      <c r="AO48" s="71"/>
      <c r="AP48" s="71"/>
      <c r="AQ48" s="71" t="s">
        <v>35</v>
      </c>
      <c r="AR48" s="71"/>
      <c r="AS48" s="71" t="s">
        <v>2049</v>
      </c>
    </row>
    <row r="49" spans="1:45" ht="30" customHeight="1">
      <c r="A49" s="68">
        <v>126</v>
      </c>
      <c r="B49" s="71" t="s">
        <v>2050</v>
      </c>
      <c r="C49" s="68"/>
      <c r="D49" s="71" t="s">
        <v>914</v>
      </c>
      <c r="E49" s="71"/>
      <c r="F49" s="68" t="s">
        <v>288</v>
      </c>
      <c r="G49" s="71"/>
      <c r="H49" s="71"/>
      <c r="I49" s="71"/>
      <c r="J49" s="71"/>
      <c r="K49" s="71" t="s">
        <v>2051</v>
      </c>
      <c r="L49" s="71"/>
      <c r="M49" s="71" t="s">
        <v>1158</v>
      </c>
      <c r="N49" s="71"/>
      <c r="O49" s="71" t="s">
        <v>1159</v>
      </c>
      <c r="P49" s="71"/>
      <c r="Q49" s="71" t="s">
        <v>373</v>
      </c>
      <c r="R49" s="71"/>
      <c r="S49" s="9" t="s">
        <v>27</v>
      </c>
      <c r="T49" s="71"/>
      <c r="U49" s="68" t="str">
        <f>VLOOKUP(K:K,[2]Sheet1!$H:$R,11,0)</f>
        <v>是</v>
      </c>
      <c r="V49" s="71"/>
      <c r="W49" s="72">
        <v>43616</v>
      </c>
      <c r="X49" s="72"/>
      <c r="Y49" s="72">
        <v>43830</v>
      </c>
      <c r="Z49" s="72"/>
      <c r="AA49" s="71" t="s">
        <v>430</v>
      </c>
      <c r="AB49" s="71"/>
      <c r="AC49" s="71" t="s">
        <v>430</v>
      </c>
      <c r="AD49" s="71"/>
      <c r="AE49" s="71" t="s">
        <v>430</v>
      </c>
      <c r="AF49" s="71"/>
      <c r="AG49" s="71">
        <v>0</v>
      </c>
      <c r="AH49" s="71"/>
      <c r="AI49" s="71">
        <v>16080</v>
      </c>
      <c r="AJ49" s="71">
        <v>0</v>
      </c>
      <c r="AK49" s="71">
        <v>0</v>
      </c>
      <c r="AL49" s="73">
        <v>0</v>
      </c>
      <c r="AM49" s="71">
        <v>0</v>
      </c>
      <c r="AN49" s="71">
        <v>0</v>
      </c>
      <c r="AO49" s="71"/>
      <c r="AP49" s="71"/>
      <c r="AQ49" s="71" t="s">
        <v>35</v>
      </c>
      <c r="AR49" s="71"/>
      <c r="AS49" s="71" t="s">
        <v>2052</v>
      </c>
    </row>
    <row r="50" spans="1:45" ht="30" customHeight="1">
      <c r="A50" s="68">
        <v>127</v>
      </c>
      <c r="B50" s="71" t="s">
        <v>2053</v>
      </c>
      <c r="C50" s="68"/>
      <c r="D50" s="71" t="s">
        <v>197</v>
      </c>
      <c r="E50" s="71"/>
      <c r="F50" s="68" t="s">
        <v>288</v>
      </c>
      <c r="G50" s="71"/>
      <c r="H50" s="71"/>
      <c r="I50" s="71"/>
      <c r="J50" s="71"/>
      <c r="K50" s="71" t="s">
        <v>2054</v>
      </c>
      <c r="L50" s="71"/>
      <c r="M50" s="9" t="s">
        <v>24</v>
      </c>
      <c r="N50" s="71"/>
      <c r="O50" s="71" t="s">
        <v>66</v>
      </c>
      <c r="P50" s="71"/>
      <c r="Q50" s="71" t="s">
        <v>26</v>
      </c>
      <c r="R50" s="71"/>
      <c r="S50" s="9" t="s">
        <v>27</v>
      </c>
      <c r="T50" s="71"/>
      <c r="U50" s="68" t="str">
        <f>VLOOKUP(K:K,[2]Sheet1!$H:$R,11,0)</f>
        <v>否</v>
      </c>
      <c r="V50" s="71"/>
      <c r="W50" s="72">
        <v>43404</v>
      </c>
      <c r="X50" s="72"/>
      <c r="Y50" s="72">
        <v>43769</v>
      </c>
      <c r="Z50" s="72"/>
      <c r="AA50" s="71"/>
      <c r="AB50" s="71"/>
      <c r="AC50" s="71"/>
      <c r="AD50" s="71"/>
      <c r="AE50" s="71"/>
      <c r="AF50" s="71"/>
      <c r="AG50" s="71"/>
      <c r="AH50" s="71"/>
      <c r="AI50" s="71">
        <v>450</v>
      </c>
      <c r="AJ50" s="71">
        <v>0</v>
      </c>
      <c r="AK50" s="71">
        <v>100</v>
      </c>
      <c r="AL50" s="73">
        <v>0</v>
      </c>
      <c r="AM50" s="71">
        <v>0</v>
      </c>
      <c r="AN50" s="71">
        <v>0</v>
      </c>
      <c r="AO50" s="71"/>
      <c r="AP50" s="71"/>
      <c r="AQ50" s="71" t="s">
        <v>35</v>
      </c>
      <c r="AR50" s="71"/>
      <c r="AS50" s="71" t="s">
        <v>2054</v>
      </c>
    </row>
    <row r="51" spans="1:45" ht="30" customHeight="1">
      <c r="A51" s="74">
        <v>513</v>
      </c>
      <c r="B51" s="75" t="s">
        <v>2055</v>
      </c>
      <c r="C51" s="75"/>
      <c r="D51" s="76" t="s">
        <v>32</v>
      </c>
      <c r="E51" s="76"/>
      <c r="F51" s="76" t="s">
        <v>37</v>
      </c>
      <c r="G51" s="76"/>
      <c r="H51" s="76"/>
      <c r="I51" s="76"/>
      <c r="J51" s="76"/>
      <c r="K51" s="76" t="s">
        <v>2056</v>
      </c>
      <c r="L51" s="76"/>
      <c r="M51" s="9" t="s">
        <v>24</v>
      </c>
      <c r="N51" s="76"/>
      <c r="O51" s="76" t="s">
        <v>34</v>
      </c>
      <c r="P51" s="76"/>
      <c r="Q51" s="76" t="s">
        <v>26</v>
      </c>
      <c r="R51" s="76"/>
      <c r="S51" s="9" t="s">
        <v>27</v>
      </c>
      <c r="T51" s="76"/>
      <c r="U51" s="76" t="s">
        <v>28</v>
      </c>
      <c r="V51" s="76"/>
      <c r="W51" s="77">
        <v>43191</v>
      </c>
      <c r="X51" s="77"/>
      <c r="Y51" s="77">
        <v>44013</v>
      </c>
      <c r="Z51" s="77"/>
      <c r="AA51" s="78" t="s">
        <v>29</v>
      </c>
      <c r="AB51" s="78"/>
      <c r="AC51" s="79" t="s">
        <v>29</v>
      </c>
      <c r="AD51" s="79"/>
      <c r="AE51" s="79" t="s">
        <v>29</v>
      </c>
      <c r="AF51" s="79"/>
      <c r="AG51" s="79" t="s">
        <v>2057</v>
      </c>
      <c r="AH51" s="79"/>
      <c r="AI51" s="75">
        <v>607</v>
      </c>
      <c r="AJ51" s="73">
        <v>0</v>
      </c>
      <c r="AK51" s="75">
        <v>24</v>
      </c>
      <c r="AL51" s="73">
        <v>0</v>
      </c>
      <c r="AM51" s="73"/>
      <c r="AN51" s="71">
        <v>0</v>
      </c>
      <c r="AO51" s="73"/>
      <c r="AP51" s="73"/>
      <c r="AQ51" s="73" t="s">
        <v>35</v>
      </c>
      <c r="AR51" s="73"/>
      <c r="AS51" s="80" t="s">
        <v>2058</v>
      </c>
    </row>
    <row r="52" spans="1:45" ht="30" customHeight="1">
      <c r="A52" s="74">
        <v>514</v>
      </c>
      <c r="B52" s="75" t="s">
        <v>2059</v>
      </c>
      <c r="C52" s="75"/>
      <c r="D52" s="76" t="s">
        <v>37</v>
      </c>
      <c r="E52" s="76"/>
      <c r="F52" s="76" t="s">
        <v>37</v>
      </c>
      <c r="G52" s="76"/>
      <c r="H52" s="76"/>
      <c r="I52" s="76"/>
      <c r="J52" s="76"/>
      <c r="K52" s="76" t="s">
        <v>2060</v>
      </c>
      <c r="L52" s="76"/>
      <c r="M52" s="9" t="s">
        <v>24</v>
      </c>
      <c r="N52" s="76"/>
      <c r="O52" s="76" t="s">
        <v>66</v>
      </c>
      <c r="P52" s="76"/>
      <c r="Q52" s="76" t="s">
        <v>373</v>
      </c>
      <c r="R52" s="76"/>
      <c r="S52" s="9" t="s">
        <v>27</v>
      </c>
      <c r="T52" s="76"/>
      <c r="U52" s="76" t="s">
        <v>28</v>
      </c>
      <c r="V52" s="76"/>
      <c r="W52" s="77">
        <v>43525</v>
      </c>
      <c r="X52" s="77"/>
      <c r="Y52" s="77">
        <v>44166</v>
      </c>
      <c r="Z52" s="77"/>
      <c r="AA52" s="78" t="s">
        <v>29</v>
      </c>
      <c r="AB52" s="78"/>
      <c r="AC52" s="79" t="s">
        <v>29</v>
      </c>
      <c r="AD52" s="79"/>
      <c r="AE52" s="79" t="s">
        <v>976</v>
      </c>
      <c r="AF52" s="79"/>
      <c r="AG52" s="79" t="s">
        <v>29</v>
      </c>
      <c r="AH52" s="79"/>
      <c r="AI52" s="75">
        <v>2144.3000000000002</v>
      </c>
      <c r="AJ52" s="73">
        <v>0</v>
      </c>
      <c r="AK52" s="75">
        <v>1000</v>
      </c>
      <c r="AL52" s="73">
        <v>0</v>
      </c>
      <c r="AM52" s="73"/>
      <c r="AN52" s="71">
        <v>0</v>
      </c>
      <c r="AO52" s="73"/>
      <c r="AP52" s="73"/>
      <c r="AQ52" s="73" t="s">
        <v>30</v>
      </c>
      <c r="AR52" s="73"/>
      <c r="AS52" s="80" t="s">
        <v>2061</v>
      </c>
    </row>
    <row r="53" spans="1:45" ht="30" customHeight="1">
      <c r="A53" s="74">
        <v>515</v>
      </c>
      <c r="B53" s="75" t="s">
        <v>2062</v>
      </c>
      <c r="C53" s="75"/>
      <c r="D53" s="76" t="s">
        <v>50</v>
      </c>
      <c r="E53" s="76"/>
      <c r="F53" s="76" t="s">
        <v>37</v>
      </c>
      <c r="G53" s="76"/>
      <c r="H53" s="81"/>
      <c r="I53" s="76"/>
      <c r="J53" s="76"/>
      <c r="K53" s="76" t="s">
        <v>756</v>
      </c>
      <c r="L53" s="76"/>
      <c r="M53" s="9" t="s">
        <v>24</v>
      </c>
      <c r="N53" s="76"/>
      <c r="O53" s="76" t="s">
        <v>48</v>
      </c>
      <c r="P53" s="76"/>
      <c r="Q53" s="76" t="s">
        <v>652</v>
      </c>
      <c r="R53" s="76"/>
      <c r="S53" s="9" t="s">
        <v>27</v>
      </c>
      <c r="T53" s="76"/>
      <c r="U53" s="76" t="s">
        <v>28</v>
      </c>
      <c r="V53" s="76"/>
      <c r="W53" s="77">
        <v>43800</v>
      </c>
      <c r="X53" s="77"/>
      <c r="Y53" s="77">
        <v>44531</v>
      </c>
      <c r="Z53" s="77"/>
      <c r="AA53" s="78" t="s">
        <v>29</v>
      </c>
      <c r="AB53" s="78"/>
      <c r="AC53" s="79" t="s">
        <v>29</v>
      </c>
      <c r="AD53" s="79"/>
      <c r="AE53" s="79" t="s">
        <v>29</v>
      </c>
      <c r="AF53" s="79"/>
      <c r="AG53" s="79" t="s">
        <v>29</v>
      </c>
      <c r="AH53" s="79"/>
      <c r="AI53" s="75">
        <v>180000</v>
      </c>
      <c r="AJ53" s="73">
        <v>0</v>
      </c>
      <c r="AK53" s="75">
        <v>100</v>
      </c>
      <c r="AL53" s="73">
        <v>0</v>
      </c>
      <c r="AM53" s="73"/>
      <c r="AN53" s="71">
        <v>0</v>
      </c>
      <c r="AO53" s="73"/>
      <c r="AP53" s="73"/>
      <c r="AQ53" s="73" t="s">
        <v>30</v>
      </c>
      <c r="AR53" s="73"/>
      <c r="AS53" s="80" t="s">
        <v>1710</v>
      </c>
    </row>
    <row r="54" spans="1:45" ht="30" customHeight="1">
      <c r="A54" s="74">
        <v>516</v>
      </c>
      <c r="B54" s="75" t="s">
        <v>2063</v>
      </c>
      <c r="C54" s="75"/>
      <c r="D54" s="76" t="s">
        <v>20</v>
      </c>
      <c r="E54" s="76"/>
      <c r="F54" s="76" t="s">
        <v>37</v>
      </c>
      <c r="G54" s="76"/>
      <c r="H54" s="76"/>
      <c r="I54" s="76"/>
      <c r="J54" s="76"/>
      <c r="K54" s="76" t="s">
        <v>2064</v>
      </c>
      <c r="L54" s="76"/>
      <c r="M54" s="9" t="s">
        <v>24</v>
      </c>
      <c r="N54" s="76"/>
      <c r="O54" s="76" t="s">
        <v>2065</v>
      </c>
      <c r="P54" s="76"/>
      <c r="Q54" s="76" t="s">
        <v>26</v>
      </c>
      <c r="R54" s="76"/>
      <c r="S54" s="9" t="s">
        <v>27</v>
      </c>
      <c r="T54" s="76"/>
      <c r="U54" s="76" t="s">
        <v>28</v>
      </c>
      <c r="V54" s="76"/>
      <c r="W54" s="77">
        <v>43313</v>
      </c>
      <c r="X54" s="77"/>
      <c r="Y54" s="77">
        <v>43800</v>
      </c>
      <c r="Z54" s="77"/>
      <c r="AA54" s="78" t="s">
        <v>29</v>
      </c>
      <c r="AB54" s="78"/>
      <c r="AC54" s="79" t="s">
        <v>29</v>
      </c>
      <c r="AD54" s="79"/>
      <c r="AE54" s="79" t="s">
        <v>29</v>
      </c>
      <c r="AF54" s="79"/>
      <c r="AG54" s="79" t="s">
        <v>29</v>
      </c>
      <c r="AH54" s="79"/>
      <c r="AI54" s="75">
        <v>591</v>
      </c>
      <c r="AJ54" s="73">
        <v>0</v>
      </c>
      <c r="AK54" s="75">
        <v>200</v>
      </c>
      <c r="AL54" s="73">
        <v>0</v>
      </c>
      <c r="AM54" s="73"/>
      <c r="AN54" s="71">
        <v>0</v>
      </c>
      <c r="AO54" s="73"/>
      <c r="AP54" s="73"/>
      <c r="AQ54" s="73" t="s">
        <v>30</v>
      </c>
      <c r="AR54" s="73"/>
      <c r="AS54" s="80" t="s">
        <v>2066</v>
      </c>
    </row>
    <row r="55" spans="1:45" ht="30" customHeight="1">
      <c r="A55" s="74">
        <v>517</v>
      </c>
      <c r="B55" s="75" t="s">
        <v>2067</v>
      </c>
      <c r="C55" s="75"/>
      <c r="D55" s="76" t="s">
        <v>32</v>
      </c>
      <c r="E55" s="76"/>
      <c r="F55" s="76" t="s">
        <v>37</v>
      </c>
      <c r="G55" s="76"/>
      <c r="H55" s="76"/>
      <c r="I55" s="76"/>
      <c r="J55" s="76"/>
      <c r="K55" s="76" t="s">
        <v>2068</v>
      </c>
      <c r="L55" s="76"/>
      <c r="M55" s="9" t="s">
        <v>24</v>
      </c>
      <c r="N55" s="76"/>
      <c r="O55" s="76" t="s">
        <v>34</v>
      </c>
      <c r="P55" s="76"/>
      <c r="Q55" s="76" t="s">
        <v>26</v>
      </c>
      <c r="R55" s="76"/>
      <c r="S55" s="9" t="s">
        <v>27</v>
      </c>
      <c r="T55" s="76"/>
      <c r="U55" s="76" t="s">
        <v>28</v>
      </c>
      <c r="V55" s="76"/>
      <c r="W55" s="77">
        <v>43191</v>
      </c>
      <c r="X55" s="77"/>
      <c r="Y55" s="77">
        <v>44013</v>
      </c>
      <c r="Z55" s="77"/>
      <c r="AA55" s="78" t="s">
        <v>29</v>
      </c>
      <c r="AB55" s="78"/>
      <c r="AC55" s="79" t="s">
        <v>29</v>
      </c>
      <c r="AD55" s="79"/>
      <c r="AE55" s="79" t="s">
        <v>29</v>
      </c>
      <c r="AF55" s="79"/>
      <c r="AG55" s="79" t="s">
        <v>2069</v>
      </c>
      <c r="AH55" s="79"/>
      <c r="AI55" s="75">
        <v>595</v>
      </c>
      <c r="AJ55" s="73">
        <v>0</v>
      </c>
      <c r="AK55" s="75">
        <v>86</v>
      </c>
      <c r="AL55" s="73">
        <v>0</v>
      </c>
      <c r="AM55" s="73"/>
      <c r="AN55" s="71">
        <v>0</v>
      </c>
      <c r="AO55" s="73"/>
      <c r="AP55" s="73"/>
      <c r="AQ55" s="73" t="s">
        <v>35</v>
      </c>
      <c r="AR55" s="73"/>
      <c r="AS55" s="80" t="s">
        <v>2070</v>
      </c>
    </row>
    <row r="56" spans="1:45" ht="30" customHeight="1">
      <c r="A56" s="74">
        <v>518</v>
      </c>
      <c r="B56" s="75" t="s">
        <v>2071</v>
      </c>
      <c r="C56" s="75"/>
      <c r="D56" s="76" t="s">
        <v>20</v>
      </c>
      <c r="E56" s="76"/>
      <c r="F56" s="76" t="s">
        <v>37</v>
      </c>
      <c r="G56" s="76"/>
      <c r="H56" s="76"/>
      <c r="I56" s="76"/>
      <c r="J56" s="76"/>
      <c r="K56" s="76" t="s">
        <v>2072</v>
      </c>
      <c r="L56" s="76"/>
      <c r="M56" s="9" t="s">
        <v>24</v>
      </c>
      <c r="N56" s="76"/>
      <c r="O56" s="76" t="s">
        <v>61</v>
      </c>
      <c r="P56" s="76"/>
      <c r="Q56" s="76" t="s">
        <v>26</v>
      </c>
      <c r="R56" s="76"/>
      <c r="S56" s="9" t="s">
        <v>27</v>
      </c>
      <c r="T56" s="76"/>
      <c r="U56" s="76" t="s">
        <v>43</v>
      </c>
      <c r="V56" s="76"/>
      <c r="W56" s="77">
        <v>43101</v>
      </c>
      <c r="X56" s="77"/>
      <c r="Y56" s="77">
        <v>43800</v>
      </c>
      <c r="Z56" s="77"/>
      <c r="AA56" s="78" t="s">
        <v>29</v>
      </c>
      <c r="AB56" s="78"/>
      <c r="AC56" s="79" t="s">
        <v>29</v>
      </c>
      <c r="AD56" s="79"/>
      <c r="AE56" s="79" t="s">
        <v>29</v>
      </c>
      <c r="AF56" s="79"/>
      <c r="AG56" s="79" t="s">
        <v>29</v>
      </c>
      <c r="AH56" s="79"/>
      <c r="AI56" s="75">
        <v>6000</v>
      </c>
      <c r="AJ56" s="73">
        <v>0</v>
      </c>
      <c r="AK56" s="75">
        <v>1500</v>
      </c>
      <c r="AL56" s="73">
        <v>0</v>
      </c>
      <c r="AM56" s="73"/>
      <c r="AN56" s="71">
        <v>0</v>
      </c>
      <c r="AO56" s="73"/>
      <c r="AP56" s="73"/>
      <c r="AQ56" s="73" t="s">
        <v>30</v>
      </c>
      <c r="AR56" s="73"/>
      <c r="AS56" s="80" t="s">
        <v>2073</v>
      </c>
    </row>
    <row r="57" spans="1:45" ht="30" customHeight="1">
      <c r="A57" s="74">
        <v>519</v>
      </c>
      <c r="B57" s="75" t="s">
        <v>2074</v>
      </c>
      <c r="C57" s="75"/>
      <c r="D57" s="76" t="s">
        <v>900</v>
      </c>
      <c r="E57" s="76"/>
      <c r="F57" s="76" t="s">
        <v>37</v>
      </c>
      <c r="G57" s="76"/>
      <c r="H57" s="76"/>
      <c r="I57" s="76"/>
      <c r="J57" s="76"/>
      <c r="K57" s="76" t="s">
        <v>2075</v>
      </c>
      <c r="L57" s="76"/>
      <c r="M57" s="76" t="s">
        <v>896</v>
      </c>
      <c r="N57" s="76"/>
      <c r="O57" s="76" t="s">
        <v>896</v>
      </c>
      <c r="P57" s="76"/>
      <c r="Q57" s="76" t="s">
        <v>26</v>
      </c>
      <c r="R57" s="76"/>
      <c r="S57" s="76" t="s">
        <v>40</v>
      </c>
      <c r="T57" s="76"/>
      <c r="U57" s="76" t="s">
        <v>43</v>
      </c>
      <c r="V57" s="76"/>
      <c r="W57" s="77">
        <v>42583</v>
      </c>
      <c r="X57" s="77"/>
      <c r="Y57" s="77">
        <v>43647</v>
      </c>
      <c r="Z57" s="77"/>
      <c r="AA57" s="78" t="s">
        <v>2076</v>
      </c>
      <c r="AB57" s="78"/>
      <c r="AC57" s="79" t="s">
        <v>2077</v>
      </c>
      <c r="AD57" s="79"/>
      <c r="AE57" s="79" t="s">
        <v>29</v>
      </c>
      <c r="AF57" s="79"/>
      <c r="AG57" s="79" t="s">
        <v>29</v>
      </c>
      <c r="AH57" s="79"/>
      <c r="AI57" s="75">
        <v>96000</v>
      </c>
      <c r="AJ57" s="73">
        <v>0</v>
      </c>
      <c r="AK57" s="75">
        <v>24000</v>
      </c>
      <c r="AL57" s="73">
        <v>0</v>
      </c>
      <c r="AM57" s="73"/>
      <c r="AN57" s="71">
        <v>0</v>
      </c>
      <c r="AO57" s="73"/>
      <c r="AP57" s="73"/>
      <c r="AQ57" s="73" t="s">
        <v>30</v>
      </c>
      <c r="AR57" s="73"/>
      <c r="AS57" s="80" t="s">
        <v>2078</v>
      </c>
    </row>
    <row r="58" spans="1:45" ht="30" customHeight="1">
      <c r="A58" s="74">
        <v>520</v>
      </c>
      <c r="B58" s="75" t="s">
        <v>2079</v>
      </c>
      <c r="C58" s="75"/>
      <c r="D58" s="76" t="s">
        <v>20</v>
      </c>
      <c r="E58" s="76"/>
      <c r="F58" s="76" t="s">
        <v>37</v>
      </c>
      <c r="G58" s="76"/>
      <c r="H58" s="76"/>
      <c r="I58" s="76"/>
      <c r="J58" s="76"/>
      <c r="K58" s="76" t="s">
        <v>2080</v>
      </c>
      <c r="L58" s="76"/>
      <c r="M58" s="9" t="s">
        <v>24</v>
      </c>
      <c r="N58" s="76"/>
      <c r="O58" s="76" t="s">
        <v>61</v>
      </c>
      <c r="P58" s="76"/>
      <c r="Q58" s="76" t="s">
        <v>26</v>
      </c>
      <c r="R58" s="76"/>
      <c r="S58" s="9" t="s">
        <v>27</v>
      </c>
      <c r="T58" s="76"/>
      <c r="U58" s="76" t="s">
        <v>28</v>
      </c>
      <c r="V58" s="76"/>
      <c r="W58" s="77">
        <v>43374</v>
      </c>
      <c r="X58" s="77"/>
      <c r="Y58" s="77">
        <v>43800</v>
      </c>
      <c r="Z58" s="77"/>
      <c r="AA58" s="78" t="s">
        <v>29</v>
      </c>
      <c r="AB58" s="78"/>
      <c r="AC58" s="79" t="s">
        <v>29</v>
      </c>
      <c r="AD58" s="79"/>
      <c r="AE58" s="79" t="s">
        <v>29</v>
      </c>
      <c r="AF58" s="79"/>
      <c r="AG58" s="79" t="s">
        <v>29</v>
      </c>
      <c r="AH58" s="79"/>
      <c r="AI58" s="75">
        <v>1700</v>
      </c>
      <c r="AJ58" s="73">
        <v>0</v>
      </c>
      <c r="AK58" s="75">
        <v>1200</v>
      </c>
      <c r="AL58" s="73">
        <v>0</v>
      </c>
      <c r="AM58" s="73"/>
      <c r="AN58" s="71">
        <v>0</v>
      </c>
      <c r="AO58" s="73"/>
      <c r="AP58" s="73"/>
      <c r="AQ58" s="73" t="s">
        <v>30</v>
      </c>
      <c r="AR58" s="73"/>
      <c r="AS58" s="80" t="s">
        <v>2081</v>
      </c>
    </row>
    <row r="59" spans="1:45" ht="30" customHeight="1">
      <c r="A59" s="74">
        <v>521</v>
      </c>
      <c r="B59" s="75" t="s">
        <v>2082</v>
      </c>
      <c r="C59" s="75"/>
      <c r="D59" s="76" t="s">
        <v>20</v>
      </c>
      <c r="E59" s="76"/>
      <c r="F59" s="76" t="s">
        <v>37</v>
      </c>
      <c r="G59" s="76"/>
      <c r="H59" s="76"/>
      <c r="I59" s="76"/>
      <c r="J59" s="76"/>
      <c r="K59" s="76" t="s">
        <v>2083</v>
      </c>
      <c r="L59" s="76"/>
      <c r="M59" s="9" t="s">
        <v>24</v>
      </c>
      <c r="N59" s="76"/>
      <c r="O59" s="76" t="s">
        <v>61</v>
      </c>
      <c r="P59" s="76"/>
      <c r="Q59" s="76" t="s">
        <v>373</v>
      </c>
      <c r="R59" s="76"/>
      <c r="S59" s="9" t="s">
        <v>27</v>
      </c>
      <c r="T59" s="76"/>
      <c r="U59" s="76" t="s">
        <v>28</v>
      </c>
      <c r="V59" s="76"/>
      <c r="W59" s="77">
        <v>43678</v>
      </c>
      <c r="X59" s="77"/>
      <c r="Y59" s="77">
        <v>44166</v>
      </c>
      <c r="Z59" s="77"/>
      <c r="AA59" s="78" t="s">
        <v>29</v>
      </c>
      <c r="AB59" s="78"/>
      <c r="AC59" s="79" t="s">
        <v>29</v>
      </c>
      <c r="AD59" s="79"/>
      <c r="AE59" s="79" t="s">
        <v>29</v>
      </c>
      <c r="AF59" s="79"/>
      <c r="AG59" s="79" t="s">
        <v>29</v>
      </c>
      <c r="AH59" s="79"/>
      <c r="AI59" s="75">
        <v>3642</v>
      </c>
      <c r="AJ59" s="73">
        <v>0</v>
      </c>
      <c r="AK59" s="75">
        <v>2000</v>
      </c>
      <c r="AL59" s="73">
        <v>0</v>
      </c>
      <c r="AM59" s="73"/>
      <c r="AN59" s="71">
        <v>0</v>
      </c>
      <c r="AO59" s="73"/>
      <c r="AP59" s="73"/>
      <c r="AQ59" s="73" t="s">
        <v>30</v>
      </c>
      <c r="AR59" s="73"/>
      <c r="AS59" s="80" t="s">
        <v>2084</v>
      </c>
    </row>
    <row r="60" spans="1:45" ht="30" customHeight="1">
      <c r="A60" s="74">
        <v>522</v>
      </c>
      <c r="B60" s="75" t="s">
        <v>2085</v>
      </c>
      <c r="C60" s="75"/>
      <c r="D60" s="76" t="s">
        <v>37</v>
      </c>
      <c r="E60" s="76"/>
      <c r="F60" s="76" t="s">
        <v>37</v>
      </c>
      <c r="G60" s="76"/>
      <c r="H60" s="76"/>
      <c r="I60" s="76"/>
      <c r="J60" s="76"/>
      <c r="K60" s="76" t="s">
        <v>2086</v>
      </c>
      <c r="L60" s="76"/>
      <c r="M60" s="76" t="s">
        <v>1321</v>
      </c>
      <c r="N60" s="76"/>
      <c r="O60" s="76" t="s">
        <v>344</v>
      </c>
      <c r="P60" s="76"/>
      <c r="Q60" s="76" t="s">
        <v>26</v>
      </c>
      <c r="R60" s="76"/>
      <c r="S60" s="76" t="s">
        <v>40</v>
      </c>
      <c r="T60" s="76"/>
      <c r="U60" s="76" t="s">
        <v>43</v>
      </c>
      <c r="V60" s="76"/>
      <c r="W60" s="77">
        <v>42826</v>
      </c>
      <c r="X60" s="77"/>
      <c r="Y60" s="77">
        <v>43739</v>
      </c>
      <c r="Z60" s="77"/>
      <c r="AA60" s="78" t="s">
        <v>1332</v>
      </c>
      <c r="AB60" s="78"/>
      <c r="AC60" s="79" t="s">
        <v>1193</v>
      </c>
      <c r="AD60" s="79"/>
      <c r="AE60" s="79" t="s">
        <v>29</v>
      </c>
      <c r="AF60" s="79"/>
      <c r="AG60" s="79" t="s">
        <v>29</v>
      </c>
      <c r="AH60" s="79"/>
      <c r="AI60" s="75">
        <v>14000</v>
      </c>
      <c r="AJ60" s="73">
        <v>0</v>
      </c>
      <c r="AK60" s="75">
        <v>4880</v>
      </c>
      <c r="AL60" s="73">
        <v>0</v>
      </c>
      <c r="AM60" s="73"/>
      <c r="AN60" s="71">
        <v>0</v>
      </c>
      <c r="AO60" s="73"/>
      <c r="AP60" s="73"/>
      <c r="AQ60" s="73" t="s">
        <v>30</v>
      </c>
      <c r="AR60" s="73"/>
      <c r="AS60" s="80" t="s">
        <v>2087</v>
      </c>
    </row>
    <row r="61" spans="1:45" ht="30" customHeight="1">
      <c r="A61" s="74">
        <v>523</v>
      </c>
      <c r="B61" s="75" t="s">
        <v>2088</v>
      </c>
      <c r="C61" s="75"/>
      <c r="D61" s="76" t="s">
        <v>2089</v>
      </c>
      <c r="E61" s="76"/>
      <c r="F61" s="76" t="s">
        <v>37</v>
      </c>
      <c r="G61" s="76"/>
      <c r="H61" s="76"/>
      <c r="I61" s="76"/>
      <c r="J61" s="76"/>
      <c r="K61" s="76" t="s">
        <v>2090</v>
      </c>
      <c r="L61" s="76"/>
      <c r="M61" s="9" t="s">
        <v>24</v>
      </c>
      <c r="N61" s="76"/>
      <c r="O61" s="76" t="s">
        <v>72</v>
      </c>
      <c r="P61" s="76"/>
      <c r="Q61" s="76" t="s">
        <v>373</v>
      </c>
      <c r="R61" s="76"/>
      <c r="S61" s="76" t="s">
        <v>40</v>
      </c>
      <c r="T61" s="76"/>
      <c r="U61" s="76" t="s">
        <v>43</v>
      </c>
      <c r="V61" s="76"/>
      <c r="W61" s="77">
        <v>43525</v>
      </c>
      <c r="X61" s="77"/>
      <c r="Y61" s="77">
        <v>43739</v>
      </c>
      <c r="Z61" s="77"/>
      <c r="AA61" s="78" t="s">
        <v>29</v>
      </c>
      <c r="AB61" s="78"/>
      <c r="AC61" s="79" t="s">
        <v>29</v>
      </c>
      <c r="AD61" s="79"/>
      <c r="AE61" s="79" t="s">
        <v>29</v>
      </c>
      <c r="AF61" s="79"/>
      <c r="AG61" s="79" t="s">
        <v>29</v>
      </c>
      <c r="AH61" s="79"/>
      <c r="AI61" s="75">
        <v>900</v>
      </c>
      <c r="AJ61" s="73">
        <v>0</v>
      </c>
      <c r="AK61" s="75">
        <v>180</v>
      </c>
      <c r="AL61" s="73">
        <v>0</v>
      </c>
      <c r="AM61" s="73"/>
      <c r="AN61" s="71">
        <v>0</v>
      </c>
      <c r="AO61" s="73"/>
      <c r="AP61" s="73"/>
      <c r="AQ61" s="73" t="s">
        <v>30</v>
      </c>
      <c r="AR61" s="73"/>
      <c r="AS61" s="80" t="s">
        <v>2091</v>
      </c>
    </row>
    <row r="62" spans="1:45" ht="30" customHeight="1">
      <c r="A62" s="74">
        <v>524</v>
      </c>
      <c r="B62" s="75" t="s">
        <v>2092</v>
      </c>
      <c r="C62" s="75"/>
      <c r="D62" s="76" t="s">
        <v>900</v>
      </c>
      <c r="E62" s="76"/>
      <c r="F62" s="76" t="s">
        <v>37</v>
      </c>
      <c r="G62" s="76"/>
      <c r="H62" s="76"/>
      <c r="I62" s="76"/>
      <c r="J62" s="76"/>
      <c r="K62" s="76" t="s">
        <v>2093</v>
      </c>
      <c r="L62" s="76"/>
      <c r="M62" s="76" t="s">
        <v>896</v>
      </c>
      <c r="N62" s="76"/>
      <c r="O62" s="76" t="s">
        <v>896</v>
      </c>
      <c r="P62" s="76"/>
      <c r="Q62" s="76" t="s">
        <v>26</v>
      </c>
      <c r="R62" s="76"/>
      <c r="S62" s="76" t="s">
        <v>40</v>
      </c>
      <c r="T62" s="76"/>
      <c r="U62" s="76" t="s">
        <v>28</v>
      </c>
      <c r="V62" s="76"/>
      <c r="W62" s="77">
        <v>42217</v>
      </c>
      <c r="X62" s="77"/>
      <c r="Y62" s="77">
        <v>43678</v>
      </c>
      <c r="Z62" s="77"/>
      <c r="AA62" s="78" t="s">
        <v>2094</v>
      </c>
      <c r="AB62" s="78"/>
      <c r="AC62" s="79" t="s">
        <v>2095</v>
      </c>
      <c r="AD62" s="79"/>
      <c r="AE62" s="79" t="s">
        <v>29</v>
      </c>
      <c r="AF62" s="79"/>
      <c r="AG62" s="79" t="s">
        <v>29</v>
      </c>
      <c r="AH62" s="79"/>
      <c r="AI62" s="75">
        <v>86170</v>
      </c>
      <c r="AJ62" s="73">
        <v>0</v>
      </c>
      <c r="AK62" s="75">
        <v>2700</v>
      </c>
      <c r="AL62" s="73">
        <v>0</v>
      </c>
      <c r="AM62" s="73"/>
      <c r="AN62" s="71">
        <v>0</v>
      </c>
      <c r="AO62" s="73"/>
      <c r="AP62" s="73"/>
      <c r="AQ62" s="73" t="s">
        <v>30</v>
      </c>
      <c r="AR62" s="73"/>
      <c r="AS62" s="80" t="s">
        <v>2096</v>
      </c>
    </row>
    <row r="63" spans="1:45" ht="30" customHeight="1">
      <c r="A63" s="74">
        <v>525</v>
      </c>
      <c r="B63" s="75" t="s">
        <v>2097</v>
      </c>
      <c r="C63" s="75"/>
      <c r="D63" s="76" t="s">
        <v>20</v>
      </c>
      <c r="E63" s="76"/>
      <c r="F63" s="76" t="s">
        <v>37</v>
      </c>
      <c r="G63" s="76"/>
      <c r="H63" s="76"/>
      <c r="I63" s="76"/>
      <c r="J63" s="76"/>
      <c r="K63" s="76" t="s">
        <v>2098</v>
      </c>
      <c r="L63" s="76"/>
      <c r="M63" s="9" t="s">
        <v>24</v>
      </c>
      <c r="N63" s="76"/>
      <c r="O63" s="76" t="s">
        <v>61</v>
      </c>
      <c r="P63" s="76"/>
      <c r="Q63" s="76" t="s">
        <v>373</v>
      </c>
      <c r="R63" s="76"/>
      <c r="S63" s="9" t="s">
        <v>27</v>
      </c>
      <c r="T63" s="76"/>
      <c r="U63" s="76" t="s">
        <v>28</v>
      </c>
      <c r="V63" s="76"/>
      <c r="W63" s="77">
        <v>43525</v>
      </c>
      <c r="X63" s="77"/>
      <c r="Y63" s="77">
        <v>44166</v>
      </c>
      <c r="Z63" s="77"/>
      <c r="AA63" s="78" t="s">
        <v>2099</v>
      </c>
      <c r="AB63" s="78"/>
      <c r="AC63" s="79" t="s">
        <v>29</v>
      </c>
      <c r="AD63" s="79"/>
      <c r="AE63" s="79" t="s">
        <v>2099</v>
      </c>
      <c r="AF63" s="79"/>
      <c r="AG63" s="79" t="s">
        <v>29</v>
      </c>
      <c r="AH63" s="79"/>
      <c r="AI63" s="75">
        <v>320</v>
      </c>
      <c r="AJ63" s="73">
        <v>0</v>
      </c>
      <c r="AK63" s="75">
        <v>100</v>
      </c>
      <c r="AL63" s="73">
        <v>0</v>
      </c>
      <c r="AM63" s="73"/>
      <c r="AN63" s="71">
        <v>0</v>
      </c>
      <c r="AO63" s="73"/>
      <c r="AP63" s="73"/>
      <c r="AQ63" s="73" t="s">
        <v>30</v>
      </c>
      <c r="AR63" s="73"/>
      <c r="AS63" s="80" t="s">
        <v>2100</v>
      </c>
    </row>
    <row r="64" spans="1:45" ht="30" customHeight="1">
      <c r="A64" s="74">
        <v>526</v>
      </c>
      <c r="B64" s="75" t="s">
        <v>2101</v>
      </c>
      <c r="C64" s="75"/>
      <c r="D64" s="76" t="s">
        <v>37</v>
      </c>
      <c r="E64" s="76"/>
      <c r="F64" s="76" t="s">
        <v>37</v>
      </c>
      <c r="G64" s="76"/>
      <c r="H64" s="76"/>
      <c r="I64" s="76"/>
      <c r="J64" s="76"/>
      <c r="K64" s="76" t="s">
        <v>2102</v>
      </c>
      <c r="L64" s="76"/>
      <c r="M64" s="9" t="s">
        <v>24</v>
      </c>
      <c r="N64" s="76"/>
      <c r="O64" s="76" t="s">
        <v>229</v>
      </c>
      <c r="P64" s="76"/>
      <c r="Q64" s="76" t="s">
        <v>26</v>
      </c>
      <c r="R64" s="76"/>
      <c r="S64" s="76" t="s">
        <v>302</v>
      </c>
      <c r="T64" s="76"/>
      <c r="U64" s="76" t="s">
        <v>28</v>
      </c>
      <c r="V64" s="76"/>
      <c r="W64" s="77">
        <v>42064</v>
      </c>
      <c r="X64" s="77"/>
      <c r="Y64" s="77">
        <v>43800</v>
      </c>
      <c r="Z64" s="77"/>
      <c r="AA64" s="78" t="s">
        <v>29</v>
      </c>
      <c r="AB64" s="78"/>
      <c r="AC64" s="79" t="s">
        <v>29</v>
      </c>
      <c r="AD64" s="79"/>
      <c r="AE64" s="79" t="s">
        <v>29</v>
      </c>
      <c r="AF64" s="79"/>
      <c r="AG64" s="79" t="s">
        <v>29</v>
      </c>
      <c r="AH64" s="79"/>
      <c r="AI64" s="75">
        <v>13015</v>
      </c>
      <c r="AJ64" s="73">
        <v>0</v>
      </c>
      <c r="AK64" s="75">
        <v>400</v>
      </c>
      <c r="AL64" s="73">
        <v>0</v>
      </c>
      <c r="AM64" s="73"/>
      <c r="AN64" s="71">
        <v>0</v>
      </c>
      <c r="AO64" s="73"/>
      <c r="AP64" s="73"/>
      <c r="AQ64" s="73" t="s">
        <v>30</v>
      </c>
      <c r="AR64" s="73"/>
      <c r="AS64" s="80" t="s">
        <v>2103</v>
      </c>
    </row>
    <row r="65" spans="1:45" ht="30" customHeight="1">
      <c r="A65" s="74">
        <v>527</v>
      </c>
      <c r="B65" s="75" t="s">
        <v>2104</v>
      </c>
      <c r="C65" s="75"/>
      <c r="D65" s="76" t="s">
        <v>20</v>
      </c>
      <c r="E65" s="76"/>
      <c r="F65" s="76" t="s">
        <v>37</v>
      </c>
      <c r="G65" s="76"/>
      <c r="H65" s="76"/>
      <c r="I65" s="76"/>
      <c r="J65" s="76"/>
      <c r="K65" s="76" t="s">
        <v>2105</v>
      </c>
      <c r="L65" s="76"/>
      <c r="M65" s="9" t="s">
        <v>24</v>
      </c>
      <c r="N65" s="76"/>
      <c r="O65" s="76" t="s">
        <v>52</v>
      </c>
      <c r="P65" s="76"/>
      <c r="Q65" s="76" t="s">
        <v>373</v>
      </c>
      <c r="R65" s="76"/>
      <c r="S65" s="9" t="s">
        <v>27</v>
      </c>
      <c r="T65" s="76"/>
      <c r="U65" s="76" t="s">
        <v>28</v>
      </c>
      <c r="V65" s="76"/>
      <c r="W65" s="77">
        <v>43617</v>
      </c>
      <c r="X65" s="77"/>
      <c r="Y65" s="77">
        <v>43800</v>
      </c>
      <c r="Z65" s="77"/>
      <c r="AA65" s="78" t="s">
        <v>2106</v>
      </c>
      <c r="AB65" s="78"/>
      <c r="AC65" s="79" t="s">
        <v>29</v>
      </c>
      <c r="AD65" s="79"/>
      <c r="AE65" s="79" t="s">
        <v>29</v>
      </c>
      <c r="AF65" s="79"/>
      <c r="AG65" s="79" t="s">
        <v>29</v>
      </c>
      <c r="AH65" s="79"/>
      <c r="AI65" s="75">
        <v>2036</v>
      </c>
      <c r="AJ65" s="73">
        <v>0</v>
      </c>
      <c r="AK65" s="75">
        <v>1700</v>
      </c>
      <c r="AL65" s="73">
        <v>0</v>
      </c>
      <c r="AM65" s="73"/>
      <c r="AN65" s="71">
        <v>0</v>
      </c>
      <c r="AO65" s="73"/>
      <c r="AP65" s="73"/>
      <c r="AQ65" s="73" t="s">
        <v>30</v>
      </c>
      <c r="AR65" s="73"/>
      <c r="AS65" s="80" t="s">
        <v>2107</v>
      </c>
    </row>
    <row r="66" spans="1:45" ht="30" customHeight="1">
      <c r="A66" s="74">
        <v>528</v>
      </c>
      <c r="B66" s="75" t="s">
        <v>2108</v>
      </c>
      <c r="C66" s="75"/>
      <c r="D66" s="76" t="s">
        <v>20</v>
      </c>
      <c r="E66" s="76"/>
      <c r="F66" s="76" t="s">
        <v>37</v>
      </c>
      <c r="G66" s="76"/>
      <c r="H66" s="76"/>
      <c r="I66" s="76"/>
      <c r="J66" s="76"/>
      <c r="K66" s="76" t="s">
        <v>2109</v>
      </c>
      <c r="L66" s="76"/>
      <c r="M66" s="9" t="s">
        <v>24</v>
      </c>
      <c r="N66" s="76"/>
      <c r="O66" s="76" t="s">
        <v>229</v>
      </c>
      <c r="P66" s="76"/>
      <c r="Q66" s="76" t="s">
        <v>26</v>
      </c>
      <c r="R66" s="76"/>
      <c r="S66" s="9" t="s">
        <v>27</v>
      </c>
      <c r="T66" s="76"/>
      <c r="U66" s="76" t="s">
        <v>28</v>
      </c>
      <c r="V66" s="76"/>
      <c r="W66" s="77">
        <v>43435</v>
      </c>
      <c r="X66" s="77"/>
      <c r="Y66" s="77">
        <v>44075</v>
      </c>
      <c r="Z66" s="77"/>
      <c r="AA66" s="78" t="s">
        <v>29</v>
      </c>
      <c r="AB66" s="78"/>
      <c r="AC66" s="79" t="s">
        <v>29</v>
      </c>
      <c r="AD66" s="79"/>
      <c r="AE66" s="79" t="s">
        <v>2110</v>
      </c>
      <c r="AF66" s="79"/>
      <c r="AG66" s="79" t="s">
        <v>29</v>
      </c>
      <c r="AH66" s="79"/>
      <c r="AI66" s="75">
        <v>2553.4</v>
      </c>
      <c r="AJ66" s="73">
        <v>0</v>
      </c>
      <c r="AK66" s="75">
        <v>1300</v>
      </c>
      <c r="AL66" s="73">
        <v>0</v>
      </c>
      <c r="AM66" s="73"/>
      <c r="AN66" s="71">
        <v>0</v>
      </c>
      <c r="AO66" s="73"/>
      <c r="AP66" s="73"/>
      <c r="AQ66" s="73" t="s">
        <v>30</v>
      </c>
      <c r="AR66" s="73"/>
      <c r="AS66" s="80" t="s">
        <v>2111</v>
      </c>
    </row>
    <row r="67" spans="1:45" ht="30" customHeight="1">
      <c r="A67" s="74">
        <v>529</v>
      </c>
      <c r="B67" s="75" t="s">
        <v>2112</v>
      </c>
      <c r="C67" s="75"/>
      <c r="D67" s="76" t="s">
        <v>20</v>
      </c>
      <c r="E67" s="76"/>
      <c r="F67" s="76" t="s">
        <v>37</v>
      </c>
      <c r="G67" s="76"/>
      <c r="H67" s="81"/>
      <c r="I67" s="76"/>
      <c r="J67" s="76"/>
      <c r="K67" s="76" t="s">
        <v>2113</v>
      </c>
      <c r="L67" s="76"/>
      <c r="M67" s="9" t="s">
        <v>24</v>
      </c>
      <c r="N67" s="76"/>
      <c r="O67" s="76" t="s">
        <v>39</v>
      </c>
      <c r="P67" s="76"/>
      <c r="Q67" s="76" t="s">
        <v>26</v>
      </c>
      <c r="R67" s="76"/>
      <c r="S67" s="9" t="s">
        <v>27</v>
      </c>
      <c r="T67" s="76"/>
      <c r="U67" s="76" t="s">
        <v>43</v>
      </c>
      <c r="V67" s="76"/>
      <c r="W67" s="77">
        <v>43405</v>
      </c>
      <c r="X67" s="77"/>
      <c r="Y67" s="77">
        <v>43800</v>
      </c>
      <c r="Z67" s="77"/>
      <c r="AA67" s="78" t="s">
        <v>29</v>
      </c>
      <c r="AB67" s="78"/>
      <c r="AC67" s="79" t="s">
        <v>29</v>
      </c>
      <c r="AD67" s="79"/>
      <c r="AE67" s="79" t="s">
        <v>29</v>
      </c>
      <c r="AF67" s="79"/>
      <c r="AG67" s="79" t="s">
        <v>29</v>
      </c>
      <c r="AH67" s="79"/>
      <c r="AI67" s="75">
        <v>11138</v>
      </c>
      <c r="AJ67" s="73">
        <v>0</v>
      </c>
      <c r="AK67" s="75">
        <v>6000</v>
      </c>
      <c r="AL67" s="73">
        <v>0</v>
      </c>
      <c r="AM67" s="73"/>
      <c r="AN67" s="71">
        <v>0</v>
      </c>
      <c r="AO67" s="73"/>
      <c r="AP67" s="73"/>
      <c r="AQ67" s="73" t="s">
        <v>30</v>
      </c>
      <c r="AR67" s="73"/>
      <c r="AS67" s="80" t="s">
        <v>2114</v>
      </c>
    </row>
    <row r="68" spans="1:45" ht="30" customHeight="1">
      <c r="A68" s="74">
        <v>530</v>
      </c>
      <c r="B68" s="75" t="s">
        <v>2115</v>
      </c>
      <c r="C68" s="75"/>
      <c r="D68" s="76" t="s">
        <v>37</v>
      </c>
      <c r="E68" s="76"/>
      <c r="F68" s="76" t="s">
        <v>37</v>
      </c>
      <c r="G68" s="76"/>
      <c r="H68" s="76"/>
      <c r="I68" s="76"/>
      <c r="J68" s="76"/>
      <c r="K68" s="76" t="s">
        <v>2116</v>
      </c>
      <c r="L68" s="76"/>
      <c r="M68" s="9" t="s">
        <v>24</v>
      </c>
      <c r="N68" s="76"/>
      <c r="O68" s="76" t="s">
        <v>66</v>
      </c>
      <c r="P68" s="76"/>
      <c r="Q68" s="76" t="s">
        <v>26</v>
      </c>
      <c r="R68" s="76"/>
      <c r="S68" s="9" t="s">
        <v>27</v>
      </c>
      <c r="T68" s="76"/>
      <c r="U68" s="76" t="s">
        <v>28</v>
      </c>
      <c r="V68" s="76"/>
      <c r="W68" s="77">
        <v>42309</v>
      </c>
      <c r="X68" s="77"/>
      <c r="Y68" s="77">
        <v>44166</v>
      </c>
      <c r="Z68" s="77"/>
      <c r="AA68" s="78" t="s">
        <v>29</v>
      </c>
      <c r="AB68" s="78"/>
      <c r="AC68" s="79" t="s">
        <v>29</v>
      </c>
      <c r="AD68" s="79"/>
      <c r="AE68" s="79" t="s">
        <v>2117</v>
      </c>
      <c r="AF68" s="79"/>
      <c r="AG68" s="79" t="s">
        <v>29</v>
      </c>
      <c r="AH68" s="79"/>
      <c r="AI68" s="75">
        <v>15269</v>
      </c>
      <c r="AJ68" s="73">
        <v>0</v>
      </c>
      <c r="AK68" s="75">
        <v>100</v>
      </c>
      <c r="AL68" s="73">
        <v>0</v>
      </c>
      <c r="AM68" s="73"/>
      <c r="AN68" s="71">
        <v>0</v>
      </c>
      <c r="AO68" s="73"/>
      <c r="AP68" s="73"/>
      <c r="AQ68" s="73" t="s">
        <v>30</v>
      </c>
      <c r="AR68" s="73"/>
      <c r="AS68" s="80" t="s">
        <v>2118</v>
      </c>
    </row>
    <row r="69" spans="1:45" ht="30" customHeight="1">
      <c r="A69" s="74">
        <v>531</v>
      </c>
      <c r="B69" s="75" t="s">
        <v>2119</v>
      </c>
      <c r="C69" s="75"/>
      <c r="D69" s="76" t="s">
        <v>32</v>
      </c>
      <c r="E69" s="76"/>
      <c r="F69" s="76" t="s">
        <v>37</v>
      </c>
      <c r="G69" s="76"/>
      <c r="H69" s="76"/>
      <c r="I69" s="76"/>
      <c r="J69" s="76"/>
      <c r="K69" s="76" t="s">
        <v>2120</v>
      </c>
      <c r="L69" s="76"/>
      <c r="M69" s="9" t="s">
        <v>24</v>
      </c>
      <c r="N69" s="76"/>
      <c r="O69" s="76" t="s">
        <v>2121</v>
      </c>
      <c r="P69" s="76"/>
      <c r="Q69" s="76" t="s">
        <v>26</v>
      </c>
      <c r="R69" s="76"/>
      <c r="S69" s="9" t="s">
        <v>27</v>
      </c>
      <c r="T69" s="76"/>
      <c r="U69" s="76" t="s">
        <v>28</v>
      </c>
      <c r="V69" s="76"/>
      <c r="W69" s="77">
        <v>43009</v>
      </c>
      <c r="X69" s="77"/>
      <c r="Y69" s="77">
        <v>43800</v>
      </c>
      <c r="Z69" s="77"/>
      <c r="AA69" s="78" t="s">
        <v>29</v>
      </c>
      <c r="AB69" s="78"/>
      <c r="AC69" s="79" t="s">
        <v>29</v>
      </c>
      <c r="AD69" s="79"/>
      <c r="AE69" s="79" t="s">
        <v>29</v>
      </c>
      <c r="AF69" s="79"/>
      <c r="AG69" s="79" t="s">
        <v>29</v>
      </c>
      <c r="AH69" s="79"/>
      <c r="AI69" s="75">
        <v>2000</v>
      </c>
      <c r="AJ69" s="73">
        <v>0</v>
      </c>
      <c r="AK69" s="75">
        <v>200</v>
      </c>
      <c r="AL69" s="73">
        <v>0</v>
      </c>
      <c r="AM69" s="73"/>
      <c r="AN69" s="71">
        <v>0</v>
      </c>
      <c r="AO69" s="73"/>
      <c r="AP69" s="73"/>
      <c r="AQ69" s="73" t="s">
        <v>30</v>
      </c>
      <c r="AR69" s="73"/>
      <c r="AS69" s="80" t="s">
        <v>2122</v>
      </c>
    </row>
    <row r="70" spans="1:45" ht="30" customHeight="1">
      <c r="A70" s="74">
        <v>532</v>
      </c>
      <c r="B70" s="75" t="s">
        <v>2123</v>
      </c>
      <c r="C70" s="75"/>
      <c r="D70" s="76" t="s">
        <v>32</v>
      </c>
      <c r="E70" s="76"/>
      <c r="F70" s="76" t="s">
        <v>37</v>
      </c>
      <c r="G70" s="76"/>
      <c r="H70" s="76"/>
      <c r="I70" s="76"/>
      <c r="J70" s="76"/>
      <c r="K70" s="76" t="s">
        <v>2124</v>
      </c>
      <c r="L70" s="76"/>
      <c r="M70" s="9" t="s">
        <v>24</v>
      </c>
      <c r="N70" s="76"/>
      <c r="O70" s="76" t="s">
        <v>2125</v>
      </c>
      <c r="P70" s="76"/>
      <c r="Q70" s="76" t="s">
        <v>373</v>
      </c>
      <c r="R70" s="76"/>
      <c r="S70" s="9" t="s">
        <v>27</v>
      </c>
      <c r="T70" s="76"/>
      <c r="U70" s="76" t="s">
        <v>43</v>
      </c>
      <c r="V70" s="76"/>
      <c r="W70" s="77">
        <v>43709</v>
      </c>
      <c r="X70" s="77"/>
      <c r="Y70" s="77">
        <v>43800</v>
      </c>
      <c r="Z70" s="77"/>
      <c r="AA70" s="78" t="s">
        <v>29</v>
      </c>
      <c r="AB70" s="78"/>
      <c r="AC70" s="79" t="s">
        <v>29</v>
      </c>
      <c r="AD70" s="79"/>
      <c r="AE70" s="79" t="s">
        <v>2126</v>
      </c>
      <c r="AF70" s="79"/>
      <c r="AG70" s="79" t="s">
        <v>29</v>
      </c>
      <c r="AH70" s="79"/>
      <c r="AI70" s="75">
        <v>563</v>
      </c>
      <c r="AJ70" s="73">
        <v>0</v>
      </c>
      <c r="AK70" s="75">
        <v>400</v>
      </c>
      <c r="AL70" s="73">
        <v>0</v>
      </c>
      <c r="AM70" s="73"/>
      <c r="AN70" s="71">
        <v>0</v>
      </c>
      <c r="AO70" s="73"/>
      <c r="AP70" s="73"/>
      <c r="AQ70" s="73" t="s">
        <v>30</v>
      </c>
      <c r="AR70" s="73"/>
      <c r="AS70" s="80" t="s">
        <v>2127</v>
      </c>
    </row>
    <row r="71" spans="1:45" ht="30" customHeight="1">
      <c r="A71" s="74">
        <v>533</v>
      </c>
      <c r="B71" s="75" t="s">
        <v>2128</v>
      </c>
      <c r="C71" s="75"/>
      <c r="D71" s="76" t="s">
        <v>37</v>
      </c>
      <c r="E71" s="76"/>
      <c r="F71" s="76" t="s">
        <v>37</v>
      </c>
      <c r="G71" s="76"/>
      <c r="H71" s="76"/>
      <c r="I71" s="76"/>
      <c r="J71" s="76"/>
      <c r="K71" s="76" t="s">
        <v>2129</v>
      </c>
      <c r="L71" s="76"/>
      <c r="M71" s="9" t="s">
        <v>24</v>
      </c>
      <c r="N71" s="76"/>
      <c r="O71" s="76" t="s">
        <v>66</v>
      </c>
      <c r="P71" s="76"/>
      <c r="Q71" s="76" t="s">
        <v>26</v>
      </c>
      <c r="R71" s="76"/>
      <c r="S71" s="9" t="s">
        <v>27</v>
      </c>
      <c r="T71" s="76"/>
      <c r="U71" s="76" t="s">
        <v>28</v>
      </c>
      <c r="V71" s="76"/>
      <c r="W71" s="77">
        <v>42461</v>
      </c>
      <c r="X71" s="77"/>
      <c r="Y71" s="77">
        <v>44166</v>
      </c>
      <c r="Z71" s="77"/>
      <c r="AA71" s="78" t="s">
        <v>29</v>
      </c>
      <c r="AB71" s="78"/>
      <c r="AC71" s="79" t="s">
        <v>29</v>
      </c>
      <c r="AD71" s="79"/>
      <c r="AE71" s="79" t="s">
        <v>2130</v>
      </c>
      <c r="AF71" s="79"/>
      <c r="AG71" s="79" t="s">
        <v>29</v>
      </c>
      <c r="AH71" s="79"/>
      <c r="AI71" s="75">
        <v>12738</v>
      </c>
      <c r="AJ71" s="73">
        <v>0</v>
      </c>
      <c r="AK71" s="75">
        <v>300</v>
      </c>
      <c r="AL71" s="73">
        <v>0</v>
      </c>
      <c r="AM71" s="73"/>
      <c r="AN71" s="71">
        <v>0</v>
      </c>
      <c r="AO71" s="73"/>
      <c r="AP71" s="73"/>
      <c r="AQ71" s="73" t="s">
        <v>30</v>
      </c>
      <c r="AR71" s="73"/>
      <c r="AS71" s="80" t="s">
        <v>2131</v>
      </c>
    </row>
    <row r="72" spans="1:45" ht="30" customHeight="1">
      <c r="A72" s="74">
        <v>534</v>
      </c>
      <c r="B72" s="75" t="s">
        <v>2132</v>
      </c>
      <c r="C72" s="75"/>
      <c r="D72" s="76" t="s">
        <v>32</v>
      </c>
      <c r="E72" s="76"/>
      <c r="F72" s="76" t="s">
        <v>37</v>
      </c>
      <c r="G72" s="76"/>
      <c r="H72" s="76"/>
      <c r="I72" s="76"/>
      <c r="J72" s="76"/>
      <c r="K72" s="76" t="s">
        <v>2133</v>
      </c>
      <c r="L72" s="76"/>
      <c r="M72" s="9" t="s">
        <v>24</v>
      </c>
      <c r="N72" s="76"/>
      <c r="O72" s="76" t="s">
        <v>52</v>
      </c>
      <c r="P72" s="76"/>
      <c r="Q72" s="76" t="s">
        <v>652</v>
      </c>
      <c r="R72" s="76"/>
      <c r="S72" s="9" t="s">
        <v>27</v>
      </c>
      <c r="T72" s="76"/>
      <c r="U72" s="76" t="s">
        <v>28</v>
      </c>
      <c r="V72" s="76"/>
      <c r="W72" s="77">
        <v>43739</v>
      </c>
      <c r="X72" s="77"/>
      <c r="Y72" s="77">
        <v>44166</v>
      </c>
      <c r="Z72" s="77"/>
      <c r="AA72" s="78" t="s">
        <v>29</v>
      </c>
      <c r="AB72" s="78"/>
      <c r="AC72" s="79" t="s">
        <v>29</v>
      </c>
      <c r="AD72" s="79"/>
      <c r="AE72" s="79" t="s">
        <v>29</v>
      </c>
      <c r="AF72" s="79"/>
      <c r="AG72" s="79" t="s">
        <v>29</v>
      </c>
      <c r="AH72" s="79"/>
      <c r="AI72" s="75">
        <v>1200</v>
      </c>
      <c r="AJ72" s="73">
        <v>0</v>
      </c>
      <c r="AK72" s="75">
        <v>50</v>
      </c>
      <c r="AL72" s="73">
        <v>0</v>
      </c>
      <c r="AM72" s="73"/>
      <c r="AN72" s="71">
        <v>0</v>
      </c>
      <c r="AO72" s="73"/>
      <c r="AP72" s="73"/>
      <c r="AQ72" s="73" t="s">
        <v>44</v>
      </c>
      <c r="AR72" s="73"/>
      <c r="AS72" s="80" t="s">
        <v>2134</v>
      </c>
    </row>
    <row r="73" spans="1:45" ht="30" customHeight="1">
      <c r="A73" s="74">
        <v>535</v>
      </c>
      <c r="B73" s="75" t="s">
        <v>2135</v>
      </c>
      <c r="C73" s="75"/>
      <c r="D73" s="76" t="s">
        <v>1156</v>
      </c>
      <c r="E73" s="76"/>
      <c r="F73" s="76" t="s">
        <v>37</v>
      </c>
      <c r="G73" s="76"/>
      <c r="H73" s="76"/>
      <c r="I73" s="76"/>
      <c r="J73" s="76"/>
      <c r="K73" s="76" t="s">
        <v>2136</v>
      </c>
      <c r="L73" s="76"/>
      <c r="M73" s="76" t="s">
        <v>1158</v>
      </c>
      <c r="N73" s="76"/>
      <c r="O73" s="76" t="s">
        <v>1164</v>
      </c>
      <c r="P73" s="76"/>
      <c r="Q73" s="76" t="s">
        <v>373</v>
      </c>
      <c r="R73" s="76"/>
      <c r="S73" s="76" t="s">
        <v>40</v>
      </c>
      <c r="T73" s="76"/>
      <c r="U73" s="76" t="s">
        <v>28</v>
      </c>
      <c r="V73" s="76"/>
      <c r="W73" s="77">
        <v>43617</v>
      </c>
      <c r="X73" s="77"/>
      <c r="Y73" s="77">
        <v>43709</v>
      </c>
      <c r="Z73" s="77"/>
      <c r="AA73" s="78" t="s">
        <v>29</v>
      </c>
      <c r="AB73" s="78"/>
      <c r="AC73" s="79" t="s">
        <v>29</v>
      </c>
      <c r="AD73" s="79"/>
      <c r="AE73" s="79" t="s">
        <v>29</v>
      </c>
      <c r="AF73" s="79"/>
      <c r="AG73" s="79" t="s">
        <v>29</v>
      </c>
      <c r="AH73" s="79"/>
      <c r="AI73" s="75">
        <v>450</v>
      </c>
      <c r="AJ73" s="73">
        <v>0</v>
      </c>
      <c r="AK73" s="75">
        <v>450</v>
      </c>
      <c r="AL73" s="73">
        <v>0</v>
      </c>
      <c r="AM73" s="73"/>
      <c r="AN73" s="71">
        <v>0</v>
      </c>
      <c r="AO73" s="73"/>
      <c r="AP73" s="73"/>
      <c r="AQ73" s="73" t="s">
        <v>30</v>
      </c>
      <c r="AR73" s="73"/>
      <c r="AS73" s="80" t="s">
        <v>2137</v>
      </c>
    </row>
    <row r="74" spans="1:45" ht="30" customHeight="1">
      <c r="A74" s="74">
        <v>536</v>
      </c>
      <c r="B74" s="75" t="s">
        <v>2138</v>
      </c>
      <c r="C74" s="75"/>
      <c r="D74" s="76" t="s">
        <v>32</v>
      </c>
      <c r="E74" s="76"/>
      <c r="F74" s="76" t="s">
        <v>37</v>
      </c>
      <c r="G74" s="76"/>
      <c r="H74" s="76"/>
      <c r="I74" s="76"/>
      <c r="J74" s="76"/>
      <c r="K74" s="76" t="s">
        <v>2139</v>
      </c>
      <c r="L74" s="76"/>
      <c r="M74" s="9" t="s">
        <v>24</v>
      </c>
      <c r="N74" s="76"/>
      <c r="O74" s="76" t="s">
        <v>61</v>
      </c>
      <c r="P74" s="76"/>
      <c r="Q74" s="76" t="s">
        <v>26</v>
      </c>
      <c r="R74" s="76"/>
      <c r="S74" s="9" t="s">
        <v>27</v>
      </c>
      <c r="T74" s="76"/>
      <c r="U74" s="76" t="s">
        <v>28</v>
      </c>
      <c r="V74" s="76"/>
      <c r="W74" s="77">
        <v>43252</v>
      </c>
      <c r="X74" s="77"/>
      <c r="Y74" s="77">
        <v>43800</v>
      </c>
      <c r="Z74" s="77"/>
      <c r="AA74" s="78" t="s">
        <v>29</v>
      </c>
      <c r="AB74" s="78"/>
      <c r="AC74" s="79" t="s">
        <v>29</v>
      </c>
      <c r="AD74" s="79"/>
      <c r="AE74" s="79" t="s">
        <v>29</v>
      </c>
      <c r="AF74" s="79"/>
      <c r="AG74" s="79" t="s">
        <v>29</v>
      </c>
      <c r="AH74" s="79"/>
      <c r="AI74" s="75">
        <v>475</v>
      </c>
      <c r="AJ74" s="73">
        <v>0</v>
      </c>
      <c r="AK74" s="75">
        <v>50</v>
      </c>
      <c r="AL74" s="73">
        <v>0</v>
      </c>
      <c r="AM74" s="73"/>
      <c r="AN74" s="71">
        <v>0</v>
      </c>
      <c r="AO74" s="73"/>
      <c r="AP74" s="73"/>
      <c r="AQ74" s="73" t="s">
        <v>30</v>
      </c>
      <c r="AR74" s="73"/>
      <c r="AS74" s="80" t="s">
        <v>2140</v>
      </c>
    </row>
    <row r="75" spans="1:45" ht="30" customHeight="1">
      <c r="A75" s="74">
        <v>537</v>
      </c>
      <c r="B75" s="75" t="s">
        <v>2141</v>
      </c>
      <c r="C75" s="75"/>
      <c r="D75" s="76" t="s">
        <v>20</v>
      </c>
      <c r="E75" s="76"/>
      <c r="F75" s="76" t="s">
        <v>37</v>
      </c>
      <c r="G75" s="76"/>
      <c r="H75" s="76"/>
      <c r="I75" s="76"/>
      <c r="J75" s="76"/>
      <c r="K75" s="76" t="s">
        <v>2142</v>
      </c>
      <c r="L75" s="76"/>
      <c r="M75" s="9" t="s">
        <v>24</v>
      </c>
      <c r="N75" s="76"/>
      <c r="O75" s="76" t="s">
        <v>63</v>
      </c>
      <c r="P75" s="76"/>
      <c r="Q75" s="76" t="s">
        <v>26</v>
      </c>
      <c r="R75" s="76"/>
      <c r="S75" s="9" t="s">
        <v>27</v>
      </c>
      <c r="T75" s="76"/>
      <c r="U75" s="76" t="s">
        <v>28</v>
      </c>
      <c r="V75" s="76"/>
      <c r="W75" s="77">
        <v>43101</v>
      </c>
      <c r="X75" s="77"/>
      <c r="Y75" s="77">
        <v>43617</v>
      </c>
      <c r="Z75" s="77"/>
      <c r="AA75" s="78" t="s">
        <v>29</v>
      </c>
      <c r="AB75" s="78"/>
      <c r="AC75" s="79" t="s">
        <v>29</v>
      </c>
      <c r="AD75" s="79"/>
      <c r="AE75" s="79" t="s">
        <v>29</v>
      </c>
      <c r="AF75" s="79"/>
      <c r="AG75" s="79" t="s">
        <v>29</v>
      </c>
      <c r="AH75" s="79"/>
      <c r="AI75" s="75">
        <v>4415</v>
      </c>
      <c r="AJ75" s="73">
        <v>0</v>
      </c>
      <c r="AK75" s="75">
        <v>200</v>
      </c>
      <c r="AL75" s="73">
        <v>0</v>
      </c>
      <c r="AM75" s="73"/>
      <c r="AN75" s="71">
        <v>0</v>
      </c>
      <c r="AO75" s="73"/>
      <c r="AP75" s="73"/>
      <c r="AQ75" s="73" t="s">
        <v>30</v>
      </c>
      <c r="AR75" s="73"/>
      <c r="AS75" s="80" t="s">
        <v>2143</v>
      </c>
    </row>
    <row r="76" spans="1:45" ht="30" customHeight="1">
      <c r="A76" s="74">
        <v>538</v>
      </c>
      <c r="B76" s="75" t="s">
        <v>2144</v>
      </c>
      <c r="C76" s="75"/>
      <c r="D76" s="76" t="s">
        <v>37</v>
      </c>
      <c r="E76" s="76"/>
      <c r="F76" s="76" t="s">
        <v>37</v>
      </c>
      <c r="G76" s="76"/>
      <c r="H76" s="76"/>
      <c r="I76" s="76"/>
      <c r="J76" s="76"/>
      <c r="K76" s="76" t="s">
        <v>2145</v>
      </c>
      <c r="L76" s="76"/>
      <c r="M76" s="9" t="s">
        <v>24</v>
      </c>
      <c r="N76" s="76"/>
      <c r="O76" s="76" t="s">
        <v>66</v>
      </c>
      <c r="P76" s="76"/>
      <c r="Q76" s="76" t="s">
        <v>26</v>
      </c>
      <c r="R76" s="76"/>
      <c r="S76" s="9" t="s">
        <v>27</v>
      </c>
      <c r="T76" s="76"/>
      <c r="U76" s="76" t="s">
        <v>28</v>
      </c>
      <c r="V76" s="76"/>
      <c r="W76" s="77">
        <v>42430</v>
      </c>
      <c r="X76" s="77"/>
      <c r="Y76" s="77">
        <v>44166</v>
      </c>
      <c r="Z76" s="77"/>
      <c r="AA76" s="78" t="s">
        <v>29</v>
      </c>
      <c r="AB76" s="78"/>
      <c r="AC76" s="79" t="s">
        <v>29</v>
      </c>
      <c r="AD76" s="79"/>
      <c r="AE76" s="79" t="s">
        <v>2146</v>
      </c>
      <c r="AF76" s="79"/>
      <c r="AG76" s="79" t="s">
        <v>29</v>
      </c>
      <c r="AH76" s="79"/>
      <c r="AI76" s="75">
        <v>11766</v>
      </c>
      <c r="AJ76" s="73">
        <v>0</v>
      </c>
      <c r="AK76" s="75">
        <v>500</v>
      </c>
      <c r="AL76" s="73">
        <v>0</v>
      </c>
      <c r="AM76" s="73"/>
      <c r="AN76" s="71">
        <v>0</v>
      </c>
      <c r="AO76" s="73"/>
      <c r="AP76" s="73"/>
      <c r="AQ76" s="73" t="s">
        <v>30</v>
      </c>
      <c r="AR76" s="73"/>
      <c r="AS76" s="80" t="s">
        <v>2147</v>
      </c>
    </row>
    <row r="77" spans="1:45" ht="30" customHeight="1">
      <c r="A77" s="74">
        <v>539</v>
      </c>
      <c r="B77" s="75" t="s">
        <v>2148</v>
      </c>
      <c r="C77" s="75"/>
      <c r="D77" s="76" t="s">
        <v>32</v>
      </c>
      <c r="E77" s="76"/>
      <c r="F77" s="76" t="s">
        <v>37</v>
      </c>
      <c r="G77" s="76"/>
      <c r="H77" s="76"/>
      <c r="I77" s="76"/>
      <c r="J77" s="76"/>
      <c r="K77" s="76" t="s">
        <v>2149</v>
      </c>
      <c r="L77" s="76"/>
      <c r="M77" s="9" t="s">
        <v>24</v>
      </c>
      <c r="N77" s="76"/>
      <c r="O77" s="76" t="s">
        <v>109</v>
      </c>
      <c r="P77" s="76"/>
      <c r="Q77" s="76" t="s">
        <v>26</v>
      </c>
      <c r="R77" s="76"/>
      <c r="S77" s="9" t="s">
        <v>27</v>
      </c>
      <c r="T77" s="76"/>
      <c r="U77" s="76" t="s">
        <v>28</v>
      </c>
      <c r="V77" s="76"/>
      <c r="W77" s="77">
        <v>42583</v>
      </c>
      <c r="X77" s="77"/>
      <c r="Y77" s="77">
        <v>43800</v>
      </c>
      <c r="Z77" s="77"/>
      <c r="AA77" s="78" t="s">
        <v>29</v>
      </c>
      <c r="AB77" s="78"/>
      <c r="AC77" s="79" t="s">
        <v>29</v>
      </c>
      <c r="AD77" s="79"/>
      <c r="AE77" s="79" t="s">
        <v>29</v>
      </c>
      <c r="AF77" s="79"/>
      <c r="AG77" s="79" t="s">
        <v>29</v>
      </c>
      <c r="AH77" s="79"/>
      <c r="AI77" s="75">
        <v>487</v>
      </c>
      <c r="AJ77" s="73">
        <v>0</v>
      </c>
      <c r="AK77" s="75">
        <v>80</v>
      </c>
      <c r="AL77" s="73">
        <v>0</v>
      </c>
      <c r="AM77" s="73"/>
      <c r="AN77" s="71">
        <v>0</v>
      </c>
      <c r="AO77" s="73"/>
      <c r="AP77" s="73"/>
      <c r="AQ77" s="73" t="s">
        <v>30</v>
      </c>
      <c r="AR77" s="73"/>
      <c r="AS77" s="80" t="s">
        <v>2150</v>
      </c>
    </row>
    <row r="78" spans="1:45" ht="30" customHeight="1">
      <c r="A78" s="74">
        <v>540</v>
      </c>
      <c r="B78" s="75" t="s">
        <v>2151</v>
      </c>
      <c r="C78" s="75"/>
      <c r="D78" s="76" t="s">
        <v>37</v>
      </c>
      <c r="E78" s="76"/>
      <c r="F78" s="76" t="s">
        <v>37</v>
      </c>
      <c r="G78" s="76"/>
      <c r="H78" s="76"/>
      <c r="I78" s="76"/>
      <c r="J78" s="76"/>
      <c r="K78" s="76" t="s">
        <v>2152</v>
      </c>
      <c r="L78" s="76"/>
      <c r="M78" s="76" t="s">
        <v>1321</v>
      </c>
      <c r="N78" s="76"/>
      <c r="O78" s="76" t="s">
        <v>344</v>
      </c>
      <c r="P78" s="76"/>
      <c r="Q78" s="76" t="s">
        <v>26</v>
      </c>
      <c r="R78" s="76"/>
      <c r="S78" s="76" t="s">
        <v>40</v>
      </c>
      <c r="T78" s="76"/>
      <c r="U78" s="76" t="s">
        <v>43</v>
      </c>
      <c r="V78" s="76"/>
      <c r="W78" s="77">
        <v>42887</v>
      </c>
      <c r="X78" s="77"/>
      <c r="Y78" s="77">
        <v>43739</v>
      </c>
      <c r="Z78" s="77"/>
      <c r="AA78" s="78" t="s">
        <v>1332</v>
      </c>
      <c r="AB78" s="78"/>
      <c r="AC78" s="79" t="s">
        <v>1193</v>
      </c>
      <c r="AD78" s="79"/>
      <c r="AE78" s="79" t="s">
        <v>29</v>
      </c>
      <c r="AF78" s="79"/>
      <c r="AG78" s="79" t="s">
        <v>29</v>
      </c>
      <c r="AH78" s="79"/>
      <c r="AI78" s="75">
        <v>14000</v>
      </c>
      <c r="AJ78" s="73">
        <v>0</v>
      </c>
      <c r="AK78" s="75">
        <v>2694</v>
      </c>
      <c r="AL78" s="73">
        <v>0</v>
      </c>
      <c r="AM78" s="73"/>
      <c r="AN78" s="71">
        <v>0</v>
      </c>
      <c r="AO78" s="73"/>
      <c r="AP78" s="73"/>
      <c r="AQ78" s="73" t="s">
        <v>30</v>
      </c>
      <c r="AR78" s="73"/>
      <c r="AS78" s="80" t="s">
        <v>2087</v>
      </c>
    </row>
    <row r="79" spans="1:45" ht="30" customHeight="1">
      <c r="A79" s="74">
        <v>541</v>
      </c>
      <c r="B79" s="75" t="s">
        <v>2153</v>
      </c>
      <c r="C79" s="75"/>
      <c r="D79" s="76" t="s">
        <v>32</v>
      </c>
      <c r="E79" s="76"/>
      <c r="F79" s="76" t="s">
        <v>37</v>
      </c>
      <c r="G79" s="76"/>
      <c r="H79" s="76"/>
      <c r="I79" s="76"/>
      <c r="J79" s="76"/>
      <c r="K79" s="76" t="s">
        <v>2154</v>
      </c>
      <c r="L79" s="76"/>
      <c r="M79" s="9" t="s">
        <v>24</v>
      </c>
      <c r="N79" s="76"/>
      <c r="O79" s="76" t="s">
        <v>34</v>
      </c>
      <c r="P79" s="76"/>
      <c r="Q79" s="76" t="s">
        <v>26</v>
      </c>
      <c r="R79" s="76"/>
      <c r="S79" s="9" t="s">
        <v>27</v>
      </c>
      <c r="T79" s="76"/>
      <c r="U79" s="76" t="s">
        <v>28</v>
      </c>
      <c r="V79" s="76"/>
      <c r="W79" s="77">
        <v>43191</v>
      </c>
      <c r="X79" s="77"/>
      <c r="Y79" s="77">
        <v>44013</v>
      </c>
      <c r="Z79" s="77"/>
      <c r="AA79" s="78" t="s">
        <v>29</v>
      </c>
      <c r="AB79" s="78"/>
      <c r="AC79" s="79" t="s">
        <v>29</v>
      </c>
      <c r="AD79" s="79"/>
      <c r="AE79" s="79" t="s">
        <v>29</v>
      </c>
      <c r="AF79" s="79"/>
      <c r="AG79" s="79" t="s">
        <v>2155</v>
      </c>
      <c r="AH79" s="79"/>
      <c r="AI79" s="75">
        <v>397</v>
      </c>
      <c r="AJ79" s="73">
        <v>0</v>
      </c>
      <c r="AK79" s="75">
        <v>50</v>
      </c>
      <c r="AL79" s="73">
        <v>0</v>
      </c>
      <c r="AM79" s="73"/>
      <c r="AN79" s="71">
        <v>0</v>
      </c>
      <c r="AO79" s="73"/>
      <c r="AP79" s="73"/>
      <c r="AQ79" s="73" t="s">
        <v>35</v>
      </c>
      <c r="AR79" s="73"/>
      <c r="AS79" s="80" t="s">
        <v>2156</v>
      </c>
    </row>
    <row r="80" spans="1:45" ht="30" customHeight="1">
      <c r="A80" s="74">
        <v>542</v>
      </c>
      <c r="B80" s="75" t="s">
        <v>2157</v>
      </c>
      <c r="C80" s="75"/>
      <c r="D80" s="76" t="s">
        <v>32</v>
      </c>
      <c r="E80" s="76"/>
      <c r="F80" s="76" t="s">
        <v>37</v>
      </c>
      <c r="G80" s="76"/>
      <c r="H80" s="76"/>
      <c r="I80" s="76"/>
      <c r="J80" s="76"/>
      <c r="K80" s="76" t="s">
        <v>2158</v>
      </c>
      <c r="L80" s="76"/>
      <c r="M80" s="9" t="s">
        <v>24</v>
      </c>
      <c r="N80" s="76"/>
      <c r="O80" s="76" t="s">
        <v>34</v>
      </c>
      <c r="P80" s="76"/>
      <c r="Q80" s="76" t="s">
        <v>26</v>
      </c>
      <c r="R80" s="76"/>
      <c r="S80" s="9" t="s">
        <v>27</v>
      </c>
      <c r="T80" s="76"/>
      <c r="U80" s="76" t="s">
        <v>28</v>
      </c>
      <c r="V80" s="76"/>
      <c r="W80" s="77">
        <v>43282</v>
      </c>
      <c r="X80" s="77"/>
      <c r="Y80" s="77">
        <v>44013</v>
      </c>
      <c r="Z80" s="77"/>
      <c r="AA80" s="78" t="s">
        <v>29</v>
      </c>
      <c r="AB80" s="78"/>
      <c r="AC80" s="79" t="s">
        <v>29</v>
      </c>
      <c r="AD80" s="79"/>
      <c r="AE80" s="79" t="s">
        <v>29</v>
      </c>
      <c r="AF80" s="79"/>
      <c r="AG80" s="79" t="s">
        <v>2159</v>
      </c>
      <c r="AH80" s="79"/>
      <c r="AI80" s="75">
        <v>350</v>
      </c>
      <c r="AJ80" s="73">
        <v>0</v>
      </c>
      <c r="AK80" s="75">
        <v>78</v>
      </c>
      <c r="AL80" s="73">
        <v>0</v>
      </c>
      <c r="AM80" s="73"/>
      <c r="AN80" s="71">
        <v>0</v>
      </c>
      <c r="AO80" s="73"/>
      <c r="AP80" s="73"/>
      <c r="AQ80" s="73" t="s">
        <v>35</v>
      </c>
      <c r="AR80" s="73"/>
      <c r="AS80" s="80" t="s">
        <v>2160</v>
      </c>
    </row>
    <row r="81" spans="1:45" ht="30" customHeight="1">
      <c r="A81" s="74">
        <v>543</v>
      </c>
      <c r="B81" s="75" t="s">
        <v>2161</v>
      </c>
      <c r="C81" s="75"/>
      <c r="D81" s="76" t="s">
        <v>20</v>
      </c>
      <c r="E81" s="76"/>
      <c r="F81" s="76" t="s">
        <v>37</v>
      </c>
      <c r="G81" s="76"/>
      <c r="H81" s="76"/>
      <c r="I81" s="76"/>
      <c r="J81" s="76"/>
      <c r="K81" s="76" t="s">
        <v>2162</v>
      </c>
      <c r="L81" s="76"/>
      <c r="M81" s="9" t="s">
        <v>24</v>
      </c>
      <c r="N81" s="76"/>
      <c r="O81" s="76" t="s">
        <v>2125</v>
      </c>
      <c r="P81" s="76"/>
      <c r="Q81" s="76" t="s">
        <v>26</v>
      </c>
      <c r="R81" s="76"/>
      <c r="S81" s="9" t="s">
        <v>27</v>
      </c>
      <c r="T81" s="76"/>
      <c r="U81" s="76" t="s">
        <v>28</v>
      </c>
      <c r="V81" s="76"/>
      <c r="W81" s="77">
        <v>43374</v>
      </c>
      <c r="X81" s="77"/>
      <c r="Y81" s="77">
        <v>43617</v>
      </c>
      <c r="Z81" s="77"/>
      <c r="AA81" s="78" t="s">
        <v>29</v>
      </c>
      <c r="AB81" s="78"/>
      <c r="AC81" s="79" t="s">
        <v>29</v>
      </c>
      <c r="AD81" s="79"/>
      <c r="AE81" s="79" t="s">
        <v>29</v>
      </c>
      <c r="AF81" s="79"/>
      <c r="AG81" s="79" t="s">
        <v>29</v>
      </c>
      <c r="AH81" s="79"/>
      <c r="AI81" s="75">
        <v>1200</v>
      </c>
      <c r="AJ81" s="73">
        <v>0</v>
      </c>
      <c r="AK81" s="75">
        <v>100</v>
      </c>
      <c r="AL81" s="73">
        <v>0</v>
      </c>
      <c r="AM81" s="73"/>
      <c r="AN81" s="71">
        <v>0</v>
      </c>
      <c r="AO81" s="73"/>
      <c r="AP81" s="73"/>
      <c r="AQ81" s="73" t="s">
        <v>30</v>
      </c>
      <c r="AR81" s="73"/>
      <c r="AS81" s="80" t="s">
        <v>2163</v>
      </c>
    </row>
    <row r="82" spans="1:45" ht="30" customHeight="1">
      <c r="A82" s="74">
        <v>544</v>
      </c>
      <c r="B82" s="75" t="s">
        <v>2164</v>
      </c>
      <c r="C82" s="75"/>
      <c r="D82" s="76" t="s">
        <v>37</v>
      </c>
      <c r="E82" s="76"/>
      <c r="F82" s="76" t="s">
        <v>37</v>
      </c>
      <c r="G82" s="76"/>
      <c r="H82" s="76"/>
      <c r="I82" s="76"/>
      <c r="J82" s="76"/>
      <c r="K82" s="76" t="s">
        <v>2165</v>
      </c>
      <c r="L82" s="76"/>
      <c r="M82" s="9" t="s">
        <v>24</v>
      </c>
      <c r="N82" s="76"/>
      <c r="O82" s="76" t="s">
        <v>66</v>
      </c>
      <c r="P82" s="76"/>
      <c r="Q82" s="76" t="s">
        <v>26</v>
      </c>
      <c r="R82" s="76"/>
      <c r="S82" s="9" t="s">
        <v>27</v>
      </c>
      <c r="T82" s="76"/>
      <c r="U82" s="76" t="s">
        <v>28</v>
      </c>
      <c r="V82" s="76"/>
      <c r="W82" s="77">
        <v>43101</v>
      </c>
      <c r="X82" s="77"/>
      <c r="Y82" s="77">
        <v>44166</v>
      </c>
      <c r="Z82" s="77"/>
      <c r="AA82" s="78" t="s">
        <v>29</v>
      </c>
      <c r="AB82" s="78"/>
      <c r="AC82" s="79" t="s">
        <v>29</v>
      </c>
      <c r="AD82" s="79"/>
      <c r="AE82" s="79" t="s">
        <v>2166</v>
      </c>
      <c r="AF82" s="79"/>
      <c r="AG82" s="79" t="s">
        <v>29</v>
      </c>
      <c r="AH82" s="79"/>
      <c r="AI82" s="75">
        <v>3536</v>
      </c>
      <c r="AJ82" s="73">
        <v>0</v>
      </c>
      <c r="AK82" s="75">
        <v>300</v>
      </c>
      <c r="AL82" s="73">
        <v>0</v>
      </c>
      <c r="AM82" s="73"/>
      <c r="AN82" s="71">
        <v>0</v>
      </c>
      <c r="AO82" s="73"/>
      <c r="AP82" s="73"/>
      <c r="AQ82" s="73" t="s">
        <v>30</v>
      </c>
      <c r="AR82" s="73"/>
      <c r="AS82" s="80" t="s">
        <v>2167</v>
      </c>
    </row>
    <row r="83" spans="1:45" ht="30" customHeight="1">
      <c r="A83" s="74">
        <v>545</v>
      </c>
      <c r="B83" s="75" t="s">
        <v>2168</v>
      </c>
      <c r="C83" s="75"/>
      <c r="D83" s="76" t="s">
        <v>20</v>
      </c>
      <c r="E83" s="76"/>
      <c r="F83" s="76" t="s">
        <v>37</v>
      </c>
      <c r="G83" s="76"/>
      <c r="H83" s="76"/>
      <c r="I83" s="76"/>
      <c r="J83" s="76"/>
      <c r="K83" s="76" t="s">
        <v>2169</v>
      </c>
      <c r="L83" s="76"/>
      <c r="M83" s="9" t="s">
        <v>24</v>
      </c>
      <c r="N83" s="76"/>
      <c r="O83" s="76" t="s">
        <v>63</v>
      </c>
      <c r="P83" s="76"/>
      <c r="Q83" s="76" t="s">
        <v>26</v>
      </c>
      <c r="R83" s="76"/>
      <c r="S83" s="9" t="s">
        <v>27</v>
      </c>
      <c r="T83" s="76"/>
      <c r="U83" s="76" t="s">
        <v>28</v>
      </c>
      <c r="V83" s="76"/>
      <c r="W83" s="77">
        <v>41609</v>
      </c>
      <c r="X83" s="77"/>
      <c r="Y83" s="77">
        <v>43709</v>
      </c>
      <c r="Z83" s="77"/>
      <c r="AA83" s="78" t="s">
        <v>29</v>
      </c>
      <c r="AB83" s="78"/>
      <c r="AC83" s="79" t="s">
        <v>29</v>
      </c>
      <c r="AD83" s="79"/>
      <c r="AE83" s="79" t="s">
        <v>29</v>
      </c>
      <c r="AF83" s="79"/>
      <c r="AG83" s="79" t="s">
        <v>29</v>
      </c>
      <c r="AH83" s="79"/>
      <c r="AI83" s="75">
        <v>13777</v>
      </c>
      <c r="AJ83" s="73">
        <v>0</v>
      </c>
      <c r="AK83" s="75">
        <v>800</v>
      </c>
      <c r="AL83" s="73">
        <v>0</v>
      </c>
      <c r="AM83" s="73"/>
      <c r="AN83" s="71">
        <v>0</v>
      </c>
      <c r="AO83" s="73"/>
      <c r="AP83" s="73"/>
      <c r="AQ83" s="73" t="s">
        <v>30</v>
      </c>
      <c r="AR83" s="73"/>
      <c r="AS83" s="80" t="s">
        <v>2170</v>
      </c>
    </row>
    <row r="84" spans="1:45" ht="30" customHeight="1">
      <c r="A84" s="74">
        <v>546</v>
      </c>
      <c r="B84" s="75" t="s">
        <v>2171</v>
      </c>
      <c r="C84" s="75"/>
      <c r="D84" s="76" t="s">
        <v>20</v>
      </c>
      <c r="E84" s="76"/>
      <c r="F84" s="76" t="s">
        <v>37</v>
      </c>
      <c r="G84" s="76"/>
      <c r="H84" s="76"/>
      <c r="I84" s="76"/>
      <c r="J84" s="76"/>
      <c r="K84" s="76" t="s">
        <v>2172</v>
      </c>
      <c r="L84" s="76"/>
      <c r="M84" s="9" t="s">
        <v>24</v>
      </c>
      <c r="N84" s="76"/>
      <c r="O84" s="76" t="s">
        <v>229</v>
      </c>
      <c r="P84" s="76"/>
      <c r="Q84" s="76" t="s">
        <v>373</v>
      </c>
      <c r="R84" s="76"/>
      <c r="S84" s="9" t="s">
        <v>27</v>
      </c>
      <c r="T84" s="76"/>
      <c r="U84" s="76" t="s">
        <v>28</v>
      </c>
      <c r="V84" s="76"/>
      <c r="W84" s="77">
        <v>43525</v>
      </c>
      <c r="X84" s="77"/>
      <c r="Y84" s="77">
        <v>44166</v>
      </c>
      <c r="Z84" s="77"/>
      <c r="AA84" s="78" t="s">
        <v>29</v>
      </c>
      <c r="AB84" s="78"/>
      <c r="AC84" s="79" t="s">
        <v>29</v>
      </c>
      <c r="AD84" s="79"/>
      <c r="AE84" s="79" t="s">
        <v>2173</v>
      </c>
      <c r="AF84" s="79"/>
      <c r="AG84" s="79" t="s">
        <v>29</v>
      </c>
      <c r="AH84" s="79"/>
      <c r="AI84" s="75">
        <v>319</v>
      </c>
      <c r="AJ84" s="73">
        <v>0</v>
      </c>
      <c r="AK84" s="75">
        <v>100</v>
      </c>
      <c r="AL84" s="73">
        <v>0</v>
      </c>
      <c r="AM84" s="73"/>
      <c r="AN84" s="71">
        <v>0</v>
      </c>
      <c r="AO84" s="73"/>
      <c r="AP84" s="73"/>
      <c r="AQ84" s="73" t="s">
        <v>30</v>
      </c>
      <c r="AR84" s="73"/>
      <c r="AS84" s="80" t="s">
        <v>2174</v>
      </c>
    </row>
    <row r="85" spans="1:45" ht="30" customHeight="1">
      <c r="A85" s="74">
        <v>547</v>
      </c>
      <c r="B85" s="75" t="s">
        <v>2175</v>
      </c>
      <c r="C85" s="75"/>
      <c r="D85" s="76" t="s">
        <v>20</v>
      </c>
      <c r="E85" s="76"/>
      <c r="F85" s="76" t="s">
        <v>37</v>
      </c>
      <c r="G85" s="76"/>
      <c r="H85" s="76"/>
      <c r="I85" s="76"/>
      <c r="J85" s="76"/>
      <c r="K85" s="76" t="s">
        <v>2176</v>
      </c>
      <c r="L85" s="76"/>
      <c r="M85" s="9" t="s">
        <v>24</v>
      </c>
      <c r="N85" s="76"/>
      <c r="O85" s="76" t="s">
        <v>2125</v>
      </c>
      <c r="P85" s="76"/>
      <c r="Q85" s="76" t="s">
        <v>373</v>
      </c>
      <c r="R85" s="76"/>
      <c r="S85" s="9" t="s">
        <v>27</v>
      </c>
      <c r="T85" s="76"/>
      <c r="U85" s="76" t="s">
        <v>43</v>
      </c>
      <c r="V85" s="76"/>
      <c r="W85" s="77">
        <v>43466</v>
      </c>
      <c r="X85" s="77"/>
      <c r="Y85" s="77">
        <v>43617</v>
      </c>
      <c r="Z85" s="77"/>
      <c r="AA85" s="78" t="s">
        <v>29</v>
      </c>
      <c r="AB85" s="78"/>
      <c r="AC85" s="79" t="s">
        <v>29</v>
      </c>
      <c r="AD85" s="79"/>
      <c r="AE85" s="79" t="s">
        <v>29</v>
      </c>
      <c r="AF85" s="79"/>
      <c r="AG85" s="79" t="s">
        <v>29</v>
      </c>
      <c r="AH85" s="79"/>
      <c r="AI85" s="75">
        <v>1000</v>
      </c>
      <c r="AJ85" s="73">
        <v>0</v>
      </c>
      <c r="AK85" s="75">
        <v>400</v>
      </c>
      <c r="AL85" s="73">
        <v>0</v>
      </c>
      <c r="AM85" s="73"/>
      <c r="AN85" s="71">
        <v>0</v>
      </c>
      <c r="AO85" s="73"/>
      <c r="AP85" s="73"/>
      <c r="AQ85" s="73" t="s">
        <v>30</v>
      </c>
      <c r="AR85" s="73"/>
      <c r="AS85" s="80" t="s">
        <v>2177</v>
      </c>
    </row>
    <row r="86" spans="1:45" ht="30" customHeight="1">
      <c r="A86" s="74">
        <v>548</v>
      </c>
      <c r="B86" s="75" t="s">
        <v>2178</v>
      </c>
      <c r="C86" s="75"/>
      <c r="D86" s="76" t="s">
        <v>37</v>
      </c>
      <c r="E86" s="76"/>
      <c r="F86" s="76" t="s">
        <v>37</v>
      </c>
      <c r="G86" s="76"/>
      <c r="H86" s="76"/>
      <c r="I86" s="76"/>
      <c r="J86" s="76"/>
      <c r="K86" s="76" t="s">
        <v>2179</v>
      </c>
      <c r="L86" s="76"/>
      <c r="M86" s="9" t="s">
        <v>24</v>
      </c>
      <c r="N86" s="76"/>
      <c r="O86" s="76" t="s">
        <v>229</v>
      </c>
      <c r="P86" s="76"/>
      <c r="Q86" s="76" t="s">
        <v>26</v>
      </c>
      <c r="R86" s="76"/>
      <c r="S86" s="9" t="s">
        <v>27</v>
      </c>
      <c r="T86" s="76"/>
      <c r="U86" s="76" t="s">
        <v>43</v>
      </c>
      <c r="V86" s="76"/>
      <c r="W86" s="77">
        <v>43252</v>
      </c>
      <c r="X86" s="77"/>
      <c r="Y86" s="77">
        <v>44166</v>
      </c>
      <c r="Z86" s="77"/>
      <c r="AA86" s="78" t="s">
        <v>2180</v>
      </c>
      <c r="AB86" s="78"/>
      <c r="AC86" s="79" t="s">
        <v>29</v>
      </c>
      <c r="AD86" s="79"/>
      <c r="AE86" s="79" t="s">
        <v>29</v>
      </c>
      <c r="AF86" s="79"/>
      <c r="AG86" s="79" t="s">
        <v>29</v>
      </c>
      <c r="AH86" s="79"/>
      <c r="AI86" s="75">
        <v>6293</v>
      </c>
      <c r="AJ86" s="73">
        <v>0</v>
      </c>
      <c r="AK86" s="75">
        <v>3000</v>
      </c>
      <c r="AL86" s="73">
        <v>0</v>
      </c>
      <c r="AM86" s="73"/>
      <c r="AN86" s="71">
        <v>0</v>
      </c>
      <c r="AO86" s="73"/>
      <c r="AP86" s="73"/>
      <c r="AQ86" s="73" t="s">
        <v>30</v>
      </c>
      <c r="AR86" s="73"/>
      <c r="AS86" s="80" t="s">
        <v>2181</v>
      </c>
    </row>
    <row r="87" spans="1:45" ht="30" customHeight="1">
      <c r="A87" s="74">
        <v>549</v>
      </c>
      <c r="B87" s="75" t="s">
        <v>2182</v>
      </c>
      <c r="C87" s="75"/>
      <c r="D87" s="76" t="s">
        <v>37</v>
      </c>
      <c r="E87" s="76"/>
      <c r="F87" s="76" t="s">
        <v>37</v>
      </c>
      <c r="G87" s="76"/>
      <c r="H87" s="76"/>
      <c r="I87" s="76"/>
      <c r="J87" s="76"/>
      <c r="K87" s="76" t="s">
        <v>2183</v>
      </c>
      <c r="L87" s="76"/>
      <c r="M87" s="9" t="s">
        <v>24</v>
      </c>
      <c r="N87" s="76"/>
      <c r="O87" s="76" t="s">
        <v>66</v>
      </c>
      <c r="P87" s="76"/>
      <c r="Q87" s="76" t="s">
        <v>373</v>
      </c>
      <c r="R87" s="76"/>
      <c r="S87" s="9" t="s">
        <v>27</v>
      </c>
      <c r="T87" s="76"/>
      <c r="U87" s="76" t="s">
        <v>28</v>
      </c>
      <c r="V87" s="76"/>
      <c r="W87" s="77">
        <v>43800</v>
      </c>
      <c r="X87" s="77"/>
      <c r="Y87" s="77">
        <v>44166</v>
      </c>
      <c r="Z87" s="77"/>
      <c r="AA87" s="78" t="s">
        <v>29</v>
      </c>
      <c r="AB87" s="78"/>
      <c r="AC87" s="79" t="s">
        <v>29</v>
      </c>
      <c r="AD87" s="79"/>
      <c r="AE87" s="79" t="s">
        <v>29</v>
      </c>
      <c r="AF87" s="79"/>
      <c r="AG87" s="79" t="s">
        <v>29</v>
      </c>
      <c r="AH87" s="79"/>
      <c r="AI87" s="75">
        <v>440.9</v>
      </c>
      <c r="AJ87" s="73">
        <v>0</v>
      </c>
      <c r="AK87" s="75">
        <v>100</v>
      </c>
      <c r="AL87" s="73">
        <v>0</v>
      </c>
      <c r="AM87" s="73"/>
      <c r="AN87" s="71">
        <v>0</v>
      </c>
      <c r="AO87" s="73"/>
      <c r="AP87" s="73"/>
      <c r="AQ87" s="73" t="s">
        <v>30</v>
      </c>
      <c r="AR87" s="73"/>
      <c r="AS87" s="80" t="s">
        <v>2184</v>
      </c>
    </row>
    <row r="88" spans="1:45" ht="30" customHeight="1">
      <c r="A88" s="74">
        <v>550</v>
      </c>
      <c r="B88" s="75" t="s">
        <v>2185</v>
      </c>
      <c r="C88" s="75"/>
      <c r="D88" s="76" t="s">
        <v>32</v>
      </c>
      <c r="E88" s="76"/>
      <c r="F88" s="76" t="s">
        <v>37</v>
      </c>
      <c r="G88" s="76"/>
      <c r="H88" s="76"/>
      <c r="I88" s="76"/>
      <c r="J88" s="76"/>
      <c r="K88" s="76" t="s">
        <v>2186</v>
      </c>
      <c r="L88" s="76"/>
      <c r="M88" s="9" t="s">
        <v>24</v>
      </c>
      <c r="N88" s="76"/>
      <c r="O88" s="76" t="s">
        <v>34</v>
      </c>
      <c r="P88" s="76"/>
      <c r="Q88" s="76" t="s">
        <v>26</v>
      </c>
      <c r="R88" s="76"/>
      <c r="S88" s="9" t="s">
        <v>27</v>
      </c>
      <c r="T88" s="76"/>
      <c r="U88" s="76" t="s">
        <v>28</v>
      </c>
      <c r="V88" s="76"/>
      <c r="W88" s="77">
        <v>43191</v>
      </c>
      <c r="X88" s="77"/>
      <c r="Y88" s="77">
        <v>44013</v>
      </c>
      <c r="Z88" s="77"/>
      <c r="AA88" s="78" t="s">
        <v>29</v>
      </c>
      <c r="AB88" s="78"/>
      <c r="AC88" s="79" t="s">
        <v>29</v>
      </c>
      <c r="AD88" s="79"/>
      <c r="AE88" s="79" t="s">
        <v>29</v>
      </c>
      <c r="AF88" s="79"/>
      <c r="AG88" s="79" t="s">
        <v>2187</v>
      </c>
      <c r="AH88" s="79"/>
      <c r="AI88" s="75">
        <v>1323</v>
      </c>
      <c r="AJ88" s="73">
        <v>0</v>
      </c>
      <c r="AK88" s="75">
        <v>150</v>
      </c>
      <c r="AL88" s="73">
        <v>0</v>
      </c>
      <c r="AM88" s="73"/>
      <c r="AN88" s="71">
        <v>0</v>
      </c>
      <c r="AO88" s="73"/>
      <c r="AP88" s="73"/>
      <c r="AQ88" s="73" t="s">
        <v>35</v>
      </c>
      <c r="AR88" s="73"/>
      <c r="AS88" s="80" t="s">
        <v>2188</v>
      </c>
    </row>
    <row r="89" spans="1:45" ht="30" customHeight="1">
      <c r="A89" s="74">
        <v>192</v>
      </c>
      <c r="B89" s="75" t="s">
        <v>2189</v>
      </c>
      <c r="C89" s="75"/>
      <c r="D89" s="76" t="s">
        <v>175</v>
      </c>
      <c r="E89" s="76"/>
      <c r="F89" s="76" t="s">
        <v>175</v>
      </c>
      <c r="G89" s="76"/>
      <c r="H89" s="76"/>
      <c r="I89" s="76"/>
      <c r="J89" s="76"/>
      <c r="K89" s="76" t="s">
        <v>2190</v>
      </c>
      <c r="L89" s="76"/>
      <c r="M89" s="9" t="s">
        <v>24</v>
      </c>
      <c r="N89" s="76"/>
      <c r="O89" s="76" t="s">
        <v>63</v>
      </c>
      <c r="P89" s="76"/>
      <c r="Q89" s="76" t="s">
        <v>26</v>
      </c>
      <c r="R89" s="76"/>
      <c r="S89" s="9" t="s">
        <v>27</v>
      </c>
      <c r="T89" s="76"/>
      <c r="U89" s="76" t="s">
        <v>28</v>
      </c>
      <c r="V89" s="76"/>
      <c r="W89" s="77">
        <v>43435</v>
      </c>
      <c r="X89" s="77"/>
      <c r="Y89" s="77">
        <v>43800</v>
      </c>
      <c r="Z89" s="77"/>
      <c r="AA89" s="78" t="s">
        <v>29</v>
      </c>
      <c r="AB89" s="78"/>
      <c r="AC89" s="79" t="s">
        <v>29</v>
      </c>
      <c r="AD89" s="79"/>
      <c r="AE89" s="79" t="s">
        <v>29</v>
      </c>
      <c r="AF89" s="79"/>
      <c r="AG89" s="79" t="s">
        <v>29</v>
      </c>
      <c r="AH89" s="79"/>
      <c r="AI89" s="75">
        <v>766</v>
      </c>
      <c r="AJ89" s="73">
        <v>0</v>
      </c>
      <c r="AK89" s="75">
        <v>570</v>
      </c>
      <c r="AL89" s="73">
        <v>0</v>
      </c>
      <c r="AM89" s="73"/>
      <c r="AN89" s="71">
        <v>0</v>
      </c>
      <c r="AO89" s="73"/>
      <c r="AP89" s="73"/>
      <c r="AQ89" s="73" t="s">
        <v>30</v>
      </c>
      <c r="AR89" s="73"/>
      <c r="AS89" s="80" t="s">
        <v>2191</v>
      </c>
    </row>
    <row r="90" spans="1:45" ht="30" customHeight="1">
      <c r="A90" s="74">
        <v>193</v>
      </c>
      <c r="B90" s="75" t="s">
        <v>2192</v>
      </c>
      <c r="C90" s="75"/>
      <c r="D90" s="76" t="s">
        <v>175</v>
      </c>
      <c r="E90" s="76"/>
      <c r="F90" s="76" t="s">
        <v>175</v>
      </c>
      <c r="G90" s="76"/>
      <c r="H90" s="76"/>
      <c r="I90" s="76"/>
      <c r="J90" s="76"/>
      <c r="K90" s="76" t="s">
        <v>2193</v>
      </c>
      <c r="L90" s="76"/>
      <c r="M90" s="9" t="s">
        <v>24</v>
      </c>
      <c r="N90" s="76"/>
      <c r="O90" s="76" t="s">
        <v>63</v>
      </c>
      <c r="P90" s="76"/>
      <c r="Q90" s="76" t="s">
        <v>26</v>
      </c>
      <c r="R90" s="76"/>
      <c r="S90" s="9" t="s">
        <v>27</v>
      </c>
      <c r="T90" s="76"/>
      <c r="U90" s="76" t="s">
        <v>28</v>
      </c>
      <c r="V90" s="76"/>
      <c r="W90" s="77">
        <v>43070</v>
      </c>
      <c r="X90" s="77"/>
      <c r="Y90" s="77">
        <v>43800</v>
      </c>
      <c r="Z90" s="77"/>
      <c r="AA90" s="78" t="s">
        <v>29</v>
      </c>
      <c r="AB90" s="78"/>
      <c r="AC90" s="79" t="s">
        <v>29</v>
      </c>
      <c r="AD90" s="79"/>
      <c r="AE90" s="79" t="s">
        <v>29</v>
      </c>
      <c r="AF90" s="79"/>
      <c r="AG90" s="79" t="s">
        <v>29</v>
      </c>
      <c r="AH90" s="79"/>
      <c r="AI90" s="75">
        <v>998</v>
      </c>
      <c r="AJ90" s="73">
        <v>0</v>
      </c>
      <c r="AK90" s="75">
        <v>50</v>
      </c>
      <c r="AL90" s="73">
        <v>0</v>
      </c>
      <c r="AM90" s="73"/>
      <c r="AN90" s="71">
        <v>0</v>
      </c>
      <c r="AO90" s="73"/>
      <c r="AP90" s="73"/>
      <c r="AQ90" s="73" t="s">
        <v>30</v>
      </c>
      <c r="AR90" s="73"/>
      <c r="AS90" s="80" t="s">
        <v>2194</v>
      </c>
    </row>
    <row r="91" spans="1:45" ht="30" customHeight="1">
      <c r="A91" s="74">
        <v>194</v>
      </c>
      <c r="B91" s="75" t="s">
        <v>2195</v>
      </c>
      <c r="C91" s="75"/>
      <c r="D91" s="76" t="s">
        <v>175</v>
      </c>
      <c r="E91" s="76"/>
      <c r="F91" s="76" t="s">
        <v>175</v>
      </c>
      <c r="G91" s="76"/>
      <c r="H91" s="76"/>
      <c r="I91" s="76"/>
      <c r="J91" s="76"/>
      <c r="K91" s="76" t="s">
        <v>2196</v>
      </c>
      <c r="L91" s="76"/>
      <c r="M91" s="9" t="s">
        <v>24</v>
      </c>
      <c r="N91" s="76"/>
      <c r="O91" s="76" t="s">
        <v>48</v>
      </c>
      <c r="P91" s="76"/>
      <c r="Q91" s="76" t="s">
        <v>26</v>
      </c>
      <c r="R91" s="76"/>
      <c r="S91" s="9" t="s">
        <v>27</v>
      </c>
      <c r="T91" s="76"/>
      <c r="U91" s="76" t="s">
        <v>28</v>
      </c>
      <c r="V91" s="76"/>
      <c r="W91" s="77">
        <v>43101</v>
      </c>
      <c r="X91" s="77"/>
      <c r="Y91" s="77">
        <v>43800</v>
      </c>
      <c r="Z91" s="77"/>
      <c r="AA91" s="78" t="s">
        <v>29</v>
      </c>
      <c r="AB91" s="78"/>
      <c r="AC91" s="79" t="s">
        <v>29</v>
      </c>
      <c r="AD91" s="79"/>
      <c r="AE91" s="79" t="s">
        <v>29</v>
      </c>
      <c r="AF91" s="79"/>
      <c r="AG91" s="79" t="s">
        <v>29</v>
      </c>
      <c r="AH91" s="79"/>
      <c r="AI91" s="75">
        <v>1662</v>
      </c>
      <c r="AJ91" s="73">
        <v>0</v>
      </c>
      <c r="AK91" s="75">
        <v>50</v>
      </c>
      <c r="AL91" s="73">
        <v>0</v>
      </c>
      <c r="AM91" s="73"/>
      <c r="AN91" s="71">
        <v>0</v>
      </c>
      <c r="AO91" s="73"/>
      <c r="AP91" s="73"/>
      <c r="AQ91" s="73" t="s">
        <v>30</v>
      </c>
      <c r="AR91" s="73"/>
      <c r="AS91" s="80" t="s">
        <v>2197</v>
      </c>
    </row>
    <row r="92" spans="1:45" ht="30" customHeight="1">
      <c r="A92" s="74">
        <v>195</v>
      </c>
      <c r="B92" s="75" t="s">
        <v>2198</v>
      </c>
      <c r="C92" s="75"/>
      <c r="D92" s="76" t="s">
        <v>175</v>
      </c>
      <c r="E92" s="76"/>
      <c r="F92" s="76" t="s">
        <v>175</v>
      </c>
      <c r="G92" s="76"/>
      <c r="H92" s="76"/>
      <c r="I92" s="76"/>
      <c r="J92" s="76"/>
      <c r="K92" s="76" t="s">
        <v>2199</v>
      </c>
      <c r="L92" s="76"/>
      <c r="M92" s="9" t="s">
        <v>24</v>
      </c>
      <c r="N92" s="76"/>
      <c r="O92" s="76" t="s">
        <v>63</v>
      </c>
      <c r="P92" s="76"/>
      <c r="Q92" s="76" t="s">
        <v>26</v>
      </c>
      <c r="R92" s="76"/>
      <c r="S92" s="9" t="s">
        <v>27</v>
      </c>
      <c r="T92" s="76"/>
      <c r="U92" s="76" t="s">
        <v>28</v>
      </c>
      <c r="V92" s="76"/>
      <c r="W92" s="77">
        <v>43070</v>
      </c>
      <c r="X92" s="77"/>
      <c r="Y92" s="77">
        <v>43800</v>
      </c>
      <c r="Z92" s="77"/>
      <c r="AA92" s="78" t="s">
        <v>29</v>
      </c>
      <c r="AB92" s="78"/>
      <c r="AC92" s="79" t="s">
        <v>29</v>
      </c>
      <c r="AD92" s="79"/>
      <c r="AE92" s="79" t="s">
        <v>29</v>
      </c>
      <c r="AF92" s="79"/>
      <c r="AG92" s="79" t="s">
        <v>29</v>
      </c>
      <c r="AH92" s="79"/>
      <c r="AI92" s="75">
        <v>1297</v>
      </c>
      <c r="AJ92" s="73">
        <v>0</v>
      </c>
      <c r="AK92" s="75">
        <v>50</v>
      </c>
      <c r="AL92" s="73">
        <v>0</v>
      </c>
      <c r="AM92" s="73"/>
      <c r="AN92" s="71">
        <v>0</v>
      </c>
      <c r="AO92" s="73"/>
      <c r="AP92" s="73"/>
      <c r="AQ92" s="73" t="s">
        <v>30</v>
      </c>
      <c r="AR92" s="73"/>
      <c r="AS92" s="80" t="s">
        <v>2200</v>
      </c>
    </row>
    <row r="93" spans="1:45" ht="30" customHeight="1">
      <c r="A93" s="74">
        <v>196</v>
      </c>
      <c r="B93" s="75" t="s">
        <v>2201</v>
      </c>
      <c r="C93" s="75"/>
      <c r="D93" s="76" t="s">
        <v>175</v>
      </c>
      <c r="E93" s="76"/>
      <c r="F93" s="76" t="s">
        <v>175</v>
      </c>
      <c r="G93" s="76"/>
      <c r="H93" s="76"/>
      <c r="I93" s="76"/>
      <c r="J93" s="76"/>
      <c r="K93" s="76" t="s">
        <v>2202</v>
      </c>
      <c r="L93" s="76"/>
      <c r="M93" s="9" t="s">
        <v>24</v>
      </c>
      <c r="N93" s="76"/>
      <c r="O93" s="76" t="s">
        <v>48</v>
      </c>
      <c r="P93" s="76"/>
      <c r="Q93" s="76" t="s">
        <v>26</v>
      </c>
      <c r="R93" s="76"/>
      <c r="S93" s="9" t="s">
        <v>27</v>
      </c>
      <c r="T93" s="76"/>
      <c r="U93" s="76" t="s">
        <v>28</v>
      </c>
      <c r="V93" s="76"/>
      <c r="W93" s="77">
        <v>42522</v>
      </c>
      <c r="X93" s="77"/>
      <c r="Y93" s="77">
        <v>44166</v>
      </c>
      <c r="Z93" s="77"/>
      <c r="AA93" s="78" t="s">
        <v>29</v>
      </c>
      <c r="AB93" s="78"/>
      <c r="AC93" s="79" t="s">
        <v>29</v>
      </c>
      <c r="AD93" s="79"/>
      <c r="AE93" s="79" t="s">
        <v>29</v>
      </c>
      <c r="AF93" s="79"/>
      <c r="AG93" s="79" t="s">
        <v>29</v>
      </c>
      <c r="AH93" s="79"/>
      <c r="AI93" s="75">
        <v>4971</v>
      </c>
      <c r="AJ93" s="73">
        <v>0</v>
      </c>
      <c r="AK93" s="75">
        <v>200</v>
      </c>
      <c r="AL93" s="73">
        <v>0</v>
      </c>
      <c r="AM93" s="73"/>
      <c r="AN93" s="71">
        <v>0</v>
      </c>
      <c r="AO93" s="73"/>
      <c r="AP93" s="73"/>
      <c r="AQ93" s="73" t="s">
        <v>30</v>
      </c>
      <c r="AR93" s="73"/>
      <c r="AS93" s="80" t="s">
        <v>2203</v>
      </c>
    </row>
    <row r="94" spans="1:45" ht="30" customHeight="1">
      <c r="A94" s="62" t="s">
        <v>2204</v>
      </c>
      <c r="B94" s="63" t="s">
        <v>2205</v>
      </c>
      <c r="C94" s="63"/>
      <c r="D94" s="64" t="s">
        <v>299</v>
      </c>
      <c r="E94" s="64"/>
      <c r="F94" s="64" t="s">
        <v>2206</v>
      </c>
      <c r="G94" s="64"/>
      <c r="H94" s="64"/>
      <c r="I94" s="64"/>
      <c r="J94" s="64"/>
      <c r="K94" s="64" t="s">
        <v>2207</v>
      </c>
      <c r="L94" s="64"/>
      <c r="M94" s="9" t="s">
        <v>24</v>
      </c>
      <c r="N94" s="64"/>
      <c r="O94" s="64" t="s">
        <v>55</v>
      </c>
      <c r="P94" s="64"/>
      <c r="Q94" s="64" t="s">
        <v>26</v>
      </c>
      <c r="R94" s="64"/>
      <c r="S94" s="64" t="s">
        <v>40</v>
      </c>
      <c r="T94" s="64"/>
      <c r="U94" s="64" t="s">
        <v>28</v>
      </c>
      <c r="V94" s="64"/>
      <c r="W94" s="15">
        <v>43405</v>
      </c>
      <c r="X94" s="15"/>
      <c r="Y94" s="15">
        <v>43800</v>
      </c>
      <c r="Z94" s="15"/>
      <c r="AA94" s="65" t="s">
        <v>2208</v>
      </c>
      <c r="AB94" s="65"/>
      <c r="AC94" s="66" t="s">
        <v>29</v>
      </c>
      <c r="AD94" s="66"/>
      <c r="AE94" s="66" t="s">
        <v>29</v>
      </c>
      <c r="AF94" s="66"/>
      <c r="AG94" s="66" t="s">
        <v>29</v>
      </c>
      <c r="AH94" s="66"/>
      <c r="AI94" s="63">
        <v>4639</v>
      </c>
      <c r="AJ94" s="73">
        <v>0</v>
      </c>
      <c r="AK94" s="63">
        <v>300</v>
      </c>
      <c r="AL94" s="63">
        <v>0</v>
      </c>
      <c r="AM94" s="35">
        <v>0</v>
      </c>
      <c r="AN94" s="71">
        <v>0</v>
      </c>
      <c r="AO94" s="35"/>
      <c r="AP94" s="35"/>
      <c r="AQ94" s="35" t="s">
        <v>35</v>
      </c>
      <c r="AR94" s="35"/>
      <c r="AS94" s="67" t="s">
        <v>2209</v>
      </c>
    </row>
    <row r="95" spans="1:45" ht="30" customHeight="1">
      <c r="A95" s="62" t="s">
        <v>2210</v>
      </c>
      <c r="B95" s="63" t="s">
        <v>2211</v>
      </c>
      <c r="C95" s="63"/>
      <c r="D95" s="64" t="s">
        <v>304</v>
      </c>
      <c r="E95" s="64"/>
      <c r="F95" s="64" t="s">
        <v>2206</v>
      </c>
      <c r="G95" s="64"/>
      <c r="H95" s="64"/>
      <c r="I95" s="64"/>
      <c r="J95" s="64"/>
      <c r="K95" s="64" t="s">
        <v>2212</v>
      </c>
      <c r="L95" s="64"/>
      <c r="M95" s="9" t="s">
        <v>24</v>
      </c>
      <c r="N95" s="64"/>
      <c r="O95" s="64" t="s">
        <v>96</v>
      </c>
      <c r="P95" s="64"/>
      <c r="Q95" s="64" t="s">
        <v>26</v>
      </c>
      <c r="R95" s="64"/>
      <c r="S95" s="9" t="s">
        <v>27</v>
      </c>
      <c r="T95" s="64"/>
      <c r="U95" s="64" t="s">
        <v>28</v>
      </c>
      <c r="V95" s="64"/>
      <c r="W95" s="15">
        <v>43405</v>
      </c>
      <c r="X95" s="15"/>
      <c r="Y95" s="15">
        <v>43617</v>
      </c>
      <c r="Z95" s="15"/>
      <c r="AA95" s="65" t="s">
        <v>29</v>
      </c>
      <c r="AB95" s="65"/>
      <c r="AC95" s="66" t="s">
        <v>29</v>
      </c>
      <c r="AD95" s="66"/>
      <c r="AE95" s="66" t="s">
        <v>29</v>
      </c>
      <c r="AF95" s="66"/>
      <c r="AG95" s="66" t="s">
        <v>29</v>
      </c>
      <c r="AH95" s="66"/>
      <c r="AI95" s="63">
        <v>942</v>
      </c>
      <c r="AJ95" s="73">
        <v>0</v>
      </c>
      <c r="AK95" s="63">
        <v>600</v>
      </c>
      <c r="AL95" s="63">
        <v>0</v>
      </c>
      <c r="AM95" s="35">
        <v>599</v>
      </c>
      <c r="AN95" s="71">
        <v>0</v>
      </c>
      <c r="AO95" s="35"/>
      <c r="AP95" s="35"/>
      <c r="AQ95" s="35" t="s">
        <v>35</v>
      </c>
      <c r="AR95" s="35"/>
      <c r="AS95" s="67" t="s">
        <v>2213</v>
      </c>
    </row>
    <row r="96" spans="1:45" ht="30" customHeight="1">
      <c r="A96" s="62" t="s">
        <v>2214</v>
      </c>
      <c r="B96" s="63" t="s">
        <v>2215</v>
      </c>
      <c r="C96" s="63"/>
      <c r="D96" s="64" t="s">
        <v>304</v>
      </c>
      <c r="E96" s="64"/>
      <c r="F96" s="64" t="s">
        <v>2206</v>
      </c>
      <c r="G96" s="64"/>
      <c r="H96" s="9"/>
      <c r="I96" s="64"/>
      <c r="J96" s="64"/>
      <c r="K96" s="64" t="s">
        <v>2216</v>
      </c>
      <c r="L96" s="64"/>
      <c r="M96" s="9" t="s">
        <v>24</v>
      </c>
      <c r="N96" s="64"/>
      <c r="O96" s="64" t="s">
        <v>39</v>
      </c>
      <c r="P96" s="64"/>
      <c r="Q96" s="64" t="s">
        <v>373</v>
      </c>
      <c r="R96" s="64"/>
      <c r="S96" s="9" t="s">
        <v>27</v>
      </c>
      <c r="T96" s="64"/>
      <c r="U96" s="64" t="s">
        <v>43</v>
      </c>
      <c r="V96" s="64"/>
      <c r="W96" s="15">
        <v>43617</v>
      </c>
      <c r="X96" s="15"/>
      <c r="Y96" s="15">
        <v>43800</v>
      </c>
      <c r="Z96" s="15"/>
      <c r="AA96" s="65" t="s">
        <v>29</v>
      </c>
      <c r="AB96" s="65"/>
      <c r="AC96" s="66" t="s">
        <v>29</v>
      </c>
      <c r="AD96" s="66"/>
      <c r="AE96" s="66" t="s">
        <v>29</v>
      </c>
      <c r="AF96" s="66"/>
      <c r="AG96" s="66" t="s">
        <v>29</v>
      </c>
      <c r="AH96" s="66"/>
      <c r="AI96" s="63">
        <v>1500</v>
      </c>
      <c r="AJ96" s="73">
        <v>0</v>
      </c>
      <c r="AK96" s="63">
        <v>1500</v>
      </c>
      <c r="AL96" s="63">
        <v>0</v>
      </c>
      <c r="AM96" s="35">
        <v>1000</v>
      </c>
      <c r="AN96" s="71">
        <v>0</v>
      </c>
      <c r="AO96" s="35"/>
      <c r="AP96" s="35"/>
      <c r="AQ96" s="35" t="s">
        <v>35</v>
      </c>
      <c r="AR96" s="35"/>
      <c r="AS96" s="67" t="s">
        <v>2217</v>
      </c>
    </row>
    <row r="97" spans="1:45" ht="30" customHeight="1">
      <c r="A97" s="62" t="s">
        <v>2218</v>
      </c>
      <c r="B97" s="63" t="s">
        <v>2219</v>
      </c>
      <c r="C97" s="63"/>
      <c r="D97" s="64" t="s">
        <v>304</v>
      </c>
      <c r="E97" s="64"/>
      <c r="F97" s="64" t="s">
        <v>2206</v>
      </c>
      <c r="G97" s="64"/>
      <c r="H97" s="64"/>
      <c r="I97" s="64"/>
      <c r="J97" s="64"/>
      <c r="K97" s="64" t="s">
        <v>2220</v>
      </c>
      <c r="L97" s="64"/>
      <c r="M97" s="9" t="s">
        <v>24</v>
      </c>
      <c r="N97" s="64"/>
      <c r="O97" s="64" t="s">
        <v>55</v>
      </c>
      <c r="P97" s="64"/>
      <c r="Q97" s="64" t="s">
        <v>652</v>
      </c>
      <c r="R97" s="64"/>
      <c r="S97" s="9" t="s">
        <v>27</v>
      </c>
      <c r="T97" s="64"/>
      <c r="U97" s="64" t="s">
        <v>28</v>
      </c>
      <c r="V97" s="64"/>
      <c r="W97" s="15">
        <v>43739</v>
      </c>
      <c r="X97" s="15"/>
      <c r="Y97" s="15">
        <v>44531</v>
      </c>
      <c r="Z97" s="15" t="s">
        <v>2221</v>
      </c>
      <c r="AA97" s="65"/>
      <c r="AB97" s="65"/>
      <c r="AC97" s="66"/>
      <c r="AD97" s="66"/>
      <c r="AE97" s="66"/>
      <c r="AF97" s="66"/>
      <c r="AG97" s="66"/>
      <c r="AH97" s="66"/>
      <c r="AI97" s="62">
        <v>2500</v>
      </c>
      <c r="AJ97" s="73">
        <v>0</v>
      </c>
      <c r="AK97" s="62">
        <v>50</v>
      </c>
      <c r="AL97" s="63">
        <v>0</v>
      </c>
      <c r="AM97" s="35">
        <v>0</v>
      </c>
      <c r="AN97" s="71">
        <v>0</v>
      </c>
      <c r="AO97" s="35"/>
      <c r="AP97" s="35"/>
      <c r="AQ97" s="35" t="s">
        <v>35</v>
      </c>
      <c r="AR97" s="35"/>
      <c r="AS97" s="82" t="s">
        <v>2220</v>
      </c>
    </row>
    <row r="98" spans="1:45" ht="30" customHeight="1">
      <c r="A98" s="62" t="s">
        <v>2222</v>
      </c>
      <c r="B98" s="63" t="s">
        <v>2223</v>
      </c>
      <c r="C98" s="63"/>
      <c r="D98" s="64" t="s">
        <v>304</v>
      </c>
      <c r="E98" s="64"/>
      <c r="F98" s="64" t="s">
        <v>2206</v>
      </c>
      <c r="G98" s="64"/>
      <c r="H98" s="64"/>
      <c r="I98" s="64"/>
      <c r="J98" s="64"/>
      <c r="K98" s="64" t="s">
        <v>2224</v>
      </c>
      <c r="L98" s="64"/>
      <c r="M98" s="9" t="s">
        <v>24</v>
      </c>
      <c r="N98" s="64"/>
      <c r="O98" s="64" t="s">
        <v>234</v>
      </c>
      <c r="P98" s="64"/>
      <c r="Q98" s="64" t="s">
        <v>652</v>
      </c>
      <c r="R98" s="64"/>
      <c r="S98" s="9" t="s">
        <v>27</v>
      </c>
      <c r="T98" s="64"/>
      <c r="U98" s="64" t="s">
        <v>28</v>
      </c>
      <c r="V98" s="64"/>
      <c r="W98" s="15">
        <v>43891</v>
      </c>
      <c r="X98" s="15"/>
      <c r="Y98" s="15">
        <v>44621</v>
      </c>
      <c r="Z98" s="15"/>
      <c r="AA98" s="65" t="s">
        <v>29</v>
      </c>
      <c r="AB98" s="65"/>
      <c r="AC98" s="66" t="s">
        <v>29</v>
      </c>
      <c r="AD98" s="66"/>
      <c r="AE98" s="66" t="s">
        <v>29</v>
      </c>
      <c r="AF98" s="66"/>
      <c r="AG98" s="66" t="s">
        <v>29</v>
      </c>
      <c r="AH98" s="66"/>
      <c r="AI98" s="63">
        <v>10675</v>
      </c>
      <c r="AJ98" s="63"/>
      <c r="AK98" s="63">
        <v>50</v>
      </c>
      <c r="AL98" s="63">
        <v>0</v>
      </c>
      <c r="AM98" s="63">
        <v>0</v>
      </c>
      <c r="AN98" s="63">
        <v>0</v>
      </c>
      <c r="AO98" s="63"/>
      <c r="AP98" s="63"/>
      <c r="AQ98" s="35" t="s">
        <v>35</v>
      </c>
      <c r="AR98" s="35"/>
      <c r="AS98" s="67" t="s">
        <v>2225</v>
      </c>
    </row>
    <row r="99" spans="1:45" ht="30" customHeight="1">
      <c r="A99" s="62" t="s">
        <v>2226</v>
      </c>
      <c r="B99" s="63" t="s">
        <v>2227</v>
      </c>
      <c r="C99" s="63"/>
      <c r="D99" s="64" t="s">
        <v>304</v>
      </c>
      <c r="E99" s="64"/>
      <c r="F99" s="64" t="s">
        <v>2206</v>
      </c>
      <c r="G99" s="64"/>
      <c r="H99" s="64"/>
      <c r="I99" s="64"/>
      <c r="J99" s="64"/>
      <c r="K99" s="64" t="s">
        <v>2228</v>
      </c>
      <c r="L99" s="64"/>
      <c r="M99" s="9" t="s">
        <v>24</v>
      </c>
      <c r="N99" s="64"/>
      <c r="O99" s="64" t="s">
        <v>234</v>
      </c>
      <c r="P99" s="64"/>
      <c r="Q99" s="64" t="s">
        <v>373</v>
      </c>
      <c r="R99" s="64"/>
      <c r="S99" s="9" t="s">
        <v>27</v>
      </c>
      <c r="T99" s="64"/>
      <c r="U99" s="64" t="s">
        <v>28</v>
      </c>
      <c r="V99" s="64"/>
      <c r="W99" s="15">
        <v>43891</v>
      </c>
      <c r="X99" s="15"/>
      <c r="Y99" s="15">
        <v>44621</v>
      </c>
      <c r="Z99" s="15"/>
      <c r="AA99" s="65" t="s">
        <v>29</v>
      </c>
      <c r="AB99" s="65"/>
      <c r="AC99" s="66" t="s">
        <v>29</v>
      </c>
      <c r="AD99" s="66"/>
      <c r="AE99" s="66" t="s">
        <v>29</v>
      </c>
      <c r="AF99" s="66"/>
      <c r="AG99" s="66" t="s">
        <v>29</v>
      </c>
      <c r="AH99" s="66"/>
      <c r="AI99" s="63">
        <v>31350</v>
      </c>
      <c r="AJ99" s="63"/>
      <c r="AK99" s="63">
        <v>50</v>
      </c>
      <c r="AL99" s="63">
        <v>0</v>
      </c>
      <c r="AM99" s="35">
        <v>50</v>
      </c>
      <c r="AN99" s="35">
        <v>0</v>
      </c>
      <c r="AO99" s="35"/>
      <c r="AP99" s="35"/>
      <c r="AQ99" s="35" t="s">
        <v>35</v>
      </c>
      <c r="AR99" s="35"/>
      <c r="AS99" s="67" t="s">
        <v>2229</v>
      </c>
    </row>
    <row r="100" spans="1:45" ht="30" customHeight="1">
      <c r="A100" s="74">
        <v>404</v>
      </c>
      <c r="B100" s="71" t="s">
        <v>2230</v>
      </c>
      <c r="C100" s="17"/>
      <c r="D100" s="71" t="s">
        <v>203</v>
      </c>
      <c r="E100" s="32"/>
      <c r="F100" s="71" t="s">
        <v>198</v>
      </c>
      <c r="G100" s="32"/>
      <c r="H100" s="83" t="s">
        <v>22</v>
      </c>
      <c r="I100" s="71"/>
      <c r="J100" s="71" t="s">
        <v>2231</v>
      </c>
      <c r="K100" s="71" t="s">
        <v>2232</v>
      </c>
      <c r="L100" s="84"/>
      <c r="M100" s="83" t="s">
        <v>24</v>
      </c>
      <c r="N100" s="32"/>
      <c r="O100" s="71" t="s">
        <v>34</v>
      </c>
      <c r="P100" s="32"/>
      <c r="Q100" s="71" t="s">
        <v>373</v>
      </c>
      <c r="R100" s="32"/>
      <c r="S100" s="83" t="s">
        <v>27</v>
      </c>
      <c r="T100" s="32"/>
      <c r="U100" s="71" t="str">
        <f>VLOOKUP(K$99:K$99,[2]Sheet1!$H:$R,11,0)</f>
        <v>否</v>
      </c>
      <c r="V100" s="32"/>
      <c r="W100" s="72">
        <v>44135</v>
      </c>
      <c r="X100" s="72">
        <v>44135</v>
      </c>
      <c r="Y100" s="72">
        <v>44561</v>
      </c>
      <c r="Z100" s="72">
        <v>44561</v>
      </c>
      <c r="AA100" s="71"/>
      <c r="AB100" s="32"/>
      <c r="AC100" s="71"/>
      <c r="AD100" s="32"/>
      <c r="AE100" s="71"/>
      <c r="AF100" s="32"/>
      <c r="AG100" s="71"/>
      <c r="AH100" s="32"/>
      <c r="AI100" s="71">
        <v>0</v>
      </c>
      <c r="AJ100" s="71">
        <v>0</v>
      </c>
      <c r="AK100" s="71">
        <v>0</v>
      </c>
      <c r="AL100" s="21">
        <v>0</v>
      </c>
      <c r="AM100" s="32"/>
      <c r="AN100" s="14">
        <v>0</v>
      </c>
      <c r="AO100" s="71"/>
      <c r="AP100" s="71"/>
      <c r="AQ100" s="71" t="s">
        <v>2233</v>
      </c>
      <c r="AR100" s="71"/>
      <c r="AS100" s="21"/>
    </row>
    <row r="101" spans="1:45" ht="30" customHeight="1">
      <c r="A101" s="70">
        <v>321</v>
      </c>
      <c r="B101" s="63" t="s">
        <v>2234</v>
      </c>
      <c r="C101" s="63"/>
      <c r="D101" s="64" t="s">
        <v>20</v>
      </c>
      <c r="E101" s="64"/>
      <c r="F101" s="64" t="s">
        <v>21</v>
      </c>
      <c r="G101" s="64"/>
      <c r="H101" s="64" t="s">
        <v>1907</v>
      </c>
      <c r="I101" s="64" t="s">
        <v>2235</v>
      </c>
      <c r="J101" s="64" t="s">
        <v>2235</v>
      </c>
      <c r="K101" s="64" t="s">
        <v>2236</v>
      </c>
      <c r="L101" s="64"/>
      <c r="M101" s="64" t="s">
        <v>24</v>
      </c>
      <c r="N101" s="64"/>
      <c r="O101" s="64" t="s">
        <v>48</v>
      </c>
      <c r="P101" s="64"/>
      <c r="Q101" s="64" t="s">
        <v>652</v>
      </c>
      <c r="R101" s="64" t="s">
        <v>652</v>
      </c>
      <c r="S101" s="64" t="s">
        <v>27</v>
      </c>
      <c r="T101" s="64"/>
      <c r="U101" s="64" t="s">
        <v>28</v>
      </c>
      <c r="V101" s="64"/>
      <c r="W101" s="15">
        <v>43678</v>
      </c>
      <c r="X101" s="15">
        <v>43831</v>
      </c>
      <c r="Y101" s="15">
        <v>44166</v>
      </c>
      <c r="Z101" s="15">
        <v>44166</v>
      </c>
      <c r="AA101" s="65" t="s">
        <v>29</v>
      </c>
      <c r="AB101" s="65"/>
      <c r="AC101" s="66" t="s">
        <v>29</v>
      </c>
      <c r="AD101" s="66"/>
      <c r="AE101" s="66" t="s">
        <v>29</v>
      </c>
      <c r="AF101" s="66"/>
      <c r="AG101" s="66" t="s">
        <v>29</v>
      </c>
      <c r="AH101" s="66"/>
      <c r="AI101" s="35">
        <v>1000</v>
      </c>
      <c r="AJ101" s="35">
        <v>1000</v>
      </c>
      <c r="AK101" s="35">
        <v>300</v>
      </c>
      <c r="AL101" s="35">
        <v>50</v>
      </c>
      <c r="AM101" s="35"/>
      <c r="AN101" s="35">
        <v>0</v>
      </c>
      <c r="AO101" s="35"/>
      <c r="AP101" s="35"/>
      <c r="AQ101" s="35" t="s">
        <v>30</v>
      </c>
      <c r="AR101" s="35"/>
      <c r="AS101" s="67" t="s">
        <v>2237</v>
      </c>
    </row>
    <row r="102" spans="1:45" ht="30" customHeight="1">
      <c r="A102" s="70">
        <v>13</v>
      </c>
      <c r="B102" s="63" t="s">
        <v>2238</v>
      </c>
      <c r="C102" s="63"/>
      <c r="D102" s="64" t="s">
        <v>37</v>
      </c>
      <c r="E102" s="64"/>
      <c r="F102" s="64" t="s">
        <v>21</v>
      </c>
      <c r="G102" s="64"/>
      <c r="H102" s="64" t="s">
        <v>1907</v>
      </c>
      <c r="I102" s="64"/>
      <c r="J102" s="64"/>
      <c r="K102" s="64" t="s">
        <v>2239</v>
      </c>
      <c r="L102" s="64"/>
      <c r="M102" s="64" t="s">
        <v>24</v>
      </c>
      <c r="N102" s="64"/>
      <c r="O102" s="64" t="s">
        <v>34</v>
      </c>
      <c r="P102" s="64"/>
      <c r="Q102" s="64" t="s">
        <v>26</v>
      </c>
      <c r="R102" s="64"/>
      <c r="S102" s="64" t="s">
        <v>40</v>
      </c>
      <c r="T102" s="64"/>
      <c r="U102" s="64" t="s">
        <v>28</v>
      </c>
      <c r="V102" s="64"/>
      <c r="W102" s="15">
        <v>43709</v>
      </c>
      <c r="X102" s="15">
        <v>43709</v>
      </c>
      <c r="Y102" s="15">
        <v>43800</v>
      </c>
      <c r="Z102" s="15">
        <v>43800</v>
      </c>
      <c r="AA102" s="65" t="s">
        <v>29</v>
      </c>
      <c r="AB102" s="65"/>
      <c r="AC102" s="66" t="s">
        <v>29</v>
      </c>
      <c r="AD102" s="66"/>
      <c r="AE102" s="66" t="s">
        <v>29</v>
      </c>
      <c r="AF102" s="66"/>
      <c r="AG102" s="66" t="s">
        <v>29</v>
      </c>
      <c r="AH102" s="66"/>
      <c r="AI102" s="35">
        <v>150</v>
      </c>
      <c r="AJ102" s="35">
        <v>150</v>
      </c>
      <c r="AK102" s="35">
        <v>150</v>
      </c>
      <c r="AL102" s="35">
        <v>150</v>
      </c>
      <c r="AM102" s="35"/>
      <c r="AN102" s="35">
        <v>0</v>
      </c>
      <c r="AO102" s="35"/>
      <c r="AP102" s="35"/>
      <c r="AQ102" s="35" t="s">
        <v>30</v>
      </c>
      <c r="AR102" s="35"/>
      <c r="AS102" s="67" t="s">
        <v>2240</v>
      </c>
    </row>
    <row r="103" spans="1:45" ht="30" customHeight="1">
      <c r="A103" s="70">
        <v>26</v>
      </c>
      <c r="B103" s="63" t="s">
        <v>2241</v>
      </c>
      <c r="C103" s="8"/>
      <c r="D103" s="64" t="s">
        <v>2242</v>
      </c>
      <c r="E103" s="9"/>
      <c r="F103" s="64" t="s">
        <v>21</v>
      </c>
      <c r="G103" s="9"/>
      <c r="H103" s="64" t="s">
        <v>22</v>
      </c>
      <c r="I103" s="64"/>
      <c r="J103" s="64"/>
      <c r="K103" s="64" t="s">
        <v>2243</v>
      </c>
      <c r="L103" s="9"/>
      <c r="M103" s="64" t="s">
        <v>24</v>
      </c>
      <c r="N103" s="9"/>
      <c r="O103" s="9" t="s">
        <v>48</v>
      </c>
      <c r="P103" s="9"/>
      <c r="Q103" s="64" t="s">
        <v>26</v>
      </c>
      <c r="R103" s="9"/>
      <c r="S103" s="64" t="s">
        <v>40</v>
      </c>
      <c r="T103" s="9"/>
      <c r="U103" s="9" t="s">
        <v>28</v>
      </c>
      <c r="V103" s="9"/>
      <c r="W103" s="10">
        <v>43435</v>
      </c>
      <c r="X103" s="15">
        <v>43435</v>
      </c>
      <c r="Y103" s="10">
        <v>43617</v>
      </c>
      <c r="Z103" s="15">
        <v>43617</v>
      </c>
      <c r="AA103" s="12" t="s">
        <v>29</v>
      </c>
      <c r="AB103" s="12"/>
      <c r="AC103" s="8">
        <v>0.88</v>
      </c>
      <c r="AD103" s="13"/>
      <c r="AE103" s="13" t="s">
        <v>29</v>
      </c>
      <c r="AF103" s="13"/>
      <c r="AG103" s="13" t="s">
        <v>29</v>
      </c>
      <c r="AH103" s="13"/>
      <c r="AI103" s="14">
        <v>1720</v>
      </c>
      <c r="AJ103" s="35">
        <v>1720</v>
      </c>
      <c r="AK103" s="14">
        <v>400</v>
      </c>
      <c r="AL103" s="35">
        <v>400</v>
      </c>
      <c r="AM103" s="14"/>
      <c r="AN103" s="35">
        <v>0</v>
      </c>
      <c r="AO103" s="14"/>
      <c r="AP103" s="14"/>
      <c r="AQ103" s="35" t="s">
        <v>30</v>
      </c>
      <c r="AR103" s="14"/>
      <c r="AS103" s="67" t="s">
        <v>2244</v>
      </c>
    </row>
    <row r="104" spans="1:45" ht="30" customHeight="1">
      <c r="A104" s="70">
        <v>37</v>
      </c>
      <c r="B104" s="63" t="s">
        <v>2245</v>
      </c>
      <c r="C104" s="63"/>
      <c r="D104" s="64" t="s">
        <v>37</v>
      </c>
      <c r="E104" s="64"/>
      <c r="F104" s="64" t="s">
        <v>1965</v>
      </c>
      <c r="G104" s="64"/>
      <c r="H104" s="64" t="s">
        <v>22</v>
      </c>
      <c r="I104" s="64"/>
      <c r="J104" s="64"/>
      <c r="K104" s="64" t="s">
        <v>2246</v>
      </c>
      <c r="L104" s="64"/>
      <c r="M104" s="64" t="s">
        <v>24</v>
      </c>
      <c r="N104" s="64"/>
      <c r="O104" s="64" t="s">
        <v>39</v>
      </c>
      <c r="P104" s="64"/>
      <c r="Q104" s="64" t="s">
        <v>26</v>
      </c>
      <c r="R104" s="64"/>
      <c r="S104" s="64" t="s">
        <v>40</v>
      </c>
      <c r="T104" s="64"/>
      <c r="U104" s="64" t="s">
        <v>28</v>
      </c>
      <c r="V104" s="64"/>
      <c r="W104" s="15">
        <v>43405</v>
      </c>
      <c r="X104" s="15">
        <v>43405</v>
      </c>
      <c r="Y104" s="15">
        <v>44105</v>
      </c>
      <c r="Z104" s="15">
        <v>44105</v>
      </c>
      <c r="AA104" s="65" t="s">
        <v>29</v>
      </c>
      <c r="AB104" s="65"/>
      <c r="AC104" s="66" t="s">
        <v>29</v>
      </c>
      <c r="AD104" s="66"/>
      <c r="AE104" s="66" t="s">
        <v>29</v>
      </c>
      <c r="AF104" s="66"/>
      <c r="AG104" s="66" t="s">
        <v>29</v>
      </c>
      <c r="AH104" s="66"/>
      <c r="AI104" s="35">
        <v>1300</v>
      </c>
      <c r="AJ104" s="35">
        <v>1300</v>
      </c>
      <c r="AK104" s="35">
        <v>900</v>
      </c>
      <c r="AL104" s="35">
        <v>900</v>
      </c>
      <c r="AM104" s="35"/>
      <c r="AN104" s="35">
        <v>0</v>
      </c>
      <c r="AO104" s="35"/>
      <c r="AP104" s="35"/>
      <c r="AQ104" s="35" t="s">
        <v>30</v>
      </c>
      <c r="AR104" s="35"/>
      <c r="AS104" s="67" t="s">
        <v>2247</v>
      </c>
    </row>
    <row r="105" spans="1:45" ht="30" customHeight="1">
      <c r="A105" s="70">
        <v>148</v>
      </c>
      <c r="B105" s="63" t="s">
        <v>2248</v>
      </c>
      <c r="C105" s="63"/>
      <c r="D105" s="64" t="s">
        <v>37</v>
      </c>
      <c r="E105" s="64"/>
      <c r="F105" s="64" t="s">
        <v>1965</v>
      </c>
      <c r="G105" s="64"/>
      <c r="H105" s="64" t="s">
        <v>22</v>
      </c>
      <c r="I105" s="64"/>
      <c r="J105" s="64"/>
      <c r="K105" s="64" t="s">
        <v>2249</v>
      </c>
      <c r="L105" s="64"/>
      <c r="M105" s="64" t="s">
        <v>24</v>
      </c>
      <c r="N105" s="64"/>
      <c r="O105" s="64" t="s">
        <v>52</v>
      </c>
      <c r="P105" s="64"/>
      <c r="Q105" s="64" t="s">
        <v>373</v>
      </c>
      <c r="R105" s="64"/>
      <c r="S105" s="64" t="s">
        <v>40</v>
      </c>
      <c r="T105" s="64"/>
      <c r="U105" s="64" t="s">
        <v>28</v>
      </c>
      <c r="V105" s="64"/>
      <c r="W105" s="15">
        <v>43678</v>
      </c>
      <c r="X105" s="15">
        <v>43678</v>
      </c>
      <c r="Y105" s="15">
        <v>44075</v>
      </c>
      <c r="Z105" s="15">
        <v>44075</v>
      </c>
      <c r="AA105" s="65" t="s">
        <v>29</v>
      </c>
      <c r="AB105" s="65"/>
      <c r="AC105" s="66" t="s">
        <v>29</v>
      </c>
      <c r="AD105" s="66"/>
      <c r="AE105" s="66" t="s">
        <v>29</v>
      </c>
      <c r="AF105" s="66"/>
      <c r="AG105" s="66" t="s">
        <v>29</v>
      </c>
      <c r="AH105" s="66"/>
      <c r="AI105" s="35">
        <v>1440</v>
      </c>
      <c r="AJ105" s="35">
        <v>1440</v>
      </c>
      <c r="AK105" s="35">
        <v>823</v>
      </c>
      <c r="AL105" s="35">
        <v>823</v>
      </c>
      <c r="AM105" s="35"/>
      <c r="AN105" s="35">
        <v>0</v>
      </c>
      <c r="AO105" s="35"/>
      <c r="AP105" s="35"/>
      <c r="AQ105" s="35" t="s">
        <v>30</v>
      </c>
      <c r="AR105" s="35"/>
      <c r="AS105" s="67" t="s">
        <v>2250</v>
      </c>
    </row>
    <row r="106" spans="1:45" ht="30" customHeight="1">
      <c r="A106" s="70">
        <v>160</v>
      </c>
      <c r="B106" s="63" t="s">
        <v>2251</v>
      </c>
      <c r="C106" s="63"/>
      <c r="D106" s="64" t="s">
        <v>37</v>
      </c>
      <c r="E106" s="64"/>
      <c r="F106" s="64" t="s">
        <v>21</v>
      </c>
      <c r="G106" s="64"/>
      <c r="H106" s="64" t="s">
        <v>22</v>
      </c>
      <c r="I106" s="64"/>
      <c r="J106" s="64"/>
      <c r="K106" s="64" t="s">
        <v>2252</v>
      </c>
      <c r="L106" s="64"/>
      <c r="M106" s="64" t="s">
        <v>24</v>
      </c>
      <c r="N106" s="64"/>
      <c r="O106" s="64" t="s">
        <v>34</v>
      </c>
      <c r="P106" s="64"/>
      <c r="Q106" s="64" t="s">
        <v>373</v>
      </c>
      <c r="R106" s="64"/>
      <c r="S106" s="64" t="s">
        <v>40</v>
      </c>
      <c r="T106" s="64"/>
      <c r="U106" s="64" t="s">
        <v>28</v>
      </c>
      <c r="V106" s="64"/>
      <c r="W106" s="15">
        <v>43709</v>
      </c>
      <c r="X106" s="15">
        <v>43709</v>
      </c>
      <c r="Y106" s="15">
        <v>44105</v>
      </c>
      <c r="Z106" s="15">
        <v>44105</v>
      </c>
      <c r="AA106" s="65" t="s">
        <v>29</v>
      </c>
      <c r="AB106" s="65"/>
      <c r="AC106" s="66" t="s">
        <v>29</v>
      </c>
      <c r="AD106" s="66"/>
      <c r="AE106" s="66" t="s">
        <v>29</v>
      </c>
      <c r="AF106" s="66"/>
      <c r="AG106" s="66" t="s">
        <v>29</v>
      </c>
      <c r="AH106" s="66"/>
      <c r="AI106" s="35">
        <v>395</v>
      </c>
      <c r="AJ106" s="35">
        <v>395</v>
      </c>
      <c r="AK106" s="35">
        <v>395</v>
      </c>
      <c r="AL106" s="35">
        <v>395</v>
      </c>
      <c r="AM106" s="35"/>
      <c r="AN106" s="35">
        <v>0</v>
      </c>
      <c r="AO106" s="35"/>
      <c r="AP106" s="35"/>
      <c r="AQ106" s="35" t="s">
        <v>30</v>
      </c>
      <c r="AR106" s="35"/>
      <c r="AS106" s="67" t="s">
        <v>2253</v>
      </c>
    </row>
    <row r="107" spans="1:45" ht="30" customHeight="1">
      <c r="A107" s="70">
        <v>162</v>
      </c>
      <c r="B107" s="63" t="s">
        <v>2254</v>
      </c>
      <c r="C107" s="63"/>
      <c r="D107" s="64" t="s">
        <v>37</v>
      </c>
      <c r="E107" s="64"/>
      <c r="F107" s="64" t="s">
        <v>21</v>
      </c>
      <c r="G107" s="64"/>
      <c r="H107" s="64" t="s">
        <v>1907</v>
      </c>
      <c r="I107" s="64"/>
      <c r="J107" s="64"/>
      <c r="K107" s="64" t="s">
        <v>2255</v>
      </c>
      <c r="L107" s="64"/>
      <c r="M107" s="64" t="s">
        <v>24</v>
      </c>
      <c r="N107" s="64"/>
      <c r="O107" s="64" t="s">
        <v>34</v>
      </c>
      <c r="P107" s="64"/>
      <c r="Q107" s="64" t="s">
        <v>373</v>
      </c>
      <c r="R107" s="64"/>
      <c r="S107" s="64" t="s">
        <v>40</v>
      </c>
      <c r="T107" s="64"/>
      <c r="U107" s="64" t="s">
        <v>28</v>
      </c>
      <c r="V107" s="64"/>
      <c r="W107" s="15">
        <v>43709</v>
      </c>
      <c r="X107" s="15">
        <v>43709</v>
      </c>
      <c r="Y107" s="15">
        <v>44105</v>
      </c>
      <c r="Z107" s="15">
        <v>44105</v>
      </c>
      <c r="AA107" s="65" t="s">
        <v>29</v>
      </c>
      <c r="AB107" s="65"/>
      <c r="AC107" s="66" t="s">
        <v>29</v>
      </c>
      <c r="AD107" s="66"/>
      <c r="AE107" s="66" t="s">
        <v>29</v>
      </c>
      <c r="AF107" s="66"/>
      <c r="AG107" s="66" t="s">
        <v>29</v>
      </c>
      <c r="AH107" s="66"/>
      <c r="AI107" s="35">
        <v>3380</v>
      </c>
      <c r="AJ107" s="35">
        <v>3380</v>
      </c>
      <c r="AK107" s="35">
        <v>1352</v>
      </c>
      <c r="AL107" s="35">
        <v>1352</v>
      </c>
      <c r="AM107" s="35"/>
      <c r="AN107" s="35">
        <v>0</v>
      </c>
      <c r="AO107" s="35"/>
      <c r="AP107" s="35"/>
      <c r="AQ107" s="35" t="s">
        <v>30</v>
      </c>
      <c r="AR107" s="35"/>
      <c r="AS107" s="67" t="s">
        <v>2256</v>
      </c>
    </row>
    <row r="108" spans="1:45" ht="30" customHeight="1">
      <c r="A108" s="70">
        <v>174</v>
      </c>
      <c r="B108" s="63" t="s">
        <v>2257</v>
      </c>
      <c r="C108" s="63"/>
      <c r="D108" s="64" t="s">
        <v>37</v>
      </c>
      <c r="E108" s="64"/>
      <c r="F108" s="64" t="s">
        <v>21</v>
      </c>
      <c r="G108" s="64"/>
      <c r="H108" s="64" t="s">
        <v>22</v>
      </c>
      <c r="I108" s="64" t="s">
        <v>2258</v>
      </c>
      <c r="J108" s="64" t="s">
        <v>2413</v>
      </c>
      <c r="K108" s="64" t="s">
        <v>2259</v>
      </c>
      <c r="L108" s="64"/>
      <c r="M108" s="64" t="s">
        <v>24</v>
      </c>
      <c r="N108" s="64"/>
      <c r="O108" s="64" t="s">
        <v>72</v>
      </c>
      <c r="P108" s="64"/>
      <c r="Q108" s="64" t="s">
        <v>373</v>
      </c>
      <c r="R108" s="64"/>
      <c r="S108" s="64" t="s">
        <v>40</v>
      </c>
      <c r="T108" s="64"/>
      <c r="U108" s="64" t="s">
        <v>28</v>
      </c>
      <c r="V108" s="64"/>
      <c r="W108" s="15">
        <v>43678</v>
      </c>
      <c r="X108" s="15">
        <v>43678</v>
      </c>
      <c r="Y108" s="15">
        <v>43800</v>
      </c>
      <c r="Z108" s="15">
        <v>43800</v>
      </c>
      <c r="AA108" s="65" t="s">
        <v>29</v>
      </c>
      <c r="AB108" s="65"/>
      <c r="AC108" s="66" t="s">
        <v>29</v>
      </c>
      <c r="AD108" s="66"/>
      <c r="AE108" s="66" t="s">
        <v>29</v>
      </c>
      <c r="AF108" s="66"/>
      <c r="AG108" s="66" t="s">
        <v>29</v>
      </c>
      <c r="AH108" s="66"/>
      <c r="AI108" s="35">
        <v>280</v>
      </c>
      <c r="AJ108" s="35">
        <v>280</v>
      </c>
      <c r="AK108" s="35">
        <v>272</v>
      </c>
      <c r="AL108" s="35">
        <v>272</v>
      </c>
      <c r="AM108" s="35"/>
      <c r="AN108" s="35">
        <v>0</v>
      </c>
      <c r="AO108" s="35"/>
      <c r="AP108" s="35"/>
      <c r="AQ108" s="35" t="s">
        <v>30</v>
      </c>
      <c r="AR108" s="35"/>
      <c r="AS108" s="67" t="s">
        <v>2260</v>
      </c>
    </row>
    <row r="109" spans="1:45" ht="30" customHeight="1">
      <c r="A109" s="70">
        <v>181</v>
      </c>
      <c r="B109" s="63" t="s">
        <v>2261</v>
      </c>
      <c r="C109" s="63" t="s">
        <v>29</v>
      </c>
      <c r="D109" s="64" t="s">
        <v>37</v>
      </c>
      <c r="E109" s="64"/>
      <c r="F109" s="64" t="s">
        <v>21</v>
      </c>
      <c r="G109" s="64"/>
      <c r="H109" s="64" t="s">
        <v>22</v>
      </c>
      <c r="I109" s="64"/>
      <c r="J109" s="64"/>
      <c r="K109" s="64" t="s">
        <v>2262</v>
      </c>
      <c r="L109" s="64"/>
      <c r="M109" s="64" t="s">
        <v>24</v>
      </c>
      <c r="N109" s="64"/>
      <c r="O109" s="64" t="s">
        <v>34</v>
      </c>
      <c r="P109" s="64"/>
      <c r="Q109" s="64" t="s">
        <v>373</v>
      </c>
      <c r="R109" s="64"/>
      <c r="S109" s="64" t="s">
        <v>40</v>
      </c>
      <c r="T109" s="64"/>
      <c r="U109" s="64" t="s">
        <v>28</v>
      </c>
      <c r="V109" s="15"/>
      <c r="W109" s="15">
        <v>44075</v>
      </c>
      <c r="X109" s="15">
        <v>44075</v>
      </c>
      <c r="Y109" s="15">
        <v>44166</v>
      </c>
      <c r="Z109" s="15">
        <v>44166</v>
      </c>
      <c r="AA109" s="65"/>
      <c r="AB109" s="65" t="s">
        <v>29</v>
      </c>
      <c r="AC109" s="66"/>
      <c r="AD109" s="66" t="s">
        <v>29</v>
      </c>
      <c r="AE109" s="66"/>
      <c r="AF109" s="66" t="s">
        <v>29</v>
      </c>
      <c r="AG109" s="66"/>
      <c r="AH109" s="66" t="s">
        <v>29</v>
      </c>
      <c r="AI109" s="35">
        <v>0</v>
      </c>
      <c r="AJ109" s="35">
        <v>294</v>
      </c>
      <c r="AK109" s="35"/>
      <c r="AL109" s="35">
        <v>30</v>
      </c>
      <c r="AM109" s="35"/>
      <c r="AN109" s="35">
        <v>0</v>
      </c>
      <c r="AO109" s="35"/>
      <c r="AP109" s="35" t="s">
        <v>430</v>
      </c>
      <c r="AQ109" s="35" t="s">
        <v>30</v>
      </c>
      <c r="AR109" s="67"/>
      <c r="AS109" s="67" t="s">
        <v>2263</v>
      </c>
    </row>
    <row r="110" spans="1:45" ht="30" customHeight="1">
      <c r="A110" s="70">
        <v>301</v>
      </c>
      <c r="B110" s="63" t="s">
        <v>2264</v>
      </c>
      <c r="C110" s="63"/>
      <c r="D110" s="64" t="s">
        <v>37</v>
      </c>
      <c r="E110" s="64"/>
      <c r="F110" s="64" t="s">
        <v>21</v>
      </c>
      <c r="G110" s="64"/>
      <c r="H110" s="64" t="s">
        <v>22</v>
      </c>
      <c r="I110" s="64"/>
      <c r="J110" s="64"/>
      <c r="K110" s="64" t="s">
        <v>2265</v>
      </c>
      <c r="L110" s="64"/>
      <c r="M110" s="64" t="s">
        <v>24</v>
      </c>
      <c r="N110" s="64"/>
      <c r="O110" s="64" t="s">
        <v>34</v>
      </c>
      <c r="P110" s="64"/>
      <c r="Q110" s="64" t="s">
        <v>652</v>
      </c>
      <c r="R110" s="64"/>
      <c r="S110" s="64" t="s">
        <v>40</v>
      </c>
      <c r="T110" s="64"/>
      <c r="U110" s="64" t="s">
        <v>28</v>
      </c>
      <c r="V110" s="64"/>
      <c r="W110" s="15">
        <v>43466</v>
      </c>
      <c r="X110" s="15">
        <v>43466</v>
      </c>
      <c r="Y110" s="15">
        <v>43800</v>
      </c>
      <c r="Z110" s="15">
        <v>43800</v>
      </c>
      <c r="AA110" s="65" t="s">
        <v>29</v>
      </c>
      <c r="AB110" s="65"/>
      <c r="AC110" s="66" t="s">
        <v>29</v>
      </c>
      <c r="AD110" s="66"/>
      <c r="AE110" s="66" t="s">
        <v>29</v>
      </c>
      <c r="AF110" s="66"/>
      <c r="AG110" s="66" t="s">
        <v>29</v>
      </c>
      <c r="AH110" s="66"/>
      <c r="AI110" s="35">
        <v>510</v>
      </c>
      <c r="AJ110" s="35">
        <v>510</v>
      </c>
      <c r="AK110" s="35">
        <v>51</v>
      </c>
      <c r="AL110" s="35">
        <v>51</v>
      </c>
      <c r="AM110" s="35"/>
      <c r="AN110" s="35">
        <v>0</v>
      </c>
      <c r="AO110" s="35"/>
      <c r="AP110" s="35"/>
      <c r="AQ110" s="35" t="s">
        <v>30</v>
      </c>
      <c r="AR110" s="35"/>
      <c r="AS110" s="67" t="s">
        <v>2266</v>
      </c>
    </row>
    <row r="111" spans="1:45" ht="30" customHeight="1">
      <c r="A111" s="70">
        <v>306</v>
      </c>
      <c r="B111" s="63" t="s">
        <v>2267</v>
      </c>
      <c r="C111" s="63"/>
      <c r="D111" s="64" t="s">
        <v>37</v>
      </c>
      <c r="E111" s="64"/>
      <c r="F111" s="64" t="s">
        <v>1965</v>
      </c>
      <c r="G111" s="64"/>
      <c r="H111" s="64" t="s">
        <v>1907</v>
      </c>
      <c r="I111" s="64"/>
      <c r="J111" s="64"/>
      <c r="K111" s="64" t="s">
        <v>2268</v>
      </c>
      <c r="L111" s="64"/>
      <c r="M111" s="64" t="s">
        <v>24</v>
      </c>
      <c r="N111" s="64"/>
      <c r="O111" s="64" t="s">
        <v>2269</v>
      </c>
      <c r="P111" s="64"/>
      <c r="Q111" s="64" t="s">
        <v>652</v>
      </c>
      <c r="R111" s="64"/>
      <c r="S111" s="64" t="s">
        <v>40</v>
      </c>
      <c r="T111" s="64"/>
      <c r="U111" s="64" t="s">
        <v>28</v>
      </c>
      <c r="V111" s="64"/>
      <c r="W111" s="15">
        <v>43466</v>
      </c>
      <c r="X111" s="15">
        <v>43466</v>
      </c>
      <c r="Y111" s="15">
        <v>43800</v>
      </c>
      <c r="Z111" s="15">
        <v>43800</v>
      </c>
      <c r="AA111" s="65" t="s">
        <v>29</v>
      </c>
      <c r="AB111" s="65"/>
      <c r="AC111" s="66" t="s">
        <v>29</v>
      </c>
      <c r="AD111" s="66"/>
      <c r="AE111" s="66" t="s">
        <v>29</v>
      </c>
      <c r="AF111" s="66"/>
      <c r="AG111" s="66" t="s">
        <v>29</v>
      </c>
      <c r="AH111" s="66"/>
      <c r="AI111" s="35">
        <v>1600</v>
      </c>
      <c r="AJ111" s="35">
        <v>1600</v>
      </c>
      <c r="AK111" s="35">
        <v>100</v>
      </c>
      <c r="AL111" s="35">
        <v>100</v>
      </c>
      <c r="AM111" s="35"/>
      <c r="AN111" s="35">
        <v>0</v>
      </c>
      <c r="AO111" s="35"/>
      <c r="AP111" s="35"/>
      <c r="AQ111" s="35" t="s">
        <v>30</v>
      </c>
      <c r="AR111" s="35"/>
      <c r="AS111" s="67" t="s">
        <v>2270</v>
      </c>
    </row>
    <row r="112" spans="1:45" ht="30" customHeight="1">
      <c r="A112" s="70">
        <v>312</v>
      </c>
      <c r="B112" s="63" t="s">
        <v>2271</v>
      </c>
      <c r="C112" s="63"/>
      <c r="D112" s="64" t="s">
        <v>37</v>
      </c>
      <c r="E112" s="64"/>
      <c r="F112" s="64" t="s">
        <v>21</v>
      </c>
      <c r="G112" s="64"/>
      <c r="H112" s="64" t="s">
        <v>1907</v>
      </c>
      <c r="I112" s="64"/>
      <c r="J112" s="64"/>
      <c r="K112" s="64" t="s">
        <v>2272</v>
      </c>
      <c r="L112" s="64"/>
      <c r="M112" s="64" t="s">
        <v>24</v>
      </c>
      <c r="N112" s="64"/>
      <c r="O112" s="64" t="s">
        <v>52</v>
      </c>
      <c r="P112" s="64"/>
      <c r="Q112" s="64" t="s">
        <v>652</v>
      </c>
      <c r="R112" s="64"/>
      <c r="S112" s="64" t="s">
        <v>40</v>
      </c>
      <c r="T112" s="64"/>
      <c r="U112" s="64" t="s">
        <v>28</v>
      </c>
      <c r="V112" s="64"/>
      <c r="W112" s="15">
        <v>41791</v>
      </c>
      <c r="X112" s="15">
        <v>41791</v>
      </c>
      <c r="Y112" s="15">
        <v>43800</v>
      </c>
      <c r="Z112" s="15">
        <v>43800</v>
      </c>
      <c r="AA112" s="65" t="s">
        <v>29</v>
      </c>
      <c r="AB112" s="65"/>
      <c r="AC112" s="66" t="s">
        <v>29</v>
      </c>
      <c r="AD112" s="66"/>
      <c r="AE112" s="66" t="s">
        <v>29</v>
      </c>
      <c r="AF112" s="66"/>
      <c r="AG112" s="66" t="s">
        <v>29</v>
      </c>
      <c r="AH112" s="66"/>
      <c r="AI112" s="35">
        <v>1020</v>
      </c>
      <c r="AJ112" s="35">
        <v>1020</v>
      </c>
      <c r="AK112" s="35">
        <v>100</v>
      </c>
      <c r="AL112" s="35">
        <v>100</v>
      </c>
      <c r="AM112" s="35"/>
      <c r="AN112" s="35">
        <v>0</v>
      </c>
      <c r="AO112" s="35"/>
      <c r="AP112" s="35"/>
      <c r="AQ112" s="35" t="s">
        <v>30</v>
      </c>
      <c r="AR112" s="35"/>
      <c r="AS112" s="67" t="s">
        <v>2272</v>
      </c>
    </row>
    <row r="113" spans="1:45" ht="30" customHeight="1">
      <c r="A113" s="70">
        <v>321</v>
      </c>
      <c r="B113" s="63" t="s">
        <v>2273</v>
      </c>
      <c r="C113" s="63"/>
      <c r="D113" s="64" t="s">
        <v>37</v>
      </c>
      <c r="E113" s="64"/>
      <c r="F113" s="64" t="s">
        <v>21</v>
      </c>
      <c r="G113" s="64"/>
      <c r="H113" s="64" t="s">
        <v>22</v>
      </c>
      <c r="I113" s="64"/>
      <c r="J113" s="64"/>
      <c r="K113" s="64" t="s">
        <v>2274</v>
      </c>
      <c r="L113" s="64"/>
      <c r="M113" s="64" t="s">
        <v>24</v>
      </c>
      <c r="N113" s="64"/>
      <c r="O113" s="64" t="s">
        <v>34</v>
      </c>
      <c r="P113" s="64"/>
      <c r="Q113" s="64" t="s">
        <v>652</v>
      </c>
      <c r="R113" s="64"/>
      <c r="S113" s="64" t="s">
        <v>40</v>
      </c>
      <c r="T113" s="64"/>
      <c r="U113" s="64" t="s">
        <v>28</v>
      </c>
      <c r="V113" s="64"/>
      <c r="W113" s="15">
        <v>43466</v>
      </c>
      <c r="X113" s="15">
        <v>43466</v>
      </c>
      <c r="Y113" s="15">
        <v>43800</v>
      </c>
      <c r="Z113" s="15">
        <v>43800</v>
      </c>
      <c r="AA113" s="65" t="s">
        <v>29</v>
      </c>
      <c r="AB113" s="65"/>
      <c r="AC113" s="66" t="s">
        <v>29</v>
      </c>
      <c r="AD113" s="66"/>
      <c r="AE113" s="66" t="s">
        <v>29</v>
      </c>
      <c r="AF113" s="66"/>
      <c r="AG113" s="66" t="s">
        <v>29</v>
      </c>
      <c r="AH113" s="66"/>
      <c r="AI113" s="35">
        <v>796</v>
      </c>
      <c r="AJ113" s="35">
        <v>796</v>
      </c>
      <c r="AK113" s="35">
        <v>80</v>
      </c>
      <c r="AL113" s="35">
        <v>80</v>
      </c>
      <c r="AM113" s="35"/>
      <c r="AN113" s="35">
        <v>0</v>
      </c>
      <c r="AO113" s="35"/>
      <c r="AP113" s="35"/>
      <c r="AQ113" s="35" t="s">
        <v>30</v>
      </c>
      <c r="AR113" s="35"/>
      <c r="AS113" s="67" t="s">
        <v>2275</v>
      </c>
    </row>
    <row r="114" spans="1:45" ht="30" customHeight="1">
      <c r="A114" s="70">
        <v>322</v>
      </c>
      <c r="B114" s="63" t="s">
        <v>2276</v>
      </c>
      <c r="C114" s="63"/>
      <c r="D114" s="64" t="s">
        <v>37</v>
      </c>
      <c r="E114" s="64"/>
      <c r="F114" s="64" t="s">
        <v>21</v>
      </c>
      <c r="G114" s="64"/>
      <c r="H114" s="64" t="s">
        <v>1907</v>
      </c>
      <c r="I114" s="64"/>
      <c r="J114" s="64"/>
      <c r="K114" s="64" t="s">
        <v>2277</v>
      </c>
      <c r="L114" s="64"/>
      <c r="M114" s="64" t="s">
        <v>24</v>
      </c>
      <c r="N114" s="64"/>
      <c r="O114" s="64" t="s">
        <v>34</v>
      </c>
      <c r="P114" s="64"/>
      <c r="Q114" s="64" t="s">
        <v>652</v>
      </c>
      <c r="R114" s="64"/>
      <c r="S114" s="64" t="s">
        <v>40</v>
      </c>
      <c r="T114" s="64"/>
      <c r="U114" s="64" t="s">
        <v>28</v>
      </c>
      <c r="V114" s="64"/>
      <c r="W114" s="15">
        <v>43466</v>
      </c>
      <c r="X114" s="15">
        <v>43466</v>
      </c>
      <c r="Y114" s="15">
        <v>43800</v>
      </c>
      <c r="Z114" s="15">
        <v>43800</v>
      </c>
      <c r="AA114" s="65" t="s">
        <v>29</v>
      </c>
      <c r="AB114" s="65"/>
      <c r="AC114" s="66" t="s">
        <v>29</v>
      </c>
      <c r="AD114" s="66"/>
      <c r="AE114" s="66" t="s">
        <v>29</v>
      </c>
      <c r="AF114" s="66"/>
      <c r="AG114" s="66" t="s">
        <v>29</v>
      </c>
      <c r="AH114" s="66"/>
      <c r="AI114" s="35">
        <v>640</v>
      </c>
      <c r="AJ114" s="35">
        <v>640</v>
      </c>
      <c r="AK114" s="35">
        <v>64</v>
      </c>
      <c r="AL114" s="35">
        <v>64</v>
      </c>
      <c r="AM114" s="35"/>
      <c r="AN114" s="35">
        <v>0</v>
      </c>
      <c r="AO114" s="35"/>
      <c r="AP114" s="35"/>
      <c r="AQ114" s="35" t="s">
        <v>30</v>
      </c>
      <c r="AR114" s="35"/>
      <c r="AS114" s="67" t="s">
        <v>2278</v>
      </c>
    </row>
    <row r="115" spans="1:45" ht="30" customHeight="1">
      <c r="A115" s="70">
        <v>330</v>
      </c>
      <c r="B115" s="63" t="s">
        <v>2279</v>
      </c>
      <c r="C115" s="63"/>
      <c r="D115" s="64" t="s">
        <v>37</v>
      </c>
      <c r="E115" s="64"/>
      <c r="F115" s="64" t="s">
        <v>21</v>
      </c>
      <c r="G115" s="64"/>
      <c r="H115" s="64" t="s">
        <v>1907</v>
      </c>
      <c r="I115" s="64"/>
      <c r="J115" s="64"/>
      <c r="K115" s="64" t="s">
        <v>2280</v>
      </c>
      <c r="L115" s="64"/>
      <c r="M115" s="64" t="s">
        <v>24</v>
      </c>
      <c r="N115" s="64"/>
      <c r="O115" s="64" t="s">
        <v>34</v>
      </c>
      <c r="P115" s="64"/>
      <c r="Q115" s="64" t="s">
        <v>652</v>
      </c>
      <c r="R115" s="64"/>
      <c r="S115" s="64" t="s">
        <v>40</v>
      </c>
      <c r="T115" s="64"/>
      <c r="U115" s="64" t="s">
        <v>28</v>
      </c>
      <c r="V115" s="64"/>
      <c r="W115" s="15">
        <v>43466</v>
      </c>
      <c r="X115" s="15">
        <v>43466</v>
      </c>
      <c r="Y115" s="15">
        <v>44166</v>
      </c>
      <c r="Z115" s="15">
        <v>44166</v>
      </c>
      <c r="AA115" s="65" t="s">
        <v>29</v>
      </c>
      <c r="AB115" s="65"/>
      <c r="AC115" s="66" t="s">
        <v>29</v>
      </c>
      <c r="AD115" s="66"/>
      <c r="AE115" s="66" t="s">
        <v>29</v>
      </c>
      <c r="AF115" s="66"/>
      <c r="AG115" s="66" t="s">
        <v>29</v>
      </c>
      <c r="AH115" s="66"/>
      <c r="AI115" s="35">
        <v>743</v>
      </c>
      <c r="AJ115" s="35">
        <v>743</v>
      </c>
      <c r="AK115" s="35">
        <v>74</v>
      </c>
      <c r="AL115" s="35">
        <v>74</v>
      </c>
      <c r="AM115" s="35"/>
      <c r="AN115" s="35">
        <v>0</v>
      </c>
      <c r="AO115" s="35"/>
      <c r="AP115" s="35"/>
      <c r="AQ115" s="35" t="s">
        <v>30</v>
      </c>
      <c r="AR115" s="35"/>
      <c r="AS115" s="67" t="s">
        <v>2281</v>
      </c>
    </row>
    <row r="116" spans="1:45" ht="30" customHeight="1">
      <c r="A116" s="7">
        <v>560</v>
      </c>
      <c r="B116" s="26" t="s">
        <v>2261</v>
      </c>
      <c r="C116" s="8"/>
      <c r="D116" s="27" t="s">
        <v>1369</v>
      </c>
      <c r="E116" s="9"/>
      <c r="F116" s="27" t="s">
        <v>1071</v>
      </c>
      <c r="G116" s="9"/>
      <c r="H116" s="31" t="s">
        <v>426</v>
      </c>
      <c r="I116" s="64" t="s">
        <v>2282</v>
      </c>
      <c r="J116" s="27" t="s">
        <v>2405</v>
      </c>
      <c r="K116" s="64" t="s">
        <v>2283</v>
      </c>
      <c r="L116" s="9"/>
      <c r="M116" s="27" t="s">
        <v>2284</v>
      </c>
      <c r="N116" s="9"/>
      <c r="O116" s="27" t="s">
        <v>2285</v>
      </c>
      <c r="P116" s="9"/>
      <c r="Q116" s="27" t="s">
        <v>447</v>
      </c>
      <c r="R116" s="9"/>
      <c r="S116" s="27" t="s">
        <v>27</v>
      </c>
      <c r="T116" s="9"/>
      <c r="U116" s="9" t="s">
        <v>2286</v>
      </c>
      <c r="V116" s="9"/>
      <c r="W116" s="28">
        <v>43891</v>
      </c>
      <c r="X116" s="28">
        <v>43891</v>
      </c>
      <c r="Y116" s="28">
        <v>44166</v>
      </c>
      <c r="Z116" s="28">
        <v>44166</v>
      </c>
      <c r="AA116" s="29"/>
      <c r="AB116" s="12"/>
      <c r="AC116" s="30">
        <v>2000</v>
      </c>
      <c r="AD116" s="13"/>
      <c r="AE116" s="30"/>
      <c r="AF116" s="13"/>
      <c r="AG116" s="30"/>
      <c r="AH116" s="13"/>
      <c r="AI116" s="24">
        <v>1500</v>
      </c>
      <c r="AJ116" s="24">
        <v>1500</v>
      </c>
      <c r="AK116" s="24">
        <v>1500</v>
      </c>
      <c r="AL116" s="24">
        <v>1500</v>
      </c>
      <c r="AM116" s="14"/>
      <c r="AN116" s="24">
        <v>500</v>
      </c>
      <c r="AO116" s="24"/>
      <c r="AP116" s="24"/>
      <c r="AQ116" s="24" t="s">
        <v>164</v>
      </c>
      <c r="AR116" s="24"/>
      <c r="AS116" s="51" t="s">
        <v>2287</v>
      </c>
    </row>
    <row r="117" spans="1:45" ht="30" customHeight="1">
      <c r="A117" s="70">
        <v>579</v>
      </c>
      <c r="B117" s="8" t="s">
        <v>2288</v>
      </c>
      <c r="C117" s="8"/>
      <c r="D117" s="9" t="s">
        <v>1327</v>
      </c>
      <c r="E117" s="9"/>
      <c r="F117" s="64" t="s">
        <v>2289</v>
      </c>
      <c r="G117" s="9"/>
      <c r="H117" s="64" t="s">
        <v>2290</v>
      </c>
      <c r="I117" s="64" t="s">
        <v>2291</v>
      </c>
      <c r="J117" s="64" t="s">
        <v>2414</v>
      </c>
      <c r="K117" s="64" t="s">
        <v>2292</v>
      </c>
      <c r="L117" s="9"/>
      <c r="M117" s="64" t="s">
        <v>1321</v>
      </c>
      <c r="N117" s="9"/>
      <c r="O117" s="9" t="s">
        <v>1331</v>
      </c>
      <c r="P117" s="9"/>
      <c r="Q117" s="64" t="s">
        <v>652</v>
      </c>
      <c r="R117" s="9"/>
      <c r="S117" s="64" t="s">
        <v>27</v>
      </c>
      <c r="T117" s="9"/>
      <c r="U117" s="9" t="s">
        <v>28</v>
      </c>
      <c r="V117" s="9"/>
      <c r="W117" s="10">
        <v>43525</v>
      </c>
      <c r="X117" s="15">
        <v>43525</v>
      </c>
      <c r="Y117" s="10">
        <v>44805</v>
      </c>
      <c r="Z117" s="15">
        <v>44805</v>
      </c>
      <c r="AA117" s="12" t="s">
        <v>1012</v>
      </c>
      <c r="AB117" s="12"/>
      <c r="AC117" s="13" t="s">
        <v>1375</v>
      </c>
      <c r="AD117" s="13"/>
      <c r="AE117" s="13"/>
      <c r="AF117" s="13"/>
      <c r="AG117" s="13"/>
      <c r="AH117" s="13"/>
      <c r="AI117" s="14">
        <v>60000</v>
      </c>
      <c r="AJ117" s="35">
        <v>60000</v>
      </c>
      <c r="AK117" s="14">
        <v>50</v>
      </c>
      <c r="AL117" s="35">
        <v>50</v>
      </c>
      <c r="AM117" s="14"/>
      <c r="AN117" s="35">
        <v>0</v>
      </c>
      <c r="AO117" s="14"/>
      <c r="AP117" s="14"/>
      <c r="AQ117" s="35" t="s">
        <v>35</v>
      </c>
      <c r="AR117" s="14"/>
      <c r="AS117" s="67" t="s">
        <v>2292</v>
      </c>
    </row>
    <row r="118" spans="1:45" ht="30" customHeight="1">
      <c r="A118" s="7">
        <v>399</v>
      </c>
      <c r="B118" s="8" t="s">
        <v>2293</v>
      </c>
      <c r="C118" s="8"/>
      <c r="D118" s="9" t="s">
        <v>304</v>
      </c>
      <c r="E118" s="9"/>
      <c r="F118" s="9" t="s">
        <v>300</v>
      </c>
      <c r="G118" s="9"/>
      <c r="H118" s="9" t="s">
        <v>1907</v>
      </c>
      <c r="I118" s="9" t="s">
        <v>2294</v>
      </c>
      <c r="J118" s="9" t="s">
        <v>2295</v>
      </c>
      <c r="K118" s="64" t="s">
        <v>2296</v>
      </c>
      <c r="L118" s="9"/>
      <c r="M118" s="9" t="s">
        <v>24</v>
      </c>
      <c r="N118" s="9"/>
      <c r="O118" s="9" t="s">
        <v>63</v>
      </c>
      <c r="P118" s="9"/>
      <c r="Q118" s="9" t="s">
        <v>652</v>
      </c>
      <c r="R118" s="9"/>
      <c r="S118" s="9" t="s">
        <v>27</v>
      </c>
      <c r="T118" s="9"/>
      <c r="U118" s="9" t="s">
        <v>28</v>
      </c>
      <c r="V118" s="9"/>
      <c r="W118" s="11">
        <v>43678</v>
      </c>
      <c r="X118" s="11">
        <v>44106</v>
      </c>
      <c r="Y118" s="11">
        <v>43983</v>
      </c>
      <c r="Z118" s="11">
        <v>44348</v>
      </c>
      <c r="AA118" s="12" t="s">
        <v>29</v>
      </c>
      <c r="AB118" s="12"/>
      <c r="AC118" s="13" t="s">
        <v>29</v>
      </c>
      <c r="AD118" s="13"/>
      <c r="AE118" s="13" t="s">
        <v>29</v>
      </c>
      <c r="AF118" s="13"/>
      <c r="AG118" s="13" t="s">
        <v>29</v>
      </c>
      <c r="AH118" s="13"/>
      <c r="AI118" s="14">
        <v>299.31</v>
      </c>
      <c r="AJ118" s="14">
        <v>299.31</v>
      </c>
      <c r="AK118" s="14">
        <v>50</v>
      </c>
      <c r="AL118" s="14">
        <v>50</v>
      </c>
      <c r="AM118" s="14">
        <v>0</v>
      </c>
      <c r="AN118" s="14">
        <v>0</v>
      </c>
      <c r="AO118" s="8"/>
      <c r="AP118" s="8"/>
      <c r="AQ118" s="14" t="s">
        <v>35</v>
      </c>
      <c r="AR118" s="14"/>
      <c r="AS118" s="50" t="s">
        <v>2296</v>
      </c>
    </row>
    <row r="119" spans="1:45" ht="30" customHeight="1">
      <c r="A119" s="70">
        <v>326</v>
      </c>
      <c r="B119" s="63" t="s">
        <v>2297</v>
      </c>
      <c r="C119" s="63"/>
      <c r="D119" s="64" t="s">
        <v>37</v>
      </c>
      <c r="E119" s="64"/>
      <c r="F119" s="64" t="s">
        <v>21</v>
      </c>
      <c r="G119" s="64"/>
      <c r="H119" s="64" t="s">
        <v>70</v>
      </c>
      <c r="I119" s="64"/>
      <c r="J119" s="64" t="s">
        <v>2413</v>
      </c>
      <c r="K119" s="64" t="s">
        <v>2298</v>
      </c>
      <c r="L119" s="64"/>
      <c r="M119" s="64" t="s">
        <v>24</v>
      </c>
      <c r="N119" s="64"/>
      <c r="O119" s="64" t="s">
        <v>72</v>
      </c>
      <c r="P119" s="64"/>
      <c r="Q119" s="64" t="s">
        <v>652</v>
      </c>
      <c r="R119" s="64"/>
      <c r="S119" s="64" t="s">
        <v>40</v>
      </c>
      <c r="T119" s="64"/>
      <c r="U119" s="64" t="s">
        <v>28</v>
      </c>
      <c r="V119" s="64"/>
      <c r="W119" s="15">
        <v>43709</v>
      </c>
      <c r="X119" s="15">
        <v>43709</v>
      </c>
      <c r="Y119" s="15">
        <v>43770</v>
      </c>
      <c r="Z119" s="15">
        <v>43770</v>
      </c>
      <c r="AA119" s="65" t="s">
        <v>29</v>
      </c>
      <c r="AB119" s="65"/>
      <c r="AC119" s="66" t="s">
        <v>29</v>
      </c>
      <c r="AD119" s="66"/>
      <c r="AE119" s="66" t="s">
        <v>29</v>
      </c>
      <c r="AF119" s="66"/>
      <c r="AG119" s="66" t="s">
        <v>29</v>
      </c>
      <c r="AH119" s="66"/>
      <c r="AI119" s="35">
        <v>600</v>
      </c>
      <c r="AJ119" s="35">
        <v>600</v>
      </c>
      <c r="AK119" s="35">
        <v>600</v>
      </c>
      <c r="AL119" s="35">
        <v>600</v>
      </c>
      <c r="AM119" s="35"/>
      <c r="AN119" s="35">
        <v>0</v>
      </c>
      <c r="AO119" s="35"/>
      <c r="AP119" s="35"/>
      <c r="AQ119" s="35" t="s">
        <v>30</v>
      </c>
      <c r="AR119" s="35"/>
      <c r="AS119" s="67" t="s">
        <v>2298</v>
      </c>
    </row>
    <row r="120" spans="1:45" ht="30" customHeight="1">
      <c r="A120" s="7">
        <v>362</v>
      </c>
      <c r="B120" s="17" t="s">
        <v>2299</v>
      </c>
      <c r="C120" s="17"/>
      <c r="D120" s="17" t="s">
        <v>203</v>
      </c>
      <c r="E120" s="17"/>
      <c r="F120" s="17" t="s">
        <v>198</v>
      </c>
      <c r="G120" s="17"/>
      <c r="H120" s="9" t="s">
        <v>22</v>
      </c>
      <c r="I120" s="17"/>
      <c r="J120" s="17" t="s">
        <v>2300</v>
      </c>
      <c r="K120" s="68" t="s">
        <v>2301</v>
      </c>
      <c r="L120" s="21"/>
      <c r="M120" s="9" t="s">
        <v>24</v>
      </c>
      <c r="N120" s="17"/>
      <c r="O120" s="17" t="s">
        <v>205</v>
      </c>
      <c r="P120" s="17"/>
      <c r="Q120" s="17" t="s">
        <v>652</v>
      </c>
      <c r="R120" s="17"/>
      <c r="S120" s="9" t="s">
        <v>27</v>
      </c>
      <c r="T120" s="17"/>
      <c r="U120" s="17" t="s">
        <v>28</v>
      </c>
      <c r="V120" s="17"/>
      <c r="W120" s="20">
        <v>43861</v>
      </c>
      <c r="X120" s="20">
        <v>43861</v>
      </c>
      <c r="Y120" s="20">
        <v>44196</v>
      </c>
      <c r="Z120" s="20">
        <v>44926</v>
      </c>
      <c r="AA120" s="17" t="s">
        <v>430</v>
      </c>
      <c r="AB120" s="17"/>
      <c r="AC120" s="17" t="s">
        <v>430</v>
      </c>
      <c r="AD120" s="17"/>
      <c r="AE120" s="17" t="s">
        <v>430</v>
      </c>
      <c r="AF120" s="17"/>
      <c r="AG120" s="17">
        <v>0</v>
      </c>
      <c r="AH120" s="17"/>
      <c r="AI120" s="21">
        <v>65000</v>
      </c>
      <c r="AJ120" s="21">
        <v>65000</v>
      </c>
      <c r="AK120" s="22">
        <v>50</v>
      </c>
      <c r="AL120" s="21">
        <v>50</v>
      </c>
      <c r="AM120" s="21"/>
      <c r="AN120" s="14">
        <v>0</v>
      </c>
      <c r="AO120" s="17"/>
      <c r="AP120" s="17"/>
      <c r="AQ120" s="17" t="s">
        <v>35</v>
      </c>
      <c r="AR120" s="17"/>
      <c r="AS120" s="17" t="s">
        <v>2302</v>
      </c>
    </row>
    <row r="121" spans="1:45" ht="30" customHeight="1">
      <c r="A121" s="7">
        <v>376</v>
      </c>
      <c r="B121" s="26" t="s">
        <v>429</v>
      </c>
      <c r="C121" s="17"/>
      <c r="D121" s="32" t="s">
        <v>197</v>
      </c>
      <c r="E121" s="32"/>
      <c r="F121" s="32" t="s">
        <v>2303</v>
      </c>
      <c r="G121" s="32"/>
      <c r="H121" s="32" t="s">
        <v>426</v>
      </c>
      <c r="I121" s="32" t="s">
        <v>2304</v>
      </c>
      <c r="J121" s="27" t="s">
        <v>2405</v>
      </c>
      <c r="K121" s="68" t="s">
        <v>2305</v>
      </c>
      <c r="L121" s="21"/>
      <c r="M121" s="27" t="s">
        <v>24</v>
      </c>
      <c r="N121" s="32"/>
      <c r="O121" s="32" t="s">
        <v>2306</v>
      </c>
      <c r="P121" s="32"/>
      <c r="Q121" s="32" t="s">
        <v>652</v>
      </c>
      <c r="R121" s="32"/>
      <c r="S121" s="27" t="s">
        <v>27</v>
      </c>
      <c r="T121" s="32"/>
      <c r="U121" s="17" t="str">
        <f>VLOOKUP(K$120:K$120,[2]Sheet1!$H:$R,11,0)</f>
        <v>否</v>
      </c>
      <c r="V121" s="32"/>
      <c r="W121" s="33">
        <v>44012</v>
      </c>
      <c r="X121" s="33">
        <v>44012</v>
      </c>
      <c r="Y121" s="33">
        <v>44561</v>
      </c>
      <c r="Z121" s="33">
        <v>44561</v>
      </c>
      <c r="AA121" s="32"/>
      <c r="AB121" s="32"/>
      <c r="AC121" s="32"/>
      <c r="AD121" s="32"/>
      <c r="AE121" s="32"/>
      <c r="AF121" s="32"/>
      <c r="AG121" s="32"/>
      <c r="AH121" s="32"/>
      <c r="AI121" s="34">
        <v>3000</v>
      </c>
      <c r="AJ121" s="34">
        <v>3000</v>
      </c>
      <c r="AK121" s="34">
        <v>200</v>
      </c>
      <c r="AL121" s="34">
        <v>200</v>
      </c>
      <c r="AM121" s="34"/>
      <c r="AN121" s="24">
        <v>0</v>
      </c>
      <c r="AO121" s="32"/>
      <c r="AP121" s="32"/>
      <c r="AQ121" s="32" t="s">
        <v>35</v>
      </c>
      <c r="AR121" s="32"/>
      <c r="AS121" s="32" t="s">
        <v>2307</v>
      </c>
    </row>
    <row r="122" spans="1:45" ht="30" customHeight="1">
      <c r="A122" s="70">
        <v>555</v>
      </c>
      <c r="B122" s="63" t="s">
        <v>2308</v>
      </c>
      <c r="C122" s="8"/>
      <c r="D122" s="64" t="s">
        <v>2242</v>
      </c>
      <c r="E122" s="9"/>
      <c r="F122" s="64" t="s">
        <v>21</v>
      </c>
      <c r="G122" s="9"/>
      <c r="H122" s="64" t="s">
        <v>2309</v>
      </c>
      <c r="I122" s="64"/>
      <c r="J122" s="64" t="s">
        <v>2310</v>
      </c>
      <c r="K122" s="64" t="s">
        <v>2311</v>
      </c>
      <c r="L122" s="9"/>
      <c r="M122" s="64" t="s">
        <v>1321</v>
      </c>
      <c r="N122" s="9"/>
      <c r="O122" s="9" t="s">
        <v>154</v>
      </c>
      <c r="P122" s="9"/>
      <c r="Q122" s="64" t="s">
        <v>373</v>
      </c>
      <c r="R122" s="9"/>
      <c r="S122" s="64" t="s">
        <v>27</v>
      </c>
      <c r="T122" s="9"/>
      <c r="U122" s="9" t="s">
        <v>28</v>
      </c>
      <c r="V122" s="9"/>
      <c r="W122" s="10">
        <v>43770</v>
      </c>
      <c r="X122" s="15">
        <v>43770</v>
      </c>
      <c r="Y122" s="10">
        <v>43983</v>
      </c>
      <c r="Z122" s="15">
        <v>43983</v>
      </c>
      <c r="AA122" s="12" t="s">
        <v>29</v>
      </c>
      <c r="AB122" s="12"/>
      <c r="AC122" s="13" t="s">
        <v>2312</v>
      </c>
      <c r="AD122" s="13"/>
      <c r="AE122" s="13" t="s">
        <v>29</v>
      </c>
      <c r="AF122" s="13"/>
      <c r="AG122" s="13" t="s">
        <v>29</v>
      </c>
      <c r="AH122" s="13"/>
      <c r="AI122" s="14">
        <v>500</v>
      </c>
      <c r="AJ122" s="35">
        <v>500</v>
      </c>
      <c r="AK122" s="14">
        <v>480</v>
      </c>
      <c r="AL122" s="35">
        <v>480</v>
      </c>
      <c r="AM122" s="14"/>
      <c r="AN122" s="35">
        <v>158.4</v>
      </c>
      <c r="AO122" s="14"/>
      <c r="AP122" s="14"/>
      <c r="AQ122" s="35" t="s">
        <v>30</v>
      </c>
      <c r="AR122" s="14"/>
      <c r="AS122" s="67" t="s">
        <v>2313</v>
      </c>
    </row>
    <row r="123" spans="1:45" ht="30" customHeight="1">
      <c r="A123" s="7">
        <v>570</v>
      </c>
      <c r="B123" s="26" t="s">
        <v>2261</v>
      </c>
      <c r="C123" s="8"/>
      <c r="D123" s="27" t="s">
        <v>2314</v>
      </c>
      <c r="E123" s="9"/>
      <c r="F123" s="27" t="s">
        <v>2289</v>
      </c>
      <c r="G123" s="9"/>
      <c r="H123" s="31" t="s">
        <v>2290</v>
      </c>
      <c r="I123" s="27" t="s">
        <v>2315</v>
      </c>
      <c r="J123" s="27" t="s">
        <v>2413</v>
      </c>
      <c r="K123" s="116" t="s">
        <v>2463</v>
      </c>
      <c r="L123" s="9"/>
      <c r="M123" s="27" t="s">
        <v>2316</v>
      </c>
      <c r="N123" s="9"/>
      <c r="O123" s="27" t="s">
        <v>2317</v>
      </c>
      <c r="P123" s="9"/>
      <c r="Q123" s="27" t="s">
        <v>385</v>
      </c>
      <c r="R123" s="9"/>
      <c r="S123" s="27" t="s">
        <v>2318</v>
      </c>
      <c r="T123" s="9"/>
      <c r="U123" s="9" t="s">
        <v>151</v>
      </c>
      <c r="V123" s="9"/>
      <c r="W123" s="28">
        <v>43891</v>
      </c>
      <c r="X123" s="28">
        <v>43891</v>
      </c>
      <c r="Y123" s="28">
        <v>44167</v>
      </c>
      <c r="Z123" s="28">
        <v>44167</v>
      </c>
      <c r="AA123" s="29"/>
      <c r="AB123" s="12"/>
      <c r="AC123" s="30"/>
      <c r="AD123" s="13"/>
      <c r="AE123" s="30"/>
      <c r="AF123" s="13"/>
      <c r="AG123" s="30"/>
      <c r="AH123" s="13"/>
      <c r="AI123" s="24">
        <v>0</v>
      </c>
      <c r="AJ123" s="24">
        <v>1200</v>
      </c>
      <c r="AK123" s="24">
        <v>0</v>
      </c>
      <c r="AL123" s="24">
        <v>1200</v>
      </c>
      <c r="AM123" s="14"/>
      <c r="AN123" s="24">
        <v>400</v>
      </c>
      <c r="AO123" s="24"/>
      <c r="AP123" s="24"/>
      <c r="AQ123" s="24" t="s">
        <v>2319</v>
      </c>
      <c r="AR123" s="24"/>
      <c r="AS123" s="51" t="s">
        <v>2464</v>
      </c>
    </row>
    <row r="124" spans="1:45" ht="30" customHeight="1">
      <c r="A124" s="7">
        <v>116</v>
      </c>
      <c r="B124" s="8" t="s">
        <v>2320</v>
      </c>
      <c r="C124" s="8"/>
      <c r="D124" s="9" t="s">
        <v>304</v>
      </c>
      <c r="E124" s="9"/>
      <c r="F124" s="9" t="s">
        <v>300</v>
      </c>
      <c r="G124" s="9"/>
      <c r="H124" s="9" t="s">
        <v>2321</v>
      </c>
      <c r="I124" s="9" t="s">
        <v>2322</v>
      </c>
      <c r="J124" s="9" t="s">
        <v>2323</v>
      </c>
      <c r="K124" s="64" t="s">
        <v>2324</v>
      </c>
      <c r="L124" s="9"/>
      <c r="M124" s="9" t="s">
        <v>24</v>
      </c>
      <c r="N124" s="9"/>
      <c r="O124" s="9" t="s">
        <v>55</v>
      </c>
      <c r="P124" s="9"/>
      <c r="Q124" s="9" t="s">
        <v>26</v>
      </c>
      <c r="R124" s="9"/>
      <c r="S124" s="9" t="s">
        <v>27</v>
      </c>
      <c r="T124" s="9"/>
      <c r="U124" s="9" t="s">
        <v>28</v>
      </c>
      <c r="V124" s="9"/>
      <c r="W124" s="10">
        <v>43191</v>
      </c>
      <c r="X124" s="10">
        <v>43191</v>
      </c>
      <c r="Y124" s="10">
        <v>43647</v>
      </c>
      <c r="Z124" s="10">
        <v>43647</v>
      </c>
      <c r="AA124" s="8">
        <v>200</v>
      </c>
      <c r="AB124" s="12"/>
      <c r="AC124" s="13" t="s">
        <v>29</v>
      </c>
      <c r="AD124" s="13"/>
      <c r="AE124" s="13" t="s">
        <v>29</v>
      </c>
      <c r="AF124" s="13"/>
      <c r="AG124" s="13" t="s">
        <v>29</v>
      </c>
      <c r="AH124" s="13"/>
      <c r="AI124" s="14">
        <v>7500</v>
      </c>
      <c r="AJ124" s="14">
        <v>7500</v>
      </c>
      <c r="AK124" s="14">
        <v>416</v>
      </c>
      <c r="AL124" s="35">
        <v>416</v>
      </c>
      <c r="AM124" s="14">
        <v>416</v>
      </c>
      <c r="AN124" s="35">
        <v>416</v>
      </c>
      <c r="AO124" s="14"/>
      <c r="AP124" s="14"/>
      <c r="AQ124" s="14" t="s">
        <v>35</v>
      </c>
      <c r="AR124" s="14"/>
      <c r="AS124" s="50" t="s">
        <v>2325</v>
      </c>
    </row>
    <row r="125" spans="1:45" ht="30" customHeight="1">
      <c r="A125" s="7">
        <v>216</v>
      </c>
      <c r="B125" s="17" t="s">
        <v>2326</v>
      </c>
      <c r="C125" s="17"/>
      <c r="D125" s="17" t="s">
        <v>197</v>
      </c>
      <c r="E125" s="17"/>
      <c r="F125" s="17" t="s">
        <v>198</v>
      </c>
      <c r="G125" s="17"/>
      <c r="H125" s="9" t="s">
        <v>2327</v>
      </c>
      <c r="I125" s="68" t="s">
        <v>2328</v>
      </c>
      <c r="J125" s="17" t="s">
        <v>2413</v>
      </c>
      <c r="K125" s="68" t="s">
        <v>2329</v>
      </c>
      <c r="L125" s="21"/>
      <c r="M125" s="9" t="s">
        <v>24</v>
      </c>
      <c r="N125" s="17"/>
      <c r="O125" s="17" t="s">
        <v>61</v>
      </c>
      <c r="P125" s="17"/>
      <c r="Q125" s="19" t="s">
        <v>373</v>
      </c>
      <c r="R125" s="19"/>
      <c r="S125" s="9" t="s">
        <v>27</v>
      </c>
      <c r="T125" s="17"/>
      <c r="U125" s="17" t="s">
        <v>28</v>
      </c>
      <c r="V125" s="17"/>
      <c r="W125" s="20">
        <v>44012</v>
      </c>
      <c r="X125" s="20">
        <v>44012</v>
      </c>
      <c r="Y125" s="20">
        <v>44196</v>
      </c>
      <c r="Z125" s="20">
        <v>44316</v>
      </c>
      <c r="AA125" s="17"/>
      <c r="AB125" s="17"/>
      <c r="AC125" s="17"/>
      <c r="AD125" s="17"/>
      <c r="AE125" s="17"/>
      <c r="AF125" s="17"/>
      <c r="AG125" s="17"/>
      <c r="AH125" s="17"/>
      <c r="AI125" s="21">
        <v>1000</v>
      </c>
      <c r="AJ125" s="21">
        <v>1000</v>
      </c>
      <c r="AK125" s="22">
        <v>300</v>
      </c>
      <c r="AL125" s="21">
        <v>300</v>
      </c>
      <c r="AM125" s="21"/>
      <c r="AN125" s="21">
        <v>90</v>
      </c>
      <c r="AO125" s="17"/>
      <c r="AP125" s="17"/>
      <c r="AQ125" s="17" t="s">
        <v>35</v>
      </c>
      <c r="AR125" s="17"/>
      <c r="AS125" s="17" t="s">
        <v>2526</v>
      </c>
    </row>
    <row r="126" spans="1:45" ht="30" customHeight="1">
      <c r="A126" s="70">
        <v>50</v>
      </c>
      <c r="B126" s="63" t="s">
        <v>2330</v>
      </c>
      <c r="C126" s="8"/>
      <c r="D126" s="64" t="s">
        <v>37</v>
      </c>
      <c r="E126" s="9"/>
      <c r="F126" s="64" t="s">
        <v>1965</v>
      </c>
      <c r="G126" s="9"/>
      <c r="H126" s="64" t="s">
        <v>1907</v>
      </c>
      <c r="I126" s="9"/>
      <c r="J126" s="9"/>
      <c r="K126" s="64" t="s">
        <v>2331</v>
      </c>
      <c r="L126" s="9"/>
      <c r="M126" s="64" t="s">
        <v>24</v>
      </c>
      <c r="N126" s="9"/>
      <c r="O126" s="9" t="s">
        <v>39</v>
      </c>
      <c r="P126" s="9"/>
      <c r="Q126" s="64" t="s">
        <v>26</v>
      </c>
      <c r="R126" s="9"/>
      <c r="S126" s="9" t="s">
        <v>40</v>
      </c>
      <c r="T126" s="9"/>
      <c r="U126" s="9" t="s">
        <v>28</v>
      </c>
      <c r="V126" s="9"/>
      <c r="W126" s="10">
        <v>40909</v>
      </c>
      <c r="X126" s="15">
        <v>40909</v>
      </c>
      <c r="Y126" s="10">
        <v>44166</v>
      </c>
      <c r="Z126" s="15">
        <v>44166</v>
      </c>
      <c r="AA126" s="12" t="s">
        <v>29</v>
      </c>
      <c r="AB126" s="12"/>
      <c r="AC126" s="13" t="s">
        <v>29</v>
      </c>
      <c r="AD126" s="13"/>
      <c r="AE126" s="13" t="s">
        <v>29</v>
      </c>
      <c r="AF126" s="13"/>
      <c r="AG126" s="13" t="s">
        <v>29</v>
      </c>
      <c r="AH126" s="13"/>
      <c r="AI126" s="14">
        <v>19500</v>
      </c>
      <c r="AJ126" s="35">
        <v>19500</v>
      </c>
      <c r="AK126" s="14">
        <v>150</v>
      </c>
      <c r="AL126" s="35">
        <v>150</v>
      </c>
      <c r="AM126" s="14"/>
      <c r="AN126" s="35">
        <v>150</v>
      </c>
      <c r="AO126" s="14"/>
      <c r="AP126" s="14"/>
      <c r="AQ126" s="35" t="s">
        <v>30</v>
      </c>
      <c r="AR126" s="14"/>
      <c r="AS126" s="67" t="s">
        <v>2332</v>
      </c>
    </row>
    <row r="127" spans="1:45" ht="30" customHeight="1">
      <c r="A127" s="70">
        <v>158</v>
      </c>
      <c r="B127" s="63" t="s">
        <v>2333</v>
      </c>
      <c r="C127" s="8"/>
      <c r="D127" s="64" t="s">
        <v>37</v>
      </c>
      <c r="E127" s="9"/>
      <c r="F127" s="64" t="s">
        <v>1965</v>
      </c>
      <c r="G127" s="9"/>
      <c r="H127" s="64" t="s">
        <v>22</v>
      </c>
      <c r="I127" s="64"/>
      <c r="J127" s="64" t="s">
        <v>2413</v>
      </c>
      <c r="K127" s="64" t="s">
        <v>2334</v>
      </c>
      <c r="L127" s="9"/>
      <c r="M127" s="64" t="s">
        <v>24</v>
      </c>
      <c r="N127" s="9"/>
      <c r="O127" s="9" t="s">
        <v>72</v>
      </c>
      <c r="P127" s="9"/>
      <c r="Q127" s="64" t="s">
        <v>373</v>
      </c>
      <c r="R127" s="9"/>
      <c r="S127" s="9" t="s">
        <v>40</v>
      </c>
      <c r="T127" s="9"/>
      <c r="U127" s="9" t="s">
        <v>28</v>
      </c>
      <c r="V127" s="9"/>
      <c r="W127" s="10">
        <v>43647</v>
      </c>
      <c r="X127" s="15">
        <v>43647</v>
      </c>
      <c r="Y127" s="10">
        <v>43709</v>
      </c>
      <c r="Z127" s="15">
        <v>43709</v>
      </c>
      <c r="AA127" s="12" t="s">
        <v>29</v>
      </c>
      <c r="AB127" s="12"/>
      <c r="AC127" s="13" t="s">
        <v>29</v>
      </c>
      <c r="AD127" s="13"/>
      <c r="AE127" s="13" t="s">
        <v>29</v>
      </c>
      <c r="AF127" s="13"/>
      <c r="AG127" s="13" t="s">
        <v>29</v>
      </c>
      <c r="AH127" s="13"/>
      <c r="AI127" s="14">
        <v>41</v>
      </c>
      <c r="AJ127" s="35">
        <v>41</v>
      </c>
      <c r="AK127" s="14">
        <v>41</v>
      </c>
      <c r="AL127" s="35">
        <v>41</v>
      </c>
      <c r="AM127" s="14"/>
      <c r="AN127" s="35">
        <v>0</v>
      </c>
      <c r="AO127" s="14"/>
      <c r="AP127" s="14"/>
      <c r="AQ127" s="35" t="s">
        <v>30</v>
      </c>
      <c r="AR127" s="14"/>
      <c r="AS127" s="67" t="s">
        <v>2335</v>
      </c>
    </row>
    <row r="128" spans="1:45" ht="30" customHeight="1">
      <c r="A128" s="70">
        <v>416</v>
      </c>
      <c r="B128" s="63" t="s">
        <v>2336</v>
      </c>
      <c r="C128" s="8"/>
      <c r="D128" s="64" t="s">
        <v>895</v>
      </c>
      <c r="E128" s="9"/>
      <c r="F128" s="64" t="s">
        <v>21</v>
      </c>
      <c r="G128" s="9"/>
      <c r="H128" s="64" t="s">
        <v>1907</v>
      </c>
      <c r="I128" s="64" t="s">
        <v>2337</v>
      </c>
      <c r="J128" s="64"/>
      <c r="K128" s="64" t="s">
        <v>2338</v>
      </c>
      <c r="L128" s="9"/>
      <c r="M128" s="64" t="s">
        <v>896</v>
      </c>
      <c r="N128" s="9"/>
      <c r="O128" s="9" t="s">
        <v>896</v>
      </c>
      <c r="P128" s="9"/>
      <c r="Q128" s="64" t="s">
        <v>26</v>
      </c>
      <c r="R128" s="9"/>
      <c r="S128" s="9" t="s">
        <v>27</v>
      </c>
      <c r="T128" s="9"/>
      <c r="U128" s="9" t="s">
        <v>28</v>
      </c>
      <c r="V128" s="9"/>
      <c r="W128" s="10">
        <v>43191</v>
      </c>
      <c r="X128" s="15">
        <v>43191</v>
      </c>
      <c r="Y128" s="10">
        <v>44136</v>
      </c>
      <c r="Z128" s="15">
        <v>44136</v>
      </c>
      <c r="AA128" s="12" t="s">
        <v>29</v>
      </c>
      <c r="AB128" s="12"/>
      <c r="AC128" s="13" t="s">
        <v>29</v>
      </c>
      <c r="AD128" s="13"/>
      <c r="AE128" s="13" t="s">
        <v>29</v>
      </c>
      <c r="AF128" s="13"/>
      <c r="AG128" s="13" t="s">
        <v>29</v>
      </c>
      <c r="AH128" s="13"/>
      <c r="AI128" s="14">
        <v>6299</v>
      </c>
      <c r="AJ128" s="35">
        <v>6299</v>
      </c>
      <c r="AK128" s="14">
        <v>4000</v>
      </c>
      <c r="AL128" s="35">
        <v>4000</v>
      </c>
      <c r="AM128" s="14"/>
      <c r="AN128" s="35">
        <v>4000</v>
      </c>
      <c r="AO128" s="14"/>
      <c r="AP128" s="14"/>
      <c r="AQ128" s="35" t="s">
        <v>30</v>
      </c>
      <c r="AR128" s="14"/>
      <c r="AS128" s="67" t="s">
        <v>2339</v>
      </c>
    </row>
    <row r="129" spans="1:45" ht="30" customHeight="1">
      <c r="A129" s="70">
        <v>456</v>
      </c>
      <c r="B129" s="63" t="s">
        <v>2340</v>
      </c>
      <c r="C129" s="8"/>
      <c r="D129" s="9" t="s">
        <v>895</v>
      </c>
      <c r="E129" s="9"/>
      <c r="F129" s="64" t="s">
        <v>1965</v>
      </c>
      <c r="G129" s="9"/>
      <c r="H129" s="64" t="s">
        <v>1907</v>
      </c>
      <c r="I129" s="64"/>
      <c r="J129" s="64"/>
      <c r="K129" s="64" t="s">
        <v>2341</v>
      </c>
      <c r="L129" s="9"/>
      <c r="M129" s="64" t="s">
        <v>896</v>
      </c>
      <c r="N129" s="9"/>
      <c r="O129" s="9" t="s">
        <v>896</v>
      </c>
      <c r="P129" s="9"/>
      <c r="Q129" s="64" t="s">
        <v>373</v>
      </c>
      <c r="R129" s="9"/>
      <c r="S129" s="9" t="s">
        <v>27</v>
      </c>
      <c r="T129" s="9"/>
      <c r="U129" s="9" t="s">
        <v>28</v>
      </c>
      <c r="V129" s="9"/>
      <c r="W129" s="10">
        <v>43466</v>
      </c>
      <c r="X129" s="15">
        <v>43466</v>
      </c>
      <c r="Y129" s="10">
        <v>43739</v>
      </c>
      <c r="Z129" s="15">
        <v>43739</v>
      </c>
      <c r="AA129" s="12" t="s">
        <v>29</v>
      </c>
      <c r="AB129" s="12"/>
      <c r="AC129" s="13" t="s">
        <v>29</v>
      </c>
      <c r="AD129" s="13"/>
      <c r="AE129" s="13" t="s">
        <v>29</v>
      </c>
      <c r="AF129" s="13"/>
      <c r="AG129" s="13" t="s">
        <v>29</v>
      </c>
      <c r="AH129" s="13"/>
      <c r="AI129" s="14">
        <v>550</v>
      </c>
      <c r="AJ129" s="35">
        <v>550</v>
      </c>
      <c r="AK129" s="14">
        <v>350</v>
      </c>
      <c r="AL129" s="35">
        <v>350</v>
      </c>
      <c r="AM129" s="14"/>
      <c r="AN129" s="35">
        <v>115.5</v>
      </c>
      <c r="AO129" s="14"/>
      <c r="AP129" s="14"/>
      <c r="AQ129" s="35" t="s">
        <v>30</v>
      </c>
      <c r="AR129" s="14"/>
      <c r="AS129" s="67" t="s">
        <v>2342</v>
      </c>
    </row>
    <row r="130" spans="1:45" ht="30" customHeight="1">
      <c r="A130" s="70">
        <v>544</v>
      </c>
      <c r="B130" s="63" t="s">
        <v>2343</v>
      </c>
      <c r="C130" s="8"/>
      <c r="D130" s="9" t="s">
        <v>895</v>
      </c>
      <c r="E130" s="9"/>
      <c r="F130" s="64" t="s">
        <v>21</v>
      </c>
      <c r="G130" s="9"/>
      <c r="H130" s="64" t="s">
        <v>22</v>
      </c>
      <c r="I130" s="64"/>
      <c r="J130" s="64" t="s">
        <v>2413</v>
      </c>
      <c r="K130" s="64" t="s">
        <v>2344</v>
      </c>
      <c r="L130" s="9"/>
      <c r="M130" s="64" t="s">
        <v>1321</v>
      </c>
      <c r="N130" s="9"/>
      <c r="O130" s="9" t="s">
        <v>344</v>
      </c>
      <c r="P130" s="9"/>
      <c r="Q130" s="64" t="s">
        <v>26</v>
      </c>
      <c r="R130" s="9"/>
      <c r="S130" s="9" t="s">
        <v>27</v>
      </c>
      <c r="T130" s="9"/>
      <c r="U130" s="9" t="s">
        <v>28</v>
      </c>
      <c r="V130" s="9"/>
      <c r="W130" s="10">
        <v>43405</v>
      </c>
      <c r="X130" s="15">
        <v>43405</v>
      </c>
      <c r="Y130" s="10">
        <v>43586</v>
      </c>
      <c r="Z130" s="15">
        <v>43586</v>
      </c>
      <c r="AA130" s="12" t="s">
        <v>29</v>
      </c>
      <c r="AB130" s="12"/>
      <c r="AC130" s="13" t="s">
        <v>29</v>
      </c>
      <c r="AD130" s="13"/>
      <c r="AE130" s="13" t="s">
        <v>29</v>
      </c>
      <c r="AF130" s="13"/>
      <c r="AG130" s="13" t="s">
        <v>29</v>
      </c>
      <c r="AH130" s="13"/>
      <c r="AI130" s="14">
        <v>1252</v>
      </c>
      <c r="AJ130" s="35">
        <v>1252</v>
      </c>
      <c r="AK130" s="14">
        <v>457</v>
      </c>
      <c r="AL130" s="35">
        <v>457</v>
      </c>
      <c r="AM130" s="14"/>
      <c r="AN130" s="35">
        <v>150.81</v>
      </c>
      <c r="AO130" s="14"/>
      <c r="AP130" s="14"/>
      <c r="AQ130" s="35" t="s">
        <v>30</v>
      </c>
      <c r="AR130" s="14"/>
      <c r="AS130" s="67" t="s">
        <v>2345</v>
      </c>
    </row>
    <row r="131" spans="1:45" ht="30" customHeight="1">
      <c r="A131" s="70">
        <v>559</v>
      </c>
      <c r="B131" s="63" t="s">
        <v>429</v>
      </c>
      <c r="C131" s="26" t="s">
        <v>29</v>
      </c>
      <c r="D131" s="64" t="s">
        <v>895</v>
      </c>
      <c r="E131" s="27"/>
      <c r="F131" s="64" t="s">
        <v>1965</v>
      </c>
      <c r="G131" s="27"/>
      <c r="H131" s="64" t="s">
        <v>22</v>
      </c>
      <c r="I131" s="64"/>
      <c r="J131" s="64" t="s">
        <v>2413</v>
      </c>
      <c r="K131" s="64" t="s">
        <v>2346</v>
      </c>
      <c r="L131" s="27"/>
      <c r="M131" s="64" t="s">
        <v>1321</v>
      </c>
      <c r="N131" s="27"/>
      <c r="O131" s="27" t="s">
        <v>61</v>
      </c>
      <c r="P131" s="27"/>
      <c r="Q131" s="64" t="s">
        <v>373</v>
      </c>
      <c r="R131" s="27"/>
      <c r="S131" s="27" t="s">
        <v>27</v>
      </c>
      <c r="T131" s="27"/>
      <c r="U131" s="27" t="s">
        <v>28</v>
      </c>
      <c r="V131" s="28"/>
      <c r="W131" s="28">
        <v>43922</v>
      </c>
      <c r="X131" s="15">
        <v>43922</v>
      </c>
      <c r="Y131" s="28">
        <v>44317</v>
      </c>
      <c r="Z131" s="15">
        <v>44317</v>
      </c>
      <c r="AA131" s="29" t="s">
        <v>29</v>
      </c>
      <c r="AB131" s="30"/>
      <c r="AC131" s="30" t="s">
        <v>29</v>
      </c>
      <c r="AD131" s="30"/>
      <c r="AE131" s="30"/>
      <c r="AF131" s="30" t="s">
        <v>29</v>
      </c>
      <c r="AG131" s="30"/>
      <c r="AH131" s="30" t="s">
        <v>29</v>
      </c>
      <c r="AI131" s="24">
        <v>0</v>
      </c>
      <c r="AJ131" s="35">
        <v>800</v>
      </c>
      <c r="AK131" s="24"/>
      <c r="AL131" s="35">
        <v>200</v>
      </c>
      <c r="AM131" s="24"/>
      <c r="AN131" s="35">
        <v>100</v>
      </c>
      <c r="AO131" s="24"/>
      <c r="AP131" s="24" t="s">
        <v>430</v>
      </c>
      <c r="AQ131" s="35" t="s">
        <v>30</v>
      </c>
      <c r="AR131" s="51"/>
      <c r="AS131" s="67" t="s">
        <v>2347</v>
      </c>
    </row>
    <row r="132" spans="1:45" ht="30" customHeight="1">
      <c r="A132" s="64"/>
      <c r="B132" s="64"/>
      <c r="C132" s="64"/>
      <c r="D132" s="64" t="s">
        <v>2348</v>
      </c>
      <c r="E132" s="64"/>
      <c r="F132" s="64" t="s">
        <v>300</v>
      </c>
      <c r="G132" s="64"/>
      <c r="H132" s="64" t="s">
        <v>22</v>
      </c>
      <c r="I132" s="64" t="s">
        <v>602</v>
      </c>
      <c r="J132" s="64"/>
      <c r="K132" s="64" t="s">
        <v>2349</v>
      </c>
      <c r="L132" s="64"/>
      <c r="M132" s="64" t="s">
        <v>458</v>
      </c>
      <c r="N132" s="64"/>
      <c r="O132" s="64"/>
      <c r="P132" s="64"/>
      <c r="Q132" s="64" t="s">
        <v>385</v>
      </c>
      <c r="R132" s="64"/>
      <c r="S132" s="64" t="s">
        <v>823</v>
      </c>
      <c r="T132" s="64"/>
      <c r="U132" s="64" t="s">
        <v>151</v>
      </c>
      <c r="V132" s="64"/>
      <c r="W132" s="85">
        <v>44044</v>
      </c>
      <c r="X132" s="64"/>
      <c r="Y132" s="85">
        <v>44896</v>
      </c>
      <c r="Z132" s="64"/>
      <c r="AA132" s="64"/>
      <c r="AB132" s="64"/>
      <c r="AC132" s="64"/>
      <c r="AD132" s="64"/>
      <c r="AE132" s="64">
        <v>35</v>
      </c>
      <c r="AF132" s="64"/>
      <c r="AG132" s="64"/>
      <c r="AH132" s="64"/>
      <c r="AI132" s="64">
        <v>3500</v>
      </c>
      <c r="AJ132" s="64"/>
      <c r="AK132" s="64">
        <v>50</v>
      </c>
      <c r="AL132" s="64"/>
      <c r="AM132" s="64">
        <v>0</v>
      </c>
      <c r="AN132" s="64"/>
      <c r="AO132" s="64"/>
      <c r="AP132" s="64"/>
      <c r="AQ132" s="64"/>
      <c r="AR132" s="64"/>
      <c r="AS132" s="64" t="s">
        <v>2350</v>
      </c>
    </row>
    <row r="133" spans="1:45" ht="30" customHeight="1">
      <c r="A133" s="70">
        <v>57</v>
      </c>
      <c r="B133" s="63" t="str">
        <f>VLOOKUP(K$132:K$134,[1]原始数据!$I:$K,3,0)</f>
        <v>2017-J115</v>
      </c>
      <c r="C133" s="8"/>
      <c r="D133" s="64" t="s">
        <v>158</v>
      </c>
      <c r="E133" s="9"/>
      <c r="F133" s="64" t="s">
        <v>21</v>
      </c>
      <c r="G133" s="9"/>
      <c r="H133" s="70" t="s">
        <v>159</v>
      </c>
      <c r="I133" s="64"/>
      <c r="J133" s="64" t="s">
        <v>2407</v>
      </c>
      <c r="K133" s="64" t="s">
        <v>2351</v>
      </c>
      <c r="L133" s="9"/>
      <c r="M133" s="64" t="s">
        <v>24</v>
      </c>
      <c r="N133" s="9"/>
      <c r="O133" s="64" t="s">
        <v>161</v>
      </c>
      <c r="P133" s="9"/>
      <c r="Q133" s="64" t="s">
        <v>162</v>
      </c>
      <c r="R133" s="9"/>
      <c r="S133" s="64" t="s">
        <v>27</v>
      </c>
      <c r="T133" s="9"/>
      <c r="U133" s="9" t="s">
        <v>151</v>
      </c>
      <c r="V133" s="9"/>
      <c r="W133" s="10">
        <v>43405</v>
      </c>
      <c r="X133" s="15">
        <v>43405</v>
      </c>
      <c r="Y133" s="10">
        <v>43800</v>
      </c>
      <c r="Z133" s="15">
        <v>43800</v>
      </c>
      <c r="AA133" s="65"/>
      <c r="AB133" s="12"/>
      <c r="AC133" s="66"/>
      <c r="AD133" s="13"/>
      <c r="AE133" s="66"/>
      <c r="AF133" s="13"/>
      <c r="AG133" s="66"/>
      <c r="AH133" s="13"/>
      <c r="AI133" s="14">
        <v>11138</v>
      </c>
      <c r="AJ133" s="35">
        <v>11138</v>
      </c>
      <c r="AK133" s="14">
        <v>5600</v>
      </c>
      <c r="AL133" s="35">
        <v>5600</v>
      </c>
      <c r="AM133" s="14"/>
      <c r="AN133" s="35">
        <v>5600</v>
      </c>
      <c r="AO133" s="14"/>
      <c r="AP133" s="14"/>
      <c r="AQ133" s="35" t="s">
        <v>164</v>
      </c>
      <c r="AR133" s="14"/>
      <c r="AS133" s="67" t="s">
        <v>2352</v>
      </c>
    </row>
    <row r="134" spans="1:45" ht="30" customHeight="1">
      <c r="A134" s="70">
        <v>58</v>
      </c>
      <c r="B134" s="63"/>
      <c r="C134" s="8"/>
      <c r="D134" s="64" t="s">
        <v>158</v>
      </c>
      <c r="E134" s="9"/>
      <c r="F134" s="64" t="s">
        <v>21</v>
      </c>
      <c r="G134" s="9"/>
      <c r="H134" s="70" t="s">
        <v>159</v>
      </c>
      <c r="I134" s="64"/>
      <c r="J134" s="64" t="s">
        <v>2407</v>
      </c>
      <c r="K134" s="64" t="s">
        <v>2353</v>
      </c>
      <c r="L134" s="9"/>
      <c r="M134" s="64" t="s">
        <v>24</v>
      </c>
      <c r="N134" s="9"/>
      <c r="O134" s="64" t="s">
        <v>161</v>
      </c>
      <c r="P134" s="9"/>
      <c r="Q134" s="64" t="s">
        <v>162</v>
      </c>
      <c r="R134" s="9"/>
      <c r="S134" s="64" t="s">
        <v>27</v>
      </c>
      <c r="T134" s="9"/>
      <c r="U134" s="9" t="s">
        <v>151</v>
      </c>
      <c r="V134" s="9"/>
      <c r="W134" s="10">
        <v>43221</v>
      </c>
      <c r="X134" s="15">
        <v>43221</v>
      </c>
      <c r="Y134" s="10">
        <v>43435</v>
      </c>
      <c r="Z134" s="15">
        <v>43435</v>
      </c>
      <c r="AA134" s="65"/>
      <c r="AB134" s="12"/>
      <c r="AC134" s="66"/>
      <c r="AD134" s="13"/>
      <c r="AE134" s="66"/>
      <c r="AF134" s="13"/>
      <c r="AG134" s="66"/>
      <c r="AH134" s="13"/>
      <c r="AI134" s="14">
        <v>2221</v>
      </c>
      <c r="AJ134" s="35">
        <v>2221</v>
      </c>
      <c r="AK134" s="14">
        <v>1200</v>
      </c>
      <c r="AL134" s="35">
        <v>1200</v>
      </c>
      <c r="AM134" s="14"/>
      <c r="AN134" s="35">
        <v>396</v>
      </c>
      <c r="AO134" s="14"/>
      <c r="AP134" s="14"/>
      <c r="AQ134" s="35" t="s">
        <v>164</v>
      </c>
      <c r="AR134" s="14"/>
      <c r="AS134" s="67" t="s">
        <v>2354</v>
      </c>
    </row>
    <row r="135" spans="1:45" ht="30" customHeight="1">
      <c r="A135" s="70">
        <v>59</v>
      </c>
      <c r="B135" s="63"/>
      <c r="C135" s="8"/>
      <c r="D135" s="64" t="s">
        <v>158</v>
      </c>
      <c r="E135" s="9"/>
      <c r="F135" s="64" t="s">
        <v>21</v>
      </c>
      <c r="G135" s="9"/>
      <c r="H135" s="70" t="s">
        <v>159</v>
      </c>
      <c r="I135" s="64"/>
      <c r="J135" s="64" t="s">
        <v>2407</v>
      </c>
      <c r="K135" s="64" t="s">
        <v>2355</v>
      </c>
      <c r="L135" s="9"/>
      <c r="M135" s="64" t="s">
        <v>24</v>
      </c>
      <c r="N135" s="9"/>
      <c r="O135" s="64" t="s">
        <v>161</v>
      </c>
      <c r="P135" s="9"/>
      <c r="Q135" s="64" t="s">
        <v>162</v>
      </c>
      <c r="R135" s="9"/>
      <c r="S135" s="64" t="s">
        <v>27</v>
      </c>
      <c r="T135" s="9"/>
      <c r="U135" s="9" t="s">
        <v>151</v>
      </c>
      <c r="V135" s="9"/>
      <c r="W135" s="10">
        <v>43221</v>
      </c>
      <c r="X135" s="15">
        <v>43221</v>
      </c>
      <c r="Y135" s="10">
        <v>43435</v>
      </c>
      <c r="Z135" s="15">
        <v>43435</v>
      </c>
      <c r="AA135" s="65"/>
      <c r="AB135" s="12"/>
      <c r="AC135" s="66"/>
      <c r="AD135" s="13"/>
      <c r="AE135" s="66"/>
      <c r="AF135" s="13"/>
      <c r="AG135" s="66"/>
      <c r="AH135" s="13"/>
      <c r="AI135" s="14">
        <v>3200</v>
      </c>
      <c r="AJ135" s="35">
        <v>3200</v>
      </c>
      <c r="AK135" s="14">
        <v>1600</v>
      </c>
      <c r="AL135" s="35">
        <v>1600</v>
      </c>
      <c r="AM135" s="14"/>
      <c r="AN135" s="35">
        <v>528</v>
      </c>
      <c r="AO135" s="14"/>
      <c r="AP135" s="14"/>
      <c r="AQ135" s="35" t="s">
        <v>164</v>
      </c>
      <c r="AR135" s="14"/>
      <c r="AS135" s="67" t="s">
        <v>2356</v>
      </c>
    </row>
    <row r="136" spans="1:45" ht="30" customHeight="1">
      <c r="A136" s="36">
        <v>370</v>
      </c>
      <c r="B136" s="37" t="s">
        <v>806</v>
      </c>
      <c r="C136" s="37" t="s">
        <v>203</v>
      </c>
      <c r="D136" s="37" t="s">
        <v>198</v>
      </c>
      <c r="E136" s="38" t="s">
        <v>155</v>
      </c>
      <c r="F136" s="17"/>
      <c r="G136" s="17"/>
      <c r="H136" s="37" t="s">
        <v>807</v>
      </c>
      <c r="I136" s="38" t="s">
        <v>24</v>
      </c>
      <c r="J136" s="37" t="s">
        <v>34</v>
      </c>
      <c r="K136" s="37" t="s">
        <v>652</v>
      </c>
      <c r="L136" s="37" t="s">
        <v>217</v>
      </c>
      <c r="M136" s="17" t="s">
        <v>28</v>
      </c>
      <c r="N136" s="39">
        <v>43861</v>
      </c>
      <c r="O136" s="39">
        <v>44561</v>
      </c>
      <c r="P136" s="37"/>
      <c r="Q136" s="37"/>
      <c r="R136" s="37"/>
      <c r="S136" s="37"/>
      <c r="T136" s="40">
        <v>0</v>
      </c>
      <c r="U136" s="40">
        <v>0</v>
      </c>
      <c r="V136" s="41">
        <v>0</v>
      </c>
      <c r="W136" s="37" t="s">
        <v>35</v>
      </c>
      <c r="X136" s="37" t="s">
        <v>1731</v>
      </c>
    </row>
    <row r="137" spans="1:45" ht="45" customHeight="1">
      <c r="A137" s="7">
        <v>369</v>
      </c>
      <c r="B137" s="17" t="s">
        <v>803</v>
      </c>
      <c r="C137" s="17" t="s">
        <v>197</v>
      </c>
      <c r="D137" s="17" t="s">
        <v>208</v>
      </c>
      <c r="E137" s="9" t="s">
        <v>392</v>
      </c>
      <c r="F137" s="17"/>
      <c r="G137" s="9" t="s">
        <v>2413</v>
      </c>
      <c r="H137" s="17" t="s">
        <v>804</v>
      </c>
      <c r="I137" s="9" t="s">
        <v>24</v>
      </c>
      <c r="J137" s="17" t="s">
        <v>805</v>
      </c>
      <c r="K137" s="17" t="s">
        <v>652</v>
      </c>
      <c r="L137" s="9" t="s">
        <v>27</v>
      </c>
      <c r="M137" s="17" t="s">
        <v>28</v>
      </c>
      <c r="N137" s="18">
        <v>43769</v>
      </c>
      <c r="O137" s="20">
        <v>44926</v>
      </c>
      <c r="P137" s="17" t="s">
        <v>490</v>
      </c>
      <c r="Q137" s="17" t="s">
        <v>490</v>
      </c>
      <c r="R137" s="17" t="s">
        <v>430</v>
      </c>
      <c r="S137" s="17">
        <v>12000</v>
      </c>
      <c r="T137" s="21">
        <v>30000</v>
      </c>
      <c r="U137" s="21">
        <v>100</v>
      </c>
      <c r="V137" s="14">
        <v>0</v>
      </c>
      <c r="W137" s="17" t="s">
        <v>35</v>
      </c>
      <c r="X137" s="17" t="s">
        <v>1730</v>
      </c>
    </row>
    <row r="138" spans="1:45" s="86" customFormat="1" ht="45" customHeight="1">
      <c r="A138" s="31" t="s">
        <v>820</v>
      </c>
      <c r="B138" s="26" t="s">
        <v>429</v>
      </c>
      <c r="C138" s="32" t="s">
        <v>197</v>
      </c>
      <c r="D138" s="32" t="s">
        <v>198</v>
      </c>
      <c r="E138" s="27"/>
      <c r="F138" s="32"/>
      <c r="G138" s="32"/>
      <c r="H138" s="32" t="s">
        <v>821</v>
      </c>
      <c r="I138" s="32" t="s">
        <v>458</v>
      </c>
      <c r="J138" s="34" t="s">
        <v>822</v>
      </c>
      <c r="K138" s="32" t="s">
        <v>386</v>
      </c>
      <c r="L138" s="27" t="s">
        <v>823</v>
      </c>
      <c r="M138" s="32" t="s">
        <v>151</v>
      </c>
      <c r="N138" s="33">
        <v>44043</v>
      </c>
      <c r="O138" s="33">
        <v>45291</v>
      </c>
      <c r="P138" s="32"/>
      <c r="Q138" s="32">
        <v>0</v>
      </c>
      <c r="R138" s="32">
        <v>0</v>
      </c>
      <c r="S138" s="32">
        <v>0</v>
      </c>
      <c r="T138" s="34">
        <v>25000</v>
      </c>
      <c r="U138" s="34">
        <v>50</v>
      </c>
      <c r="V138" s="24">
        <v>0</v>
      </c>
      <c r="W138" s="32" t="s">
        <v>367</v>
      </c>
      <c r="X138" s="32" t="s">
        <v>1743</v>
      </c>
    </row>
    <row r="139" spans="1:45" ht="45" customHeight="1">
      <c r="A139" s="7">
        <v>536</v>
      </c>
      <c r="B139" s="8" t="s">
        <v>1294</v>
      </c>
      <c r="C139" s="9" t="s">
        <v>37</v>
      </c>
      <c r="D139" s="9" t="s">
        <v>152</v>
      </c>
      <c r="E139" s="9" t="s">
        <v>155</v>
      </c>
      <c r="F139" s="9"/>
      <c r="G139" s="9"/>
      <c r="H139" s="9" t="s">
        <v>1295</v>
      </c>
      <c r="I139" s="9" t="s">
        <v>1158</v>
      </c>
      <c r="J139" s="9" t="s">
        <v>1164</v>
      </c>
      <c r="K139" s="9" t="s">
        <v>652</v>
      </c>
      <c r="L139" s="9" t="s">
        <v>40</v>
      </c>
      <c r="M139" s="9" t="s">
        <v>28</v>
      </c>
      <c r="N139" s="11">
        <v>44166</v>
      </c>
      <c r="O139" s="11">
        <v>44896</v>
      </c>
      <c r="P139" s="12" t="s">
        <v>1100</v>
      </c>
      <c r="Q139" s="13" t="s">
        <v>1165</v>
      </c>
      <c r="R139" s="13" t="s">
        <v>29</v>
      </c>
      <c r="S139" s="13" t="s">
        <v>29</v>
      </c>
      <c r="T139" s="14">
        <v>50000</v>
      </c>
      <c r="U139" s="14">
        <v>50</v>
      </c>
      <c r="V139" s="14">
        <v>0</v>
      </c>
      <c r="W139" s="14" t="s">
        <v>30</v>
      </c>
      <c r="X139" s="50" t="s">
        <v>1837</v>
      </c>
    </row>
    <row r="140" spans="1:45" ht="45" customHeight="1">
      <c r="A140" s="16">
        <v>480</v>
      </c>
      <c r="B140" s="43" t="s">
        <v>429</v>
      </c>
      <c r="C140" s="25" t="s">
        <v>1080</v>
      </c>
      <c r="D140" s="25" t="s">
        <v>1079</v>
      </c>
      <c r="E140" s="25" t="s">
        <v>155</v>
      </c>
      <c r="F140" s="25" t="s">
        <v>1128</v>
      </c>
      <c r="G140" s="25" t="s">
        <v>1085</v>
      </c>
      <c r="H140" s="25" t="s">
        <v>1129</v>
      </c>
      <c r="I140" s="25" t="s">
        <v>1074</v>
      </c>
      <c r="J140" s="25" t="s">
        <v>1081</v>
      </c>
      <c r="K140" s="25" t="s">
        <v>386</v>
      </c>
      <c r="L140" s="25" t="s">
        <v>786</v>
      </c>
      <c r="M140" s="27" t="s">
        <v>151</v>
      </c>
      <c r="N140" s="44"/>
      <c r="O140" s="44"/>
      <c r="P140" s="46">
        <v>6.5523300000000004</v>
      </c>
      <c r="Q140" s="46">
        <v>9.8284950000000002</v>
      </c>
      <c r="R140" s="46"/>
      <c r="S140" s="46"/>
      <c r="T140" s="47">
        <v>73038.002408</v>
      </c>
      <c r="U140" s="48">
        <v>33724.022407999997</v>
      </c>
      <c r="V140" s="48">
        <v>0</v>
      </c>
      <c r="W140" s="47" t="s">
        <v>624</v>
      </c>
      <c r="X140" s="25" t="s">
        <v>1791</v>
      </c>
    </row>
    <row r="141" spans="1:45" ht="45" customHeight="1">
      <c r="A141" s="16">
        <v>481</v>
      </c>
      <c r="B141" s="43" t="s">
        <v>435</v>
      </c>
      <c r="C141" s="25" t="s">
        <v>1078</v>
      </c>
      <c r="D141" s="25" t="s">
        <v>1078</v>
      </c>
      <c r="E141" s="25" t="s">
        <v>147</v>
      </c>
      <c r="F141" s="25" t="s">
        <v>1130</v>
      </c>
      <c r="G141" s="25" t="s">
        <v>1054</v>
      </c>
      <c r="H141" s="25" t="s">
        <v>1131</v>
      </c>
      <c r="I141" s="25" t="s">
        <v>1082</v>
      </c>
      <c r="J141" s="25" t="s">
        <v>1081</v>
      </c>
      <c r="K141" s="25" t="s">
        <v>1132</v>
      </c>
      <c r="L141" s="25" t="s">
        <v>217</v>
      </c>
      <c r="M141" s="27" t="s">
        <v>163</v>
      </c>
      <c r="N141" s="44"/>
      <c r="O141" s="44"/>
      <c r="P141" s="46">
        <v>4.5243599999999997</v>
      </c>
      <c r="Q141" s="46">
        <v>6.7865399999999996</v>
      </c>
      <c r="R141" s="46"/>
      <c r="S141" s="46"/>
      <c r="T141" s="47">
        <v>50434.795419999995</v>
      </c>
      <c r="U141" s="48">
        <v>23288.635419999995</v>
      </c>
      <c r="V141" s="48">
        <v>0</v>
      </c>
      <c r="W141" s="47" t="s">
        <v>624</v>
      </c>
      <c r="X141" s="25" t="s">
        <v>1792</v>
      </c>
    </row>
    <row r="142" spans="1:45" ht="45" customHeight="1">
      <c r="A142" s="16">
        <v>482</v>
      </c>
      <c r="B142" s="43" t="s">
        <v>435</v>
      </c>
      <c r="C142" s="25" t="s">
        <v>1079</v>
      </c>
      <c r="D142" s="25" t="s">
        <v>1080</v>
      </c>
      <c r="E142" s="25" t="s">
        <v>22</v>
      </c>
      <c r="F142" s="25" t="s">
        <v>1133</v>
      </c>
      <c r="G142" s="25" t="s">
        <v>1054</v>
      </c>
      <c r="H142" s="25" t="s">
        <v>1134</v>
      </c>
      <c r="I142" s="25" t="s">
        <v>1082</v>
      </c>
      <c r="J142" s="25" t="s">
        <v>1082</v>
      </c>
      <c r="K142" s="25" t="s">
        <v>434</v>
      </c>
      <c r="L142" s="25" t="s">
        <v>1135</v>
      </c>
      <c r="M142" s="27" t="s">
        <v>151</v>
      </c>
      <c r="N142" s="44"/>
      <c r="O142" s="44"/>
      <c r="P142" s="46">
        <v>7.8100899999999998</v>
      </c>
      <c r="Q142" s="46">
        <v>11.715135</v>
      </c>
      <c r="R142" s="46"/>
      <c r="S142" s="46"/>
      <c r="T142" s="47">
        <v>87051.7317454</v>
      </c>
      <c r="U142" s="48">
        <v>40191.191745399992</v>
      </c>
      <c r="V142" s="48">
        <v>0</v>
      </c>
      <c r="W142" s="47" t="s">
        <v>367</v>
      </c>
      <c r="X142" s="25" t="s">
        <v>1793</v>
      </c>
    </row>
    <row r="143" spans="1:45" ht="45" customHeight="1">
      <c r="A143" s="16">
        <v>483</v>
      </c>
      <c r="B143" s="43" t="s">
        <v>429</v>
      </c>
      <c r="C143" s="25" t="s">
        <v>1080</v>
      </c>
      <c r="D143" s="25" t="s">
        <v>1086</v>
      </c>
      <c r="E143" s="25" t="s">
        <v>155</v>
      </c>
      <c r="F143" s="25" t="s">
        <v>1136</v>
      </c>
      <c r="G143" s="25" t="s">
        <v>1063</v>
      </c>
      <c r="H143" s="25" t="s">
        <v>1137</v>
      </c>
      <c r="I143" s="25" t="s">
        <v>1074</v>
      </c>
      <c r="J143" s="25" t="s">
        <v>1082</v>
      </c>
      <c r="K143" s="25" t="s">
        <v>1124</v>
      </c>
      <c r="L143" s="25" t="s">
        <v>217</v>
      </c>
      <c r="M143" s="27" t="s">
        <v>151</v>
      </c>
      <c r="N143" s="44"/>
      <c r="O143" s="44"/>
      <c r="P143" s="46">
        <v>5.38</v>
      </c>
      <c r="Q143" s="46">
        <v>8.07</v>
      </c>
      <c r="R143" s="46"/>
      <c r="S143" s="46"/>
      <c r="T143" s="47">
        <v>59965.802800000005</v>
      </c>
      <c r="U143" s="48">
        <v>27685.802800000005</v>
      </c>
      <c r="V143" s="48">
        <v>0</v>
      </c>
      <c r="W143" s="47" t="s">
        <v>624</v>
      </c>
      <c r="X143" s="25" t="s">
        <v>1794</v>
      </c>
    </row>
    <row r="144" spans="1:45" ht="45" customHeight="1">
      <c r="A144" s="16">
        <v>484</v>
      </c>
      <c r="B144" s="43" t="s">
        <v>429</v>
      </c>
      <c r="C144" s="25" t="s">
        <v>1078</v>
      </c>
      <c r="D144" s="25" t="s">
        <v>1086</v>
      </c>
      <c r="E144" s="25" t="s">
        <v>155</v>
      </c>
      <c r="F144" s="25" t="s">
        <v>1138</v>
      </c>
      <c r="G144" s="25" t="s">
        <v>1063</v>
      </c>
      <c r="H144" s="25" t="s">
        <v>1139</v>
      </c>
      <c r="I144" s="25" t="s">
        <v>1082</v>
      </c>
      <c r="J144" s="25" t="s">
        <v>1120</v>
      </c>
      <c r="K144" s="25" t="s">
        <v>386</v>
      </c>
      <c r="L144" s="25" t="s">
        <v>786</v>
      </c>
      <c r="M144" s="27" t="s">
        <v>151</v>
      </c>
      <c r="N144" s="44"/>
      <c r="O144" s="44"/>
      <c r="P144" s="46">
        <v>6.12</v>
      </c>
      <c r="Q144" s="46">
        <v>9.18</v>
      </c>
      <c r="R144" s="46"/>
      <c r="S144" s="46"/>
      <c r="T144" s="47">
        <v>68213.887199999997</v>
      </c>
      <c r="U144" s="48">
        <v>31493.887199999997</v>
      </c>
      <c r="V144" s="48">
        <v>0</v>
      </c>
      <c r="W144" s="47" t="s">
        <v>367</v>
      </c>
      <c r="X144" s="25" t="s">
        <v>1795</v>
      </c>
    </row>
    <row r="145" spans="1:24" ht="45" customHeight="1">
      <c r="A145" s="16">
        <v>485</v>
      </c>
      <c r="B145" s="43" t="s">
        <v>429</v>
      </c>
      <c r="C145" s="25" t="s">
        <v>1078</v>
      </c>
      <c r="D145" s="25" t="s">
        <v>1080</v>
      </c>
      <c r="E145" s="25" t="s">
        <v>155</v>
      </c>
      <c r="F145" s="25" t="s">
        <v>1140</v>
      </c>
      <c r="G145" s="25" t="s">
        <v>1063</v>
      </c>
      <c r="H145" s="25" t="s">
        <v>1141</v>
      </c>
      <c r="I145" s="25" t="s">
        <v>1081</v>
      </c>
      <c r="J145" s="25" t="s">
        <v>1082</v>
      </c>
      <c r="K145" s="25" t="s">
        <v>386</v>
      </c>
      <c r="L145" s="25" t="s">
        <v>217</v>
      </c>
      <c r="M145" s="27" t="s">
        <v>450</v>
      </c>
      <c r="N145" s="44"/>
      <c r="O145" s="44"/>
      <c r="P145" s="46">
        <v>6.71</v>
      </c>
      <c r="Q145" s="46">
        <v>10.065</v>
      </c>
      <c r="R145" s="46"/>
      <c r="S145" s="46"/>
      <c r="T145" s="47">
        <v>74790.062600000005</v>
      </c>
      <c r="U145" s="48">
        <v>34530.062599999997</v>
      </c>
      <c r="V145" s="48">
        <v>0</v>
      </c>
      <c r="W145" s="47" t="s">
        <v>624</v>
      </c>
      <c r="X145" s="25" t="s">
        <v>1796</v>
      </c>
    </row>
    <row r="146" spans="1:24" ht="45" customHeight="1">
      <c r="A146" s="16">
        <v>486</v>
      </c>
      <c r="B146" s="43" t="s">
        <v>429</v>
      </c>
      <c r="C146" s="25" t="s">
        <v>1079</v>
      </c>
      <c r="D146" s="25" t="s">
        <v>1078</v>
      </c>
      <c r="E146" s="25" t="s">
        <v>147</v>
      </c>
      <c r="F146" s="25" t="s">
        <v>1142</v>
      </c>
      <c r="G146" s="25" t="s">
        <v>1063</v>
      </c>
      <c r="H146" s="25" t="s">
        <v>1143</v>
      </c>
      <c r="I146" s="25" t="s">
        <v>1120</v>
      </c>
      <c r="J146" s="25" t="s">
        <v>1081</v>
      </c>
      <c r="K146" s="25" t="s">
        <v>386</v>
      </c>
      <c r="L146" s="25" t="s">
        <v>272</v>
      </c>
      <c r="M146" s="27" t="s">
        <v>450</v>
      </c>
      <c r="N146" s="44"/>
      <c r="O146" s="44"/>
      <c r="P146" s="46">
        <v>8.8800000000000008</v>
      </c>
      <c r="Q146" s="46">
        <v>15.984000000000002</v>
      </c>
      <c r="R146" s="46"/>
      <c r="S146" s="46"/>
      <c r="T146" s="47">
        <v>108820.49280000001</v>
      </c>
      <c r="U146" s="48">
        <v>44884.492799999993</v>
      </c>
      <c r="V146" s="48">
        <v>0</v>
      </c>
      <c r="W146" s="47" t="s">
        <v>624</v>
      </c>
      <c r="X146" s="25" t="s">
        <v>1797</v>
      </c>
    </row>
    <row r="147" spans="1:24" ht="45" customHeight="1">
      <c r="A147" s="16">
        <v>487</v>
      </c>
      <c r="B147" s="43" t="s">
        <v>435</v>
      </c>
      <c r="C147" s="25" t="s">
        <v>1078</v>
      </c>
      <c r="D147" s="25" t="s">
        <v>1078</v>
      </c>
      <c r="E147" s="25" t="s">
        <v>147</v>
      </c>
      <c r="F147" s="25" t="s">
        <v>1144</v>
      </c>
      <c r="G147" s="25" t="s">
        <v>1063</v>
      </c>
      <c r="H147" s="25" t="s">
        <v>1145</v>
      </c>
      <c r="I147" s="25" t="s">
        <v>1074</v>
      </c>
      <c r="J147" s="25" t="s">
        <v>1074</v>
      </c>
      <c r="K147" s="25" t="s">
        <v>386</v>
      </c>
      <c r="L147" s="25" t="s">
        <v>272</v>
      </c>
      <c r="M147" s="27" t="s">
        <v>163</v>
      </c>
      <c r="N147" s="44"/>
      <c r="O147" s="44"/>
      <c r="P147" s="46">
        <v>6.12</v>
      </c>
      <c r="Q147" s="46">
        <v>6.12</v>
      </c>
      <c r="R147" s="46"/>
      <c r="S147" s="46"/>
      <c r="T147" s="47">
        <v>73164.600000000006</v>
      </c>
      <c r="U147" s="48">
        <v>48684.6</v>
      </c>
      <c r="V147" s="48">
        <v>0</v>
      </c>
      <c r="W147" s="47" t="s">
        <v>624</v>
      </c>
      <c r="X147" s="25" t="s">
        <v>1798</v>
      </c>
    </row>
    <row r="148" spans="1:24" ht="45" customHeight="1">
      <c r="A148" s="16">
        <v>488</v>
      </c>
      <c r="B148" s="43" t="s">
        <v>1121</v>
      </c>
      <c r="C148" s="25" t="s">
        <v>1080</v>
      </c>
      <c r="D148" s="25" t="s">
        <v>1079</v>
      </c>
      <c r="E148" s="25" t="s">
        <v>22</v>
      </c>
      <c r="F148" s="25" t="s">
        <v>1146</v>
      </c>
      <c r="G148" s="25" t="s">
        <v>1054</v>
      </c>
      <c r="H148" s="25" t="s">
        <v>1147</v>
      </c>
      <c r="I148" s="25" t="s">
        <v>1082</v>
      </c>
      <c r="J148" s="25" t="s">
        <v>1074</v>
      </c>
      <c r="K148" s="25" t="s">
        <v>386</v>
      </c>
      <c r="L148" s="25" t="s">
        <v>217</v>
      </c>
      <c r="M148" s="27" t="s">
        <v>163</v>
      </c>
      <c r="N148" s="44"/>
      <c r="O148" s="44"/>
      <c r="P148" s="46">
        <v>5.56</v>
      </c>
      <c r="Q148" s="46">
        <v>5.56</v>
      </c>
      <c r="R148" s="46"/>
      <c r="S148" s="46"/>
      <c r="T148" s="47">
        <v>66469.799999999988</v>
      </c>
      <c r="U148" s="48">
        <v>44229.799999999996</v>
      </c>
      <c r="V148" s="48">
        <v>0</v>
      </c>
      <c r="W148" s="47" t="s">
        <v>367</v>
      </c>
      <c r="X148" s="25" t="s">
        <v>1799</v>
      </c>
    </row>
    <row r="149" spans="1:24" ht="45" customHeight="1">
      <c r="A149" s="16">
        <v>489</v>
      </c>
      <c r="B149" s="43" t="s">
        <v>435</v>
      </c>
      <c r="C149" s="25" t="s">
        <v>1079</v>
      </c>
      <c r="D149" s="25" t="s">
        <v>1078</v>
      </c>
      <c r="E149" s="25" t="s">
        <v>22</v>
      </c>
      <c r="F149" s="25" t="s">
        <v>1148</v>
      </c>
      <c r="G149" s="25" t="s">
        <v>1085</v>
      </c>
      <c r="H149" s="25" t="s">
        <v>1149</v>
      </c>
      <c r="I149" s="25" t="s">
        <v>1082</v>
      </c>
      <c r="J149" s="25" t="s">
        <v>1120</v>
      </c>
      <c r="K149" s="25" t="s">
        <v>386</v>
      </c>
      <c r="L149" s="25" t="s">
        <v>272</v>
      </c>
      <c r="M149" s="27" t="s">
        <v>151</v>
      </c>
      <c r="N149" s="44"/>
      <c r="O149" s="44"/>
      <c r="P149" s="46">
        <v>4.7699999999999996</v>
      </c>
      <c r="Q149" s="46">
        <v>4.7699999999999996</v>
      </c>
      <c r="R149" s="46"/>
      <c r="S149" s="46"/>
      <c r="T149" s="47">
        <v>57025.349999999991</v>
      </c>
      <c r="U149" s="48">
        <v>37945.349999999991</v>
      </c>
      <c r="V149" s="48">
        <v>0</v>
      </c>
      <c r="W149" s="47" t="s">
        <v>516</v>
      </c>
      <c r="X149" s="25" t="s">
        <v>1800</v>
      </c>
    </row>
    <row r="150" spans="1:24" ht="45" customHeight="1">
      <c r="A150" s="16">
        <v>490</v>
      </c>
      <c r="B150" s="43" t="s">
        <v>435</v>
      </c>
      <c r="C150" s="25" t="s">
        <v>1086</v>
      </c>
      <c r="D150" s="25" t="s">
        <v>1079</v>
      </c>
      <c r="E150" s="25" t="s">
        <v>22</v>
      </c>
      <c r="F150" s="25" t="s">
        <v>1150</v>
      </c>
      <c r="G150" s="25" t="s">
        <v>1063</v>
      </c>
      <c r="H150" s="25" t="s">
        <v>1151</v>
      </c>
      <c r="I150" s="25" t="s">
        <v>1081</v>
      </c>
      <c r="J150" s="25" t="s">
        <v>1074</v>
      </c>
      <c r="K150" s="25" t="s">
        <v>386</v>
      </c>
      <c r="L150" s="25" t="s">
        <v>217</v>
      </c>
      <c r="M150" s="27" t="s">
        <v>450</v>
      </c>
      <c r="N150" s="44"/>
      <c r="O150" s="44"/>
      <c r="P150" s="46">
        <v>5.77</v>
      </c>
      <c r="Q150" s="46">
        <v>5.77</v>
      </c>
      <c r="R150" s="46"/>
      <c r="S150" s="46"/>
      <c r="T150" s="47">
        <v>68980.349999999991</v>
      </c>
      <c r="U150" s="48">
        <v>45900.349999999991</v>
      </c>
      <c r="V150" s="48">
        <v>0</v>
      </c>
      <c r="W150" s="47" t="s">
        <v>624</v>
      </c>
      <c r="X150" s="25" t="s">
        <v>1801</v>
      </c>
    </row>
    <row r="151" spans="1:24" ht="45" customHeight="1">
      <c r="A151" s="16">
        <v>540</v>
      </c>
      <c r="B151" s="43" t="s">
        <v>429</v>
      </c>
      <c r="C151" s="25" t="s">
        <v>1086</v>
      </c>
      <c r="D151" s="25" t="s">
        <v>1078</v>
      </c>
      <c r="E151" s="25" t="s">
        <v>22</v>
      </c>
      <c r="F151" s="25" t="s">
        <v>1309</v>
      </c>
      <c r="G151" s="25" t="s">
        <v>1299</v>
      </c>
      <c r="H151" s="25" t="s">
        <v>1310</v>
      </c>
      <c r="I151" s="25" t="s">
        <v>1303</v>
      </c>
      <c r="J151" s="25" t="s">
        <v>893</v>
      </c>
      <c r="K151" s="25" t="s">
        <v>386</v>
      </c>
      <c r="L151" s="25" t="s">
        <v>1135</v>
      </c>
      <c r="M151" s="27" t="s">
        <v>1076</v>
      </c>
      <c r="N151" s="44"/>
      <c r="O151" s="44"/>
      <c r="P151" s="45">
        <v>3.85</v>
      </c>
      <c r="Q151" s="46">
        <v>3.85</v>
      </c>
      <c r="R151" s="46"/>
      <c r="S151" s="46"/>
      <c r="T151" s="47">
        <v>26484.149999999998</v>
      </c>
      <c r="U151" s="48">
        <v>11084.149999999998</v>
      </c>
      <c r="V151" s="48">
        <v>0</v>
      </c>
      <c r="W151" s="47" t="s">
        <v>624</v>
      </c>
      <c r="X151" s="25" t="s">
        <v>1843</v>
      </c>
    </row>
    <row r="152" spans="1:24" ht="45" customHeight="1">
      <c r="A152" s="16">
        <v>541</v>
      </c>
      <c r="B152" s="43" t="s">
        <v>1121</v>
      </c>
      <c r="C152" s="25" t="s">
        <v>1086</v>
      </c>
      <c r="D152" s="25" t="s">
        <v>1080</v>
      </c>
      <c r="E152" s="25" t="s">
        <v>708</v>
      </c>
      <c r="F152" s="25" t="s">
        <v>1311</v>
      </c>
      <c r="G152" s="25" t="s">
        <v>1063</v>
      </c>
      <c r="H152" s="25" t="s">
        <v>1312</v>
      </c>
      <c r="I152" s="25" t="s">
        <v>1203</v>
      </c>
      <c r="J152" s="25" t="s">
        <v>1313</v>
      </c>
      <c r="K152" s="25" t="s">
        <v>386</v>
      </c>
      <c r="L152" s="25" t="s">
        <v>1135</v>
      </c>
      <c r="M152" s="27" t="s">
        <v>163</v>
      </c>
      <c r="N152" s="44"/>
      <c r="O152" s="44"/>
      <c r="P152" s="45">
        <v>3.73</v>
      </c>
      <c r="Q152" s="46">
        <v>3.73</v>
      </c>
      <c r="R152" s="46"/>
      <c r="S152" s="46"/>
      <c r="T152" s="47">
        <v>25658.67</v>
      </c>
      <c r="U152" s="48">
        <v>10738.669999999998</v>
      </c>
      <c r="V152" s="48">
        <v>0</v>
      </c>
      <c r="W152" s="47" t="s">
        <v>624</v>
      </c>
      <c r="X152" s="25" t="s">
        <v>1844</v>
      </c>
    </row>
    <row r="153" spans="1:24" ht="45" customHeight="1">
      <c r="A153" s="16">
        <v>542</v>
      </c>
      <c r="B153" s="43" t="s">
        <v>432</v>
      </c>
      <c r="C153" s="25" t="s">
        <v>1086</v>
      </c>
      <c r="D153" s="25" t="s">
        <v>1086</v>
      </c>
      <c r="E153" s="25" t="s">
        <v>708</v>
      </c>
      <c r="F153" s="25" t="s">
        <v>1314</v>
      </c>
      <c r="G153" s="25" t="s">
        <v>1299</v>
      </c>
      <c r="H153" s="25" t="s">
        <v>1315</v>
      </c>
      <c r="I153" s="25" t="s">
        <v>1203</v>
      </c>
      <c r="J153" s="25" t="s">
        <v>1313</v>
      </c>
      <c r="K153" s="25" t="s">
        <v>386</v>
      </c>
      <c r="L153" s="25" t="s">
        <v>786</v>
      </c>
      <c r="M153" s="27" t="s">
        <v>151</v>
      </c>
      <c r="N153" s="44"/>
      <c r="O153" s="44"/>
      <c r="P153" s="45">
        <v>2.4500000000000002</v>
      </c>
      <c r="Q153" s="46">
        <v>2.4500000000000002</v>
      </c>
      <c r="R153" s="46"/>
      <c r="S153" s="46"/>
      <c r="T153" s="47">
        <v>16853.550000000003</v>
      </c>
      <c r="U153" s="48">
        <v>7053.5500000000011</v>
      </c>
      <c r="V153" s="48">
        <v>0</v>
      </c>
      <c r="W153" s="47" t="s">
        <v>1084</v>
      </c>
      <c r="X153" s="25" t="s">
        <v>1845</v>
      </c>
    </row>
    <row r="154" spans="1:24" ht="45" customHeight="1">
      <c r="A154" s="16">
        <v>543</v>
      </c>
      <c r="B154" s="43" t="s">
        <v>429</v>
      </c>
      <c r="C154" s="25" t="s">
        <v>1080</v>
      </c>
      <c r="D154" s="25" t="s">
        <v>1086</v>
      </c>
      <c r="E154" s="25" t="s">
        <v>708</v>
      </c>
      <c r="F154" s="25" t="s">
        <v>1316</v>
      </c>
      <c r="G154" s="25" t="s">
        <v>1299</v>
      </c>
      <c r="H154" s="25" t="s">
        <v>1317</v>
      </c>
      <c r="I154" s="25" t="s">
        <v>1303</v>
      </c>
      <c r="J154" s="25" t="s">
        <v>1313</v>
      </c>
      <c r="K154" s="25" t="s">
        <v>1132</v>
      </c>
      <c r="L154" s="25" t="s">
        <v>786</v>
      </c>
      <c r="M154" s="27" t="s">
        <v>151</v>
      </c>
      <c r="N154" s="44"/>
      <c r="O154" s="44"/>
      <c r="P154" s="45">
        <v>1.54</v>
      </c>
      <c r="Q154" s="46">
        <v>1.54</v>
      </c>
      <c r="R154" s="46"/>
      <c r="S154" s="46"/>
      <c r="T154" s="47">
        <v>9725.1</v>
      </c>
      <c r="U154" s="48">
        <v>3565.1</v>
      </c>
      <c r="V154" s="48">
        <v>0</v>
      </c>
      <c r="W154" s="47" t="s">
        <v>624</v>
      </c>
      <c r="X154" s="25" t="s">
        <v>1846</v>
      </c>
    </row>
    <row r="155" spans="1:24" s="100" customFormat="1" ht="45" customHeight="1">
      <c r="A155" s="70">
        <v>6</v>
      </c>
      <c r="B155" s="63" t="s">
        <v>49</v>
      </c>
      <c r="C155" s="64" t="s">
        <v>50</v>
      </c>
      <c r="D155" s="64" t="s">
        <v>21</v>
      </c>
      <c r="E155" s="64" t="s">
        <v>38</v>
      </c>
      <c r="F155" s="64"/>
      <c r="G155" s="64" t="s">
        <v>2415</v>
      </c>
      <c r="H155" s="64" t="s">
        <v>51</v>
      </c>
      <c r="I155" s="64" t="s">
        <v>24</v>
      </c>
      <c r="J155" s="64" t="s">
        <v>52</v>
      </c>
      <c r="K155" s="64" t="s">
        <v>26</v>
      </c>
      <c r="L155" s="64" t="s">
        <v>27</v>
      </c>
      <c r="M155" s="9" t="s">
        <v>43</v>
      </c>
      <c r="N155" s="15">
        <v>43252</v>
      </c>
      <c r="O155" s="15">
        <v>43800</v>
      </c>
      <c r="P155" s="8"/>
      <c r="Q155" s="13">
        <v>0.48549999999999999</v>
      </c>
      <c r="R155" s="13">
        <v>2</v>
      </c>
      <c r="S155" s="13" t="s">
        <v>29</v>
      </c>
      <c r="T155" s="35">
        <v>7995</v>
      </c>
      <c r="U155" s="35">
        <v>100</v>
      </c>
      <c r="V155" s="35">
        <v>100</v>
      </c>
      <c r="W155" s="35" t="s">
        <v>30</v>
      </c>
      <c r="X155" s="67" t="s">
        <v>1441</v>
      </c>
    </row>
    <row r="156" spans="1:24" s="100" customFormat="1" ht="45" customHeight="1">
      <c r="A156" s="70">
        <v>32</v>
      </c>
      <c r="B156" s="63" t="s">
        <v>110</v>
      </c>
      <c r="C156" s="64" t="s">
        <v>50</v>
      </c>
      <c r="D156" s="64" t="s">
        <v>21</v>
      </c>
      <c r="E156" s="64" t="s">
        <v>22</v>
      </c>
      <c r="F156" s="64"/>
      <c r="G156" s="64"/>
      <c r="H156" s="64" t="s">
        <v>111</v>
      </c>
      <c r="I156" s="64" t="s">
        <v>24</v>
      </c>
      <c r="J156" s="64" t="s">
        <v>52</v>
      </c>
      <c r="K156" s="64" t="s">
        <v>26</v>
      </c>
      <c r="L156" s="64" t="s">
        <v>27</v>
      </c>
      <c r="M156" s="9" t="s">
        <v>28</v>
      </c>
      <c r="N156" s="15">
        <v>42887</v>
      </c>
      <c r="O156" s="15">
        <v>43617</v>
      </c>
      <c r="P156" s="12" t="s">
        <v>29</v>
      </c>
      <c r="Q156" s="13">
        <v>0.04</v>
      </c>
      <c r="R156" s="8">
        <v>0.46</v>
      </c>
      <c r="S156" s="13" t="s">
        <v>29</v>
      </c>
      <c r="T156" s="35">
        <v>1248</v>
      </c>
      <c r="U156" s="35">
        <v>40</v>
      </c>
      <c r="V156" s="35">
        <v>16.5</v>
      </c>
      <c r="W156" s="35" t="s">
        <v>30</v>
      </c>
      <c r="X156" s="67" t="s">
        <v>1464</v>
      </c>
    </row>
    <row r="157" spans="1:24" s="100" customFormat="1" ht="45" customHeight="1">
      <c r="A157" s="70">
        <v>428</v>
      </c>
      <c r="B157" s="63" t="s">
        <v>1051</v>
      </c>
      <c r="C157" s="64" t="s">
        <v>895</v>
      </c>
      <c r="D157" s="64" t="s">
        <v>152</v>
      </c>
      <c r="E157" s="64" t="s">
        <v>708</v>
      </c>
      <c r="F157" s="64" t="s">
        <v>1052</v>
      </c>
      <c r="G157" s="64"/>
      <c r="H157" s="64" t="s">
        <v>1053</v>
      </c>
      <c r="I157" s="64" t="s">
        <v>896</v>
      </c>
      <c r="J157" s="64" t="s">
        <v>896</v>
      </c>
      <c r="K157" s="64" t="s">
        <v>373</v>
      </c>
      <c r="L157" s="64" t="s">
        <v>27</v>
      </c>
      <c r="M157" s="64" t="s">
        <v>28</v>
      </c>
      <c r="N157" s="15">
        <v>43922</v>
      </c>
      <c r="O157" s="15">
        <v>44166</v>
      </c>
      <c r="P157" s="66" t="s">
        <v>29</v>
      </c>
      <c r="Q157" s="66" t="s">
        <v>29</v>
      </c>
      <c r="R157" s="66" t="s">
        <v>29</v>
      </c>
      <c r="S157" s="66" t="s">
        <v>29</v>
      </c>
      <c r="T157" s="35">
        <v>1000</v>
      </c>
      <c r="U157" s="35">
        <v>400</v>
      </c>
      <c r="V157" s="35">
        <v>130</v>
      </c>
      <c r="W157" s="35" t="s">
        <v>30</v>
      </c>
      <c r="X157" s="67" t="s">
        <v>1778</v>
      </c>
    </row>
    <row r="158" spans="1:24" s="87" customFormat="1" ht="45" customHeight="1">
      <c r="A158" s="7">
        <v>283</v>
      </c>
      <c r="B158" s="8" t="s">
        <v>670</v>
      </c>
      <c r="C158" s="9" t="s">
        <v>37</v>
      </c>
      <c r="D158" s="9" t="s">
        <v>21</v>
      </c>
      <c r="E158" s="9" t="s">
        <v>147</v>
      </c>
      <c r="F158" s="9"/>
      <c r="G158" s="9"/>
      <c r="H158" s="64" t="s">
        <v>671</v>
      </c>
      <c r="I158" s="9" t="s">
        <v>24</v>
      </c>
      <c r="J158" s="9" t="s">
        <v>34</v>
      </c>
      <c r="K158" s="9" t="s">
        <v>652</v>
      </c>
      <c r="L158" s="9" t="s">
        <v>40</v>
      </c>
      <c r="M158" s="9" t="s">
        <v>28</v>
      </c>
      <c r="N158" s="10">
        <v>43831</v>
      </c>
      <c r="O158" s="10">
        <v>44166</v>
      </c>
      <c r="P158" s="12" t="s">
        <v>29</v>
      </c>
      <c r="Q158" s="13" t="s">
        <v>29</v>
      </c>
      <c r="R158" s="13" t="s">
        <v>29</v>
      </c>
      <c r="S158" s="13" t="s">
        <v>672</v>
      </c>
      <c r="T158" s="14">
        <v>37500</v>
      </c>
      <c r="U158" s="14">
        <v>375</v>
      </c>
      <c r="V158" s="14">
        <v>0</v>
      </c>
      <c r="W158" s="14" t="s">
        <v>30</v>
      </c>
      <c r="X158" s="50" t="s">
        <v>1675</v>
      </c>
    </row>
    <row r="159" spans="1:24" s="100" customFormat="1" ht="45" customHeight="1">
      <c r="A159" s="70">
        <v>526</v>
      </c>
      <c r="B159" s="63" t="s">
        <v>1121</v>
      </c>
      <c r="C159" s="64" t="s">
        <v>1369</v>
      </c>
      <c r="D159" s="64" t="s">
        <v>1328</v>
      </c>
      <c r="E159" s="70" t="s">
        <v>1394</v>
      </c>
      <c r="F159" s="64"/>
      <c r="G159" s="64" t="s">
        <v>2411</v>
      </c>
      <c r="H159" s="64" t="s">
        <v>1407</v>
      </c>
      <c r="I159" s="64" t="s">
        <v>1396</v>
      </c>
      <c r="J159" s="64" t="s">
        <v>1408</v>
      </c>
      <c r="K159" s="64" t="s">
        <v>385</v>
      </c>
      <c r="L159" s="64" t="s">
        <v>27</v>
      </c>
      <c r="M159" s="64" t="s">
        <v>1076</v>
      </c>
      <c r="N159" s="15">
        <v>43891</v>
      </c>
      <c r="O159" s="15">
        <v>44348</v>
      </c>
      <c r="P159" s="64"/>
      <c r="Q159" s="64" t="s">
        <v>1409</v>
      </c>
      <c r="R159" s="66"/>
      <c r="S159" s="66"/>
      <c r="T159" s="35">
        <v>1800</v>
      </c>
      <c r="U159" s="35">
        <v>1695</v>
      </c>
      <c r="V159" s="35">
        <v>1695</v>
      </c>
      <c r="W159" s="35" t="s">
        <v>30</v>
      </c>
      <c r="X159" s="64" t="s">
        <v>1859</v>
      </c>
    </row>
    <row r="160" spans="1:24" ht="30" customHeight="1">
      <c r="A160" s="7">
        <v>570</v>
      </c>
      <c r="B160" s="26" t="s">
        <v>2261</v>
      </c>
      <c r="C160" s="27" t="s">
        <v>2314</v>
      </c>
      <c r="D160" s="27" t="s">
        <v>2289</v>
      </c>
      <c r="E160" s="31" t="s">
        <v>1340</v>
      </c>
      <c r="F160" s="27" t="s">
        <v>2315</v>
      </c>
      <c r="G160" s="27" t="s">
        <v>2413</v>
      </c>
      <c r="H160" s="116" t="s">
        <v>2463</v>
      </c>
      <c r="I160" s="27" t="s">
        <v>2316</v>
      </c>
      <c r="J160" s="27" t="s">
        <v>2317</v>
      </c>
      <c r="K160" s="27" t="s">
        <v>385</v>
      </c>
      <c r="L160" s="27" t="s">
        <v>2318</v>
      </c>
      <c r="M160" s="9" t="s">
        <v>151</v>
      </c>
      <c r="N160" s="28">
        <v>43891</v>
      </c>
      <c r="O160" s="28">
        <v>44167</v>
      </c>
      <c r="P160" s="30"/>
      <c r="Q160" s="13"/>
      <c r="R160" s="30"/>
      <c r="S160" s="13"/>
      <c r="T160" s="24">
        <v>1200</v>
      </c>
      <c r="U160" s="24">
        <v>400</v>
      </c>
      <c r="V160" s="24">
        <v>0</v>
      </c>
      <c r="W160" s="24" t="s">
        <v>2319</v>
      </c>
      <c r="X160" s="51" t="s">
        <v>2464</v>
      </c>
    </row>
    <row r="161" spans="1:26" s="86" customFormat="1" ht="45" customHeight="1">
      <c r="A161" s="7">
        <v>488</v>
      </c>
      <c r="B161" s="26" t="s">
        <v>432</v>
      </c>
      <c r="C161" s="27" t="s">
        <v>1080</v>
      </c>
      <c r="D161" s="27" t="s">
        <v>1078</v>
      </c>
      <c r="E161" s="27" t="s">
        <v>147</v>
      </c>
      <c r="F161" s="27" t="s">
        <v>1277</v>
      </c>
      <c r="G161" s="27" t="s">
        <v>1085</v>
      </c>
      <c r="H161" s="123" t="s">
        <v>1278</v>
      </c>
      <c r="I161" s="27" t="s">
        <v>2492</v>
      </c>
      <c r="J161" s="27" t="s">
        <v>1197</v>
      </c>
      <c r="K161" s="27" t="s">
        <v>893</v>
      </c>
      <c r="L161" s="27" t="s">
        <v>385</v>
      </c>
      <c r="M161" s="27" t="s">
        <v>217</v>
      </c>
      <c r="N161" s="27" t="s">
        <v>1076</v>
      </c>
      <c r="O161" s="28">
        <v>44136</v>
      </c>
      <c r="P161" s="28">
        <v>45078</v>
      </c>
      <c r="Q161" s="29">
        <v>2.97</v>
      </c>
      <c r="R161" s="30">
        <v>4.4550000000000001</v>
      </c>
      <c r="S161" s="30"/>
      <c r="T161" s="30"/>
      <c r="U161" s="24">
        <v>25917.705000000002</v>
      </c>
      <c r="V161" s="42">
        <v>8097.7050000000008</v>
      </c>
      <c r="W161" s="42">
        <v>0</v>
      </c>
      <c r="X161" s="24" t="s">
        <v>1084</v>
      </c>
      <c r="Y161" s="27" t="s">
        <v>1829</v>
      </c>
    </row>
    <row r="162" spans="1:26" s="86" customFormat="1" ht="45" customHeight="1">
      <c r="A162" s="7">
        <v>489</v>
      </c>
      <c r="B162" s="26" t="s">
        <v>432</v>
      </c>
      <c r="C162" s="27" t="s">
        <v>1079</v>
      </c>
      <c r="D162" s="27" t="s">
        <v>1078</v>
      </c>
      <c r="E162" s="27" t="s">
        <v>708</v>
      </c>
      <c r="F162" s="27" t="s">
        <v>1282</v>
      </c>
      <c r="G162" s="27" t="s">
        <v>1063</v>
      </c>
      <c r="H162" s="123" t="s">
        <v>1283</v>
      </c>
      <c r="I162" s="27"/>
      <c r="J162" s="27" t="s">
        <v>1197</v>
      </c>
      <c r="K162" s="27" t="s">
        <v>893</v>
      </c>
      <c r="L162" s="27" t="s">
        <v>385</v>
      </c>
      <c r="M162" s="27" t="s">
        <v>217</v>
      </c>
      <c r="N162" s="27" t="s">
        <v>151</v>
      </c>
      <c r="O162" s="28">
        <v>44136</v>
      </c>
      <c r="P162" s="28">
        <v>45078</v>
      </c>
      <c r="Q162" s="29">
        <v>2.96</v>
      </c>
      <c r="R162" s="30">
        <v>4.4399999999999995</v>
      </c>
      <c r="S162" s="30"/>
      <c r="T162" s="30"/>
      <c r="U162" s="24">
        <v>25830.439999999995</v>
      </c>
      <c r="V162" s="42">
        <v>8070.4400000000005</v>
      </c>
      <c r="W162" s="42">
        <v>0</v>
      </c>
      <c r="X162" s="24" t="s">
        <v>624</v>
      </c>
      <c r="Y162" s="27" t="s">
        <v>1832</v>
      </c>
    </row>
    <row r="163" spans="1:26" s="86" customFormat="1" ht="45" customHeight="1">
      <c r="A163" s="7">
        <v>490</v>
      </c>
      <c r="B163" s="26" t="s">
        <v>429</v>
      </c>
      <c r="C163" s="27" t="s">
        <v>1078</v>
      </c>
      <c r="D163" s="27" t="s">
        <v>1080</v>
      </c>
      <c r="E163" s="27" t="s">
        <v>22</v>
      </c>
      <c r="F163" s="27" t="s">
        <v>1275</v>
      </c>
      <c r="G163" s="27" t="s">
        <v>1063</v>
      </c>
      <c r="H163" s="123" t="s">
        <v>1276</v>
      </c>
      <c r="I163" s="27"/>
      <c r="J163" s="27" t="s">
        <v>1197</v>
      </c>
      <c r="K163" s="27" t="s">
        <v>1216</v>
      </c>
      <c r="L163" s="27" t="s">
        <v>385</v>
      </c>
      <c r="M163" s="27" t="s">
        <v>217</v>
      </c>
      <c r="N163" s="27" t="s">
        <v>151</v>
      </c>
      <c r="O163" s="28">
        <v>44136</v>
      </c>
      <c r="P163" s="28">
        <v>45078</v>
      </c>
      <c r="Q163" s="29">
        <v>2.37</v>
      </c>
      <c r="R163" s="30">
        <v>3.5550000000000002</v>
      </c>
      <c r="S163" s="30"/>
      <c r="T163" s="30"/>
      <c r="U163" s="24">
        <v>20681.805</v>
      </c>
      <c r="V163" s="42">
        <v>6461.8050000000003</v>
      </c>
      <c r="W163" s="42">
        <v>0</v>
      </c>
      <c r="X163" s="24" t="s">
        <v>624</v>
      </c>
      <c r="Y163" s="27" t="s">
        <v>1828</v>
      </c>
    </row>
    <row r="164" spans="1:26" s="86" customFormat="1" ht="45" customHeight="1">
      <c r="A164" s="7">
        <v>491</v>
      </c>
      <c r="B164" s="26" t="s">
        <v>429</v>
      </c>
      <c r="C164" s="27" t="s">
        <v>1078</v>
      </c>
      <c r="D164" s="27" t="s">
        <v>1080</v>
      </c>
      <c r="E164" s="27" t="s">
        <v>147</v>
      </c>
      <c r="F164" s="27" t="s">
        <v>1280</v>
      </c>
      <c r="G164" s="27" t="s">
        <v>1063</v>
      </c>
      <c r="H164" s="123" t="s">
        <v>1284</v>
      </c>
      <c r="I164" s="27"/>
      <c r="J164" s="27" t="s">
        <v>1197</v>
      </c>
      <c r="K164" s="27" t="s">
        <v>893</v>
      </c>
      <c r="L164" s="27" t="s">
        <v>385</v>
      </c>
      <c r="M164" s="27" t="s">
        <v>217</v>
      </c>
      <c r="N164" s="27" t="s">
        <v>151</v>
      </c>
      <c r="O164" s="28">
        <v>44136</v>
      </c>
      <c r="P164" s="28">
        <v>45078</v>
      </c>
      <c r="Q164" s="29">
        <v>2.06</v>
      </c>
      <c r="R164" s="30">
        <v>3.09</v>
      </c>
      <c r="S164" s="30"/>
      <c r="T164" s="30"/>
      <c r="U164" s="24">
        <v>17976.59</v>
      </c>
      <c r="V164" s="42">
        <v>5616.5900000000011</v>
      </c>
      <c r="W164" s="42">
        <v>0</v>
      </c>
      <c r="X164" s="24" t="s">
        <v>624</v>
      </c>
      <c r="Y164" s="27" t="s">
        <v>1833</v>
      </c>
    </row>
    <row r="165" spans="1:26" s="86" customFormat="1" ht="45" customHeight="1">
      <c r="A165" s="7">
        <v>492</v>
      </c>
      <c r="B165" s="26" t="s">
        <v>429</v>
      </c>
      <c r="C165" s="27" t="s">
        <v>1080</v>
      </c>
      <c r="D165" s="27" t="s">
        <v>1078</v>
      </c>
      <c r="E165" s="27" t="s">
        <v>22</v>
      </c>
      <c r="F165" s="27" t="s">
        <v>1280</v>
      </c>
      <c r="G165" s="27" t="s">
        <v>1063</v>
      </c>
      <c r="H165" s="123" t="s">
        <v>1281</v>
      </c>
      <c r="I165" s="27"/>
      <c r="J165" s="27" t="s">
        <v>1197</v>
      </c>
      <c r="K165" s="27" t="s">
        <v>893</v>
      </c>
      <c r="L165" s="27" t="s">
        <v>1083</v>
      </c>
      <c r="M165" s="27" t="s">
        <v>786</v>
      </c>
      <c r="N165" s="27" t="s">
        <v>450</v>
      </c>
      <c r="O165" s="28">
        <v>44136</v>
      </c>
      <c r="P165" s="28">
        <v>45078</v>
      </c>
      <c r="Q165" s="29">
        <v>1.44</v>
      </c>
      <c r="R165" s="30">
        <v>3.456</v>
      </c>
      <c r="S165" s="30"/>
      <c r="T165" s="30"/>
      <c r="U165" s="24">
        <v>17354.879999999997</v>
      </c>
      <c r="V165" s="42">
        <v>3530.8799999999992</v>
      </c>
      <c r="W165" s="42">
        <v>0</v>
      </c>
      <c r="X165" s="24" t="s">
        <v>624</v>
      </c>
      <c r="Y165" s="27" t="s">
        <v>1831</v>
      </c>
    </row>
    <row r="166" spans="1:26" s="86" customFormat="1" ht="45" customHeight="1">
      <c r="A166" s="7">
        <v>493</v>
      </c>
      <c r="B166" s="26" t="s">
        <v>429</v>
      </c>
      <c r="C166" s="27" t="s">
        <v>1080</v>
      </c>
      <c r="D166" s="27" t="s">
        <v>1080</v>
      </c>
      <c r="E166" s="27" t="s">
        <v>22</v>
      </c>
      <c r="F166" s="27" t="s">
        <v>1275</v>
      </c>
      <c r="G166" s="27" t="s">
        <v>1085</v>
      </c>
      <c r="H166" s="123" t="s">
        <v>1279</v>
      </c>
      <c r="I166" s="27"/>
      <c r="J166" s="27" t="s">
        <v>1203</v>
      </c>
      <c r="K166" s="27" t="s">
        <v>893</v>
      </c>
      <c r="L166" s="27" t="s">
        <v>385</v>
      </c>
      <c r="M166" s="27" t="s">
        <v>217</v>
      </c>
      <c r="N166" s="27" t="s">
        <v>151</v>
      </c>
      <c r="O166" s="28">
        <v>44136</v>
      </c>
      <c r="P166" s="28">
        <v>45078</v>
      </c>
      <c r="Q166" s="29">
        <v>1.22</v>
      </c>
      <c r="R166" s="30">
        <v>2.44</v>
      </c>
      <c r="S166" s="30"/>
      <c r="T166" s="30"/>
      <c r="U166" s="24">
        <v>12900.279999999999</v>
      </c>
      <c r="V166" s="42">
        <v>3140.2799999999997</v>
      </c>
      <c r="W166" s="42">
        <v>0</v>
      </c>
      <c r="X166" s="24" t="s">
        <v>624</v>
      </c>
      <c r="Y166" s="27" t="s">
        <v>1830</v>
      </c>
    </row>
    <row r="167" spans="1:26" s="86" customFormat="1" ht="45" customHeight="1">
      <c r="A167" s="7">
        <v>450</v>
      </c>
      <c r="B167" s="26" t="s">
        <v>435</v>
      </c>
      <c r="C167" s="27" t="s">
        <v>1078</v>
      </c>
      <c r="D167" s="27" t="s">
        <v>1078</v>
      </c>
      <c r="E167" s="27" t="s">
        <v>155</v>
      </c>
      <c r="F167" s="27" t="s">
        <v>1088</v>
      </c>
      <c r="G167" s="27" t="s">
        <v>1063</v>
      </c>
      <c r="H167" s="27" t="s">
        <v>1089</v>
      </c>
      <c r="I167" s="27"/>
      <c r="J167" s="27" t="s">
        <v>1081</v>
      </c>
      <c r="K167" s="27" t="s">
        <v>1074</v>
      </c>
      <c r="L167" s="27" t="s">
        <v>2389</v>
      </c>
      <c r="M167" s="27" t="s">
        <v>786</v>
      </c>
      <c r="N167" s="27" t="s">
        <v>163</v>
      </c>
      <c r="O167" s="28">
        <v>44166</v>
      </c>
      <c r="P167" s="28">
        <v>45261</v>
      </c>
      <c r="Q167" s="30">
        <f>7.6218-0.349</f>
        <v>7.2728000000000002</v>
      </c>
      <c r="R167" s="30">
        <v>10.9092</v>
      </c>
      <c r="S167" s="30"/>
      <c r="T167" s="30"/>
      <c r="U167" s="24">
        <v>100382.82200000001</v>
      </c>
      <c r="V167" s="42">
        <v>56746.022000000004</v>
      </c>
      <c r="W167" s="42">
        <v>0</v>
      </c>
      <c r="X167" s="24" t="s">
        <v>624</v>
      </c>
      <c r="Y167" s="27" t="s">
        <v>1786</v>
      </c>
    </row>
    <row r="168" spans="1:26" s="87" customFormat="1" ht="45" customHeight="1">
      <c r="A168" s="7">
        <v>501</v>
      </c>
      <c r="B168" s="26" t="s">
        <v>429</v>
      </c>
      <c r="C168" s="27" t="s">
        <v>1078</v>
      </c>
      <c r="D168" s="27" t="s">
        <v>1078</v>
      </c>
      <c r="E168" s="27" t="s">
        <v>147</v>
      </c>
      <c r="F168" s="27" t="s">
        <v>1270</v>
      </c>
      <c r="G168" s="27" t="s">
        <v>1063</v>
      </c>
      <c r="H168" s="123" t="s">
        <v>1271</v>
      </c>
      <c r="I168" s="27" t="s">
        <v>2490</v>
      </c>
      <c r="J168" s="27" t="s">
        <v>1203</v>
      </c>
      <c r="K168" s="27" t="s">
        <v>893</v>
      </c>
      <c r="L168" s="27" t="s">
        <v>386</v>
      </c>
      <c r="M168" s="27" t="s">
        <v>217</v>
      </c>
      <c r="N168" s="27" t="s">
        <v>151</v>
      </c>
      <c r="O168" s="28">
        <v>43891</v>
      </c>
      <c r="P168" s="28">
        <v>44896</v>
      </c>
      <c r="Q168" s="29">
        <v>11</v>
      </c>
      <c r="R168" s="30">
        <v>11</v>
      </c>
      <c r="S168" s="30"/>
      <c r="T168" s="30"/>
      <c r="U168" s="24">
        <v>75669</v>
      </c>
      <c r="V168" s="42">
        <v>31668.999999999996</v>
      </c>
      <c r="W168" s="42">
        <v>0</v>
      </c>
      <c r="X168" s="24" t="s">
        <v>516</v>
      </c>
      <c r="Y168" s="27" t="s">
        <v>2493</v>
      </c>
    </row>
    <row r="169" spans="1:26" s="100" customFormat="1" ht="45" customHeight="1">
      <c r="A169" s="70">
        <v>503</v>
      </c>
      <c r="B169" s="63" t="s">
        <v>429</v>
      </c>
      <c r="C169" s="64" t="s">
        <v>1080</v>
      </c>
      <c r="D169" s="64" t="s">
        <v>1078</v>
      </c>
      <c r="E169" s="64" t="s">
        <v>147</v>
      </c>
      <c r="F169" s="64" t="s">
        <v>2392</v>
      </c>
      <c r="G169" s="64" t="s">
        <v>1299</v>
      </c>
      <c r="H169" s="64" t="s">
        <v>1300</v>
      </c>
      <c r="I169" s="64"/>
      <c r="J169" s="64" t="s">
        <v>1203</v>
      </c>
      <c r="K169" s="64" t="s">
        <v>1216</v>
      </c>
      <c r="L169" s="64" t="s">
        <v>386</v>
      </c>
      <c r="M169" s="64" t="s">
        <v>786</v>
      </c>
      <c r="N169" s="27" t="s">
        <v>450</v>
      </c>
      <c r="O169" s="15">
        <v>43891</v>
      </c>
      <c r="P169" s="15">
        <v>45078</v>
      </c>
      <c r="Q169" s="29">
        <v>4.6907699999999997</v>
      </c>
      <c r="R169" s="30">
        <v>9.3815399999999993</v>
      </c>
      <c r="S169" s="30"/>
      <c r="T169" s="30"/>
      <c r="U169" s="35">
        <v>49600.201979999991</v>
      </c>
      <c r="V169" s="124">
        <v>12074.041979999996</v>
      </c>
      <c r="W169" s="124">
        <v>0</v>
      </c>
      <c r="X169" s="35" t="s">
        <v>516</v>
      </c>
      <c r="Y169" s="64" t="s">
        <v>1839</v>
      </c>
    </row>
    <row r="170" spans="1:26" ht="45" customHeight="1">
      <c r="A170" s="7">
        <v>509</v>
      </c>
      <c r="B170" s="26" t="s">
        <v>1121</v>
      </c>
      <c r="C170" s="27" t="s">
        <v>895</v>
      </c>
      <c r="D170" s="27" t="s">
        <v>750</v>
      </c>
      <c r="E170" s="27" t="s">
        <v>708</v>
      </c>
      <c r="F170" s="27" t="s">
        <v>1366</v>
      </c>
      <c r="G170" s="27" t="s">
        <v>2396</v>
      </c>
      <c r="H170" s="123" t="s">
        <v>2516</v>
      </c>
      <c r="I170" s="123" t="s">
        <v>2491</v>
      </c>
      <c r="J170" s="27" t="s">
        <v>1321</v>
      </c>
      <c r="K170" s="27" t="s">
        <v>61</v>
      </c>
      <c r="L170" s="27" t="s">
        <v>373</v>
      </c>
      <c r="M170" s="27" t="s">
        <v>27</v>
      </c>
      <c r="N170" s="27" t="s">
        <v>28</v>
      </c>
      <c r="O170" s="28">
        <v>43952</v>
      </c>
      <c r="P170" s="28">
        <v>44317</v>
      </c>
      <c r="Q170" s="29" t="s">
        <v>29</v>
      </c>
      <c r="R170" s="30" t="s">
        <v>1367</v>
      </c>
      <c r="S170" s="30"/>
      <c r="T170" s="30"/>
      <c r="U170" s="24">
        <v>4500</v>
      </c>
      <c r="V170" s="24">
        <v>1300</v>
      </c>
      <c r="W170" s="24">
        <v>500</v>
      </c>
      <c r="X170" s="24" t="s">
        <v>30</v>
      </c>
      <c r="Y170" s="51" t="s">
        <v>2530</v>
      </c>
    </row>
    <row r="171" spans="1:26" s="100" customFormat="1" ht="45" customHeight="1">
      <c r="A171" s="7">
        <v>69</v>
      </c>
      <c r="B171" s="68" t="s">
        <v>214</v>
      </c>
      <c r="C171" s="68" t="s">
        <v>207</v>
      </c>
      <c r="D171" s="68" t="s">
        <v>198</v>
      </c>
      <c r="E171" s="64" t="s">
        <v>200</v>
      </c>
      <c r="F171" s="68" t="s">
        <v>215</v>
      </c>
      <c r="G171" s="64" t="s">
        <v>2396</v>
      </c>
      <c r="H171" s="68" t="s">
        <v>216</v>
      </c>
      <c r="I171" s="68"/>
      <c r="J171" s="64" t="s">
        <v>24</v>
      </c>
      <c r="K171" s="68" t="s">
        <v>52</v>
      </c>
      <c r="L171" s="68" t="s">
        <v>26</v>
      </c>
      <c r="M171" s="68" t="s">
        <v>217</v>
      </c>
      <c r="N171" s="23" t="s">
        <v>28</v>
      </c>
      <c r="O171" s="129">
        <v>43373</v>
      </c>
      <c r="P171" s="129">
        <v>44012</v>
      </c>
      <c r="Q171" s="23" t="s">
        <v>218</v>
      </c>
      <c r="R171" s="88">
        <v>0</v>
      </c>
      <c r="S171" s="88">
        <v>0</v>
      </c>
      <c r="T171" s="23">
        <v>0</v>
      </c>
      <c r="U171" s="130">
        <v>179</v>
      </c>
      <c r="V171" s="130">
        <v>150</v>
      </c>
      <c r="W171" s="35">
        <v>0</v>
      </c>
      <c r="X171" s="68" t="s">
        <v>35</v>
      </c>
      <c r="Y171" s="68" t="s">
        <v>1501</v>
      </c>
    </row>
    <row r="172" spans="1:26" s="87" customFormat="1" ht="45" customHeight="1">
      <c r="A172" s="7">
        <v>141</v>
      </c>
      <c r="B172" s="63" t="s">
        <v>395</v>
      </c>
      <c r="C172" s="64" t="s">
        <v>32</v>
      </c>
      <c r="D172" s="64" t="s">
        <v>152</v>
      </c>
      <c r="E172" s="64" t="s">
        <v>392</v>
      </c>
      <c r="F172" s="9"/>
      <c r="G172" s="64" t="s">
        <v>2396</v>
      </c>
      <c r="H172" s="64" t="s">
        <v>396</v>
      </c>
      <c r="I172" s="64"/>
      <c r="J172" s="64" t="s">
        <v>24</v>
      </c>
      <c r="K172" s="64" t="s">
        <v>61</v>
      </c>
      <c r="L172" s="64" t="s">
        <v>373</v>
      </c>
      <c r="M172" s="64" t="s">
        <v>27</v>
      </c>
      <c r="N172" s="9" t="s">
        <v>28</v>
      </c>
      <c r="O172" s="15">
        <v>43862</v>
      </c>
      <c r="P172" s="15">
        <v>44166</v>
      </c>
      <c r="Q172" s="65" t="s">
        <v>29</v>
      </c>
      <c r="R172" s="66" t="s">
        <v>29</v>
      </c>
      <c r="S172" s="66" t="s">
        <v>29</v>
      </c>
      <c r="T172" s="66" t="s">
        <v>29</v>
      </c>
      <c r="U172" s="35">
        <v>1000</v>
      </c>
      <c r="V172" s="35">
        <v>450</v>
      </c>
      <c r="W172" s="35">
        <v>150</v>
      </c>
      <c r="X172" s="35" t="s">
        <v>30</v>
      </c>
      <c r="Y172" s="67" t="s">
        <v>1573</v>
      </c>
      <c r="Z172" s="128" t="s">
        <v>2507</v>
      </c>
    </row>
    <row r="173" spans="1:26" s="86" customFormat="1" ht="45" customHeight="1">
      <c r="A173" s="7">
        <v>211</v>
      </c>
      <c r="B173" s="63" t="s">
        <v>429</v>
      </c>
      <c r="C173" s="68" t="s">
        <v>203</v>
      </c>
      <c r="D173" s="68" t="s">
        <v>208</v>
      </c>
      <c r="E173" s="64" t="s">
        <v>22</v>
      </c>
      <c r="F173" s="68"/>
      <c r="G173" s="68" t="s">
        <v>2410</v>
      </c>
      <c r="H173" s="68" t="s">
        <v>518</v>
      </c>
      <c r="I173" s="68"/>
      <c r="J173" s="64" t="s">
        <v>24</v>
      </c>
      <c r="K173" s="68" t="s">
        <v>519</v>
      </c>
      <c r="L173" s="68" t="s">
        <v>520</v>
      </c>
      <c r="M173" s="68" t="s">
        <v>217</v>
      </c>
      <c r="N173" s="32" t="e">
        <f>VLOOKUP(H$171:H$179,[2]Sheet1!$H:$R,11,0)</f>
        <v>#N/A</v>
      </c>
      <c r="O173" s="129">
        <v>44012</v>
      </c>
      <c r="P173" s="129">
        <v>44377</v>
      </c>
      <c r="Q173" s="32"/>
      <c r="R173" s="32">
        <v>0</v>
      </c>
      <c r="S173" s="32">
        <v>0</v>
      </c>
      <c r="T173" s="32">
        <v>0</v>
      </c>
      <c r="U173" s="130">
        <v>3000</v>
      </c>
      <c r="V173" s="130">
        <v>300</v>
      </c>
      <c r="W173" s="35">
        <v>100</v>
      </c>
      <c r="X173" s="68" t="s">
        <v>35</v>
      </c>
      <c r="Y173" s="130" t="s">
        <v>1622</v>
      </c>
      <c r="Z173" s="100"/>
    </row>
    <row r="174" spans="1:26" s="86" customFormat="1" ht="45" customHeight="1">
      <c r="A174" s="7">
        <v>215</v>
      </c>
      <c r="B174" s="63" t="s">
        <v>435</v>
      </c>
      <c r="C174" s="68" t="s">
        <v>203</v>
      </c>
      <c r="D174" s="68" t="s">
        <v>208</v>
      </c>
      <c r="E174" s="64" t="s">
        <v>147</v>
      </c>
      <c r="F174" s="68"/>
      <c r="G174" s="68" t="s">
        <v>2410</v>
      </c>
      <c r="H174" s="68" t="s">
        <v>525</v>
      </c>
      <c r="I174" s="68"/>
      <c r="J174" s="64" t="s">
        <v>24</v>
      </c>
      <c r="K174" s="68" t="s">
        <v>34</v>
      </c>
      <c r="L174" s="68" t="s">
        <v>385</v>
      </c>
      <c r="M174" s="64" t="s">
        <v>27</v>
      </c>
      <c r="N174" s="32" t="str">
        <f>VLOOKUP(H$171:H$179,[2]Sheet1!$H:$R,11,0)</f>
        <v>否</v>
      </c>
      <c r="O174" s="129">
        <v>43921</v>
      </c>
      <c r="P174" s="129">
        <v>44377</v>
      </c>
      <c r="Q174" s="32"/>
      <c r="R174" s="32">
        <v>0</v>
      </c>
      <c r="S174" s="32">
        <v>0</v>
      </c>
      <c r="T174" s="32">
        <v>0</v>
      </c>
      <c r="U174" s="130">
        <v>2000</v>
      </c>
      <c r="V174" s="130">
        <v>500</v>
      </c>
      <c r="W174" s="35">
        <v>100</v>
      </c>
      <c r="X174" s="68" t="s">
        <v>35</v>
      </c>
      <c r="Y174" s="130" t="s">
        <v>1626</v>
      </c>
      <c r="Z174" s="100"/>
    </row>
    <row r="175" spans="1:26" s="86" customFormat="1" ht="45" customHeight="1">
      <c r="A175" s="7">
        <v>314</v>
      </c>
      <c r="B175" s="63" t="s">
        <v>740</v>
      </c>
      <c r="C175" s="64" t="s">
        <v>32</v>
      </c>
      <c r="D175" s="64" t="s">
        <v>146</v>
      </c>
      <c r="E175" s="64" t="s">
        <v>70</v>
      </c>
      <c r="F175" s="64"/>
      <c r="G175" s="64" t="s">
        <v>2487</v>
      </c>
      <c r="H175" s="64" t="s">
        <v>741</v>
      </c>
      <c r="I175" s="64" t="s">
        <v>2488</v>
      </c>
      <c r="J175" s="64" t="s">
        <v>24</v>
      </c>
      <c r="K175" s="64" t="s">
        <v>52</v>
      </c>
      <c r="L175" s="64" t="s">
        <v>652</v>
      </c>
      <c r="M175" s="64" t="s">
        <v>27</v>
      </c>
      <c r="N175" s="9" t="s">
        <v>28</v>
      </c>
      <c r="O175" s="15">
        <v>43739</v>
      </c>
      <c r="P175" s="15">
        <v>44166</v>
      </c>
      <c r="Q175" s="12" t="s">
        <v>29</v>
      </c>
      <c r="R175" s="13" t="s">
        <v>29</v>
      </c>
      <c r="S175" s="13" t="s">
        <v>29</v>
      </c>
      <c r="T175" s="13">
        <v>500</v>
      </c>
      <c r="U175" s="35">
        <v>1200</v>
      </c>
      <c r="V175" s="35">
        <v>50</v>
      </c>
      <c r="W175" s="35">
        <v>0</v>
      </c>
      <c r="X175" s="35" t="s">
        <v>44</v>
      </c>
      <c r="Y175" s="67" t="s">
        <v>1702</v>
      </c>
    </row>
    <row r="176" spans="1:26" s="100" customFormat="1" ht="45" customHeight="1">
      <c r="A176" s="7">
        <v>318</v>
      </c>
      <c r="B176" s="63" t="s">
        <v>435</v>
      </c>
      <c r="C176" s="64" t="s">
        <v>32</v>
      </c>
      <c r="D176" s="64" t="s">
        <v>146</v>
      </c>
      <c r="E176" s="64" t="s">
        <v>392</v>
      </c>
      <c r="F176" s="64"/>
      <c r="G176" s="64"/>
      <c r="H176" s="64" t="s">
        <v>749</v>
      </c>
      <c r="I176" s="64"/>
      <c r="J176" s="64" t="s">
        <v>24</v>
      </c>
      <c r="K176" s="64" t="s">
        <v>25</v>
      </c>
      <c r="L176" s="64" t="s">
        <v>652</v>
      </c>
      <c r="M176" s="64" t="s">
        <v>27</v>
      </c>
      <c r="N176" s="27" t="s">
        <v>28</v>
      </c>
      <c r="O176" s="15">
        <v>43891</v>
      </c>
      <c r="P176" s="15">
        <v>44531</v>
      </c>
      <c r="Q176" s="29" t="s">
        <v>29</v>
      </c>
      <c r="R176" s="30" t="s">
        <v>29</v>
      </c>
      <c r="S176" s="30"/>
      <c r="T176" s="30"/>
      <c r="U176" s="35">
        <v>5000</v>
      </c>
      <c r="V176" s="35">
        <v>50</v>
      </c>
      <c r="W176" s="35">
        <v>0</v>
      </c>
      <c r="X176" s="35" t="s">
        <v>30</v>
      </c>
      <c r="Y176" s="64" t="s">
        <v>749</v>
      </c>
    </row>
    <row r="177" spans="1:25" s="86" customFormat="1" ht="45" customHeight="1">
      <c r="A177" s="7">
        <v>320</v>
      </c>
      <c r="B177" s="63" t="s">
        <v>429</v>
      </c>
      <c r="C177" s="64" t="s">
        <v>752</v>
      </c>
      <c r="D177" s="64" t="s">
        <v>753</v>
      </c>
      <c r="E177" s="64" t="s">
        <v>147</v>
      </c>
      <c r="F177" s="64"/>
      <c r="G177" s="64" t="s">
        <v>2411</v>
      </c>
      <c r="H177" s="64" t="s">
        <v>754</v>
      </c>
      <c r="I177" s="64"/>
      <c r="J177" s="64" t="s">
        <v>514</v>
      </c>
      <c r="K177" s="64" t="s">
        <v>745</v>
      </c>
      <c r="L177" s="64" t="s">
        <v>434</v>
      </c>
      <c r="M177" s="64" t="s">
        <v>217</v>
      </c>
      <c r="N177" s="27" t="s">
        <v>28</v>
      </c>
      <c r="O177" s="15">
        <v>44105</v>
      </c>
      <c r="P177" s="15">
        <v>45566</v>
      </c>
      <c r="Q177" s="29"/>
      <c r="R177" s="30"/>
      <c r="S177" s="30"/>
      <c r="T177" s="30"/>
      <c r="U177" s="35">
        <v>13500</v>
      </c>
      <c r="V177" s="35">
        <v>300</v>
      </c>
      <c r="W177" s="35">
        <v>0</v>
      </c>
      <c r="X177" s="35" t="s">
        <v>164</v>
      </c>
      <c r="Y177" s="67" t="s">
        <v>1708</v>
      </c>
    </row>
    <row r="178" spans="1:25" s="100" customFormat="1" ht="45" customHeight="1">
      <c r="A178" s="7">
        <v>336</v>
      </c>
      <c r="B178" s="63" t="s">
        <v>432</v>
      </c>
      <c r="C178" s="64" t="s">
        <v>175</v>
      </c>
      <c r="D178" s="64" t="s">
        <v>176</v>
      </c>
      <c r="E178" s="64" t="s">
        <v>147</v>
      </c>
      <c r="F178" s="64" t="s">
        <v>2393</v>
      </c>
      <c r="G178" s="64" t="s">
        <v>2411</v>
      </c>
      <c r="H178" s="64" t="s">
        <v>2501</v>
      </c>
      <c r="I178" s="64" t="s">
        <v>2484</v>
      </c>
      <c r="J178" s="64" t="s">
        <v>24</v>
      </c>
      <c r="K178" s="64" t="s">
        <v>48</v>
      </c>
      <c r="L178" s="64" t="s">
        <v>652</v>
      </c>
      <c r="M178" s="64" t="s">
        <v>27</v>
      </c>
      <c r="N178" s="27" t="s">
        <v>28</v>
      </c>
      <c r="O178" s="15">
        <v>43831</v>
      </c>
      <c r="P178" s="15">
        <v>45992</v>
      </c>
      <c r="Q178" s="65" t="s">
        <v>29</v>
      </c>
      <c r="R178" s="66" t="s">
        <v>29</v>
      </c>
      <c r="S178" s="66" t="s">
        <v>29</v>
      </c>
      <c r="T178" s="66"/>
      <c r="U178" s="35">
        <v>17000</v>
      </c>
      <c r="V178" s="35">
        <v>50</v>
      </c>
      <c r="W178" s="35">
        <v>0</v>
      </c>
      <c r="X178" s="35" t="s">
        <v>30</v>
      </c>
      <c r="Y178" s="67" t="s">
        <v>2500</v>
      </c>
    </row>
    <row r="179" spans="1:25" s="100" customFormat="1" ht="45" customHeight="1">
      <c r="A179" s="7">
        <v>343</v>
      </c>
      <c r="B179" s="68" t="s">
        <v>792</v>
      </c>
      <c r="C179" s="68" t="s">
        <v>197</v>
      </c>
      <c r="D179" s="68" t="s">
        <v>208</v>
      </c>
      <c r="E179" s="68" t="s">
        <v>392</v>
      </c>
      <c r="F179" s="68" t="s">
        <v>793</v>
      </c>
      <c r="G179" s="68"/>
      <c r="H179" s="68" t="s">
        <v>794</v>
      </c>
      <c r="I179" s="68"/>
      <c r="J179" s="64" t="s">
        <v>24</v>
      </c>
      <c r="K179" s="68" t="s">
        <v>52</v>
      </c>
      <c r="L179" s="68" t="s">
        <v>652</v>
      </c>
      <c r="M179" s="64" t="s">
        <v>27</v>
      </c>
      <c r="N179" s="23" t="s">
        <v>28</v>
      </c>
      <c r="O179" s="129">
        <v>43585</v>
      </c>
      <c r="P179" s="129">
        <v>44926</v>
      </c>
      <c r="Q179" s="23" t="s">
        <v>795</v>
      </c>
      <c r="R179" s="23" t="s">
        <v>430</v>
      </c>
      <c r="S179" s="23" t="s">
        <v>430</v>
      </c>
      <c r="T179" s="23">
        <v>3</v>
      </c>
      <c r="U179" s="130">
        <v>4000</v>
      </c>
      <c r="V179" s="130">
        <v>100</v>
      </c>
      <c r="W179" s="35">
        <v>0</v>
      </c>
      <c r="X179" s="68" t="s">
        <v>35</v>
      </c>
      <c r="Y179" s="68" t="s">
        <v>1726</v>
      </c>
    </row>
    <row r="180" spans="1:25" s="100" customFormat="1" ht="45" customHeight="1">
      <c r="A180" s="70">
        <v>311</v>
      </c>
      <c r="B180" s="63" t="s">
        <v>435</v>
      </c>
      <c r="C180" s="64" t="s">
        <v>20</v>
      </c>
      <c r="D180" s="64" t="s">
        <v>152</v>
      </c>
      <c r="E180" s="64" t="s">
        <v>200</v>
      </c>
      <c r="F180" s="64" t="s">
        <v>746</v>
      </c>
      <c r="G180" s="64" t="s">
        <v>2396</v>
      </c>
      <c r="H180" s="64" t="s">
        <v>747</v>
      </c>
      <c r="I180" s="27"/>
      <c r="J180" s="64" t="s">
        <v>24</v>
      </c>
      <c r="K180" s="64" t="s">
        <v>443</v>
      </c>
      <c r="L180" s="64" t="s">
        <v>652</v>
      </c>
      <c r="M180" s="64" t="s">
        <v>27</v>
      </c>
      <c r="N180" s="27" t="s">
        <v>28</v>
      </c>
      <c r="O180" s="15">
        <v>43983</v>
      </c>
      <c r="P180" s="15">
        <v>44531</v>
      </c>
      <c r="Q180" s="65" t="s">
        <v>29</v>
      </c>
      <c r="R180" s="66" t="s">
        <v>29</v>
      </c>
      <c r="S180" s="66"/>
      <c r="T180" s="66"/>
      <c r="U180" s="35">
        <v>1600</v>
      </c>
      <c r="V180" s="35">
        <v>50</v>
      </c>
      <c r="W180" s="35">
        <v>0</v>
      </c>
      <c r="X180" s="35" t="s">
        <v>44</v>
      </c>
      <c r="Y180" s="67" t="s">
        <v>1705</v>
      </c>
    </row>
  </sheetData>
  <phoneticPr fontId="3" type="noConversion"/>
  <conditionalFormatting sqref="A2:A11 A94:A99 A23:A25">
    <cfRule type="duplicateValues" dxfId="1" priority="2"/>
  </conditionalFormatting>
  <conditionalFormatting sqref="A13:A2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4</vt:i4>
      </vt:variant>
    </vt:vector>
  </HeadingPairs>
  <TitlesOfParts>
    <vt:vector size="17" baseType="lpstr">
      <vt:lpstr>封皮</vt:lpstr>
      <vt:lpstr>打印总概况</vt:lpstr>
      <vt:lpstr>2020年概况</vt:lpstr>
      <vt:lpstr>四大类</vt:lpstr>
      <vt:lpstr>项目性质</vt:lpstr>
      <vt:lpstr>四大类+性质</vt:lpstr>
      <vt:lpstr>行业主管部门</vt:lpstr>
      <vt:lpstr>资金来源</vt:lpstr>
      <vt:lpstr>版块</vt:lpstr>
      <vt:lpstr>土地出让计划</vt:lpstr>
      <vt:lpstr>公司分类</vt:lpstr>
      <vt:lpstr>原始数据</vt:lpstr>
      <vt:lpstr>删除数据</vt:lpstr>
      <vt:lpstr>打印总概况!Print_Area</vt:lpstr>
      <vt:lpstr>封皮!Print_Area</vt:lpstr>
      <vt:lpstr>原始数据!Print_Area</vt:lpstr>
      <vt:lpstr>原始数据!Print_Titles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liuxiaoting</cp:lastModifiedBy>
  <dcterms:created xsi:type="dcterms:W3CDTF">2006-09-16T00:00:00Z</dcterms:created>
  <dcterms:modified xsi:type="dcterms:W3CDTF">2020-01-14T03:39:44Z</dcterms:modified>
</cp:coreProperties>
</file>