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汇总表" sheetId="6" r:id="rId1"/>
    <sheet name="新建项目" sheetId="1" r:id="rId2"/>
    <sheet name="续建项目" sheetId="3" r:id="rId3"/>
    <sheet name="竣工项目" sheetId="5" r:id="rId4"/>
    <sheet name="储备项目" sheetId="4" r:id="rId5"/>
  </sheets>
  <externalReferences>
    <externalReference r:id="rId6"/>
    <externalReference r:id="rId7"/>
  </externalReferences>
  <definedNames>
    <definedName name="_xlnm._FilterDatabase" localSheetId="1" hidden="1">新建项目!$R$1:$R$52</definedName>
    <definedName name="_xlnm._FilterDatabase" localSheetId="2" hidden="1">续建项目!$F$3:$F$33</definedName>
    <definedName name="_xlnm._FilterDatabase" localSheetId="3" hidden="1">竣工项目!$F$2:$F$31</definedName>
    <definedName name="_xlnm._FilterDatabase" localSheetId="4" hidden="1">储备项目!$I$1:$I$45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<sst xmlns="http://schemas.openxmlformats.org/spreadsheetml/2006/main" count="1324" uniqueCount="623">
  <si>
    <t>项目汇总表</t>
  </si>
  <si>
    <t>按照行业划分</t>
  </si>
  <si>
    <t>建设性质</t>
  </si>
  <si>
    <t>行业</t>
  </si>
  <si>
    <t>项目个数</t>
  </si>
  <si>
    <t>总投资额</t>
  </si>
  <si>
    <t>2023年预计投资</t>
  </si>
  <si>
    <t>新建项目</t>
  </si>
  <si>
    <t>工业</t>
  </si>
  <si>
    <t>服务业</t>
  </si>
  <si>
    <t>房地产</t>
  </si>
  <si>
    <t>基础设施</t>
  </si>
  <si>
    <t>小计</t>
  </si>
  <si>
    <t>合计</t>
  </si>
  <si>
    <t>续建项目</t>
  </si>
  <si>
    <t>竣工项目</t>
  </si>
  <si>
    <t>储备项目</t>
  </si>
  <si>
    <t>按照主导产业划分</t>
  </si>
  <si>
    <t>序号</t>
  </si>
  <si>
    <t>主导产业</t>
  </si>
  <si>
    <t>信创产业</t>
  </si>
  <si>
    <t>生物医药</t>
  </si>
  <si>
    <t>新能源新材料</t>
  </si>
  <si>
    <t>高端装备制造</t>
  </si>
  <si>
    <t>新经济服务业</t>
  </si>
  <si>
    <r>
      <rPr>
        <b/>
        <sz val="24"/>
        <rFont val="Times New Roman"/>
        <charset val="134"/>
      </rPr>
      <t>2023</t>
    </r>
    <r>
      <rPr>
        <b/>
        <sz val="24"/>
        <rFont val="宋体"/>
        <charset val="134"/>
      </rPr>
      <t>年新建项目汇总表</t>
    </r>
  </si>
  <si>
    <t>单位：万元</t>
  </si>
  <si>
    <r>
      <rPr>
        <b/>
        <sz val="12"/>
        <rFont val="宋体"/>
        <charset val="134"/>
      </rPr>
      <t>序号</t>
    </r>
  </si>
  <si>
    <r>
      <rPr>
        <b/>
        <sz val="12"/>
        <rFont val="宋体"/>
        <charset val="134"/>
      </rPr>
      <t>建设单位</t>
    </r>
  </si>
  <si>
    <r>
      <rPr>
        <b/>
        <sz val="12"/>
        <rFont val="宋体"/>
        <charset val="134"/>
      </rPr>
      <t>项目信息</t>
    </r>
  </si>
  <si>
    <t>资金情况</t>
  </si>
  <si>
    <t>项目建设情况</t>
  </si>
  <si>
    <t>备注</t>
  </si>
  <si>
    <r>
      <rPr>
        <b/>
        <sz val="12"/>
        <rFont val="宋体"/>
        <charset val="134"/>
      </rPr>
      <t>企业名称</t>
    </r>
  </si>
  <si>
    <r>
      <rPr>
        <b/>
        <sz val="12"/>
        <rFont val="宋体"/>
        <charset val="134"/>
      </rPr>
      <t>项目名称</t>
    </r>
  </si>
  <si>
    <r>
      <rPr>
        <b/>
        <sz val="12"/>
        <rFont val="宋体"/>
        <charset val="134"/>
      </rPr>
      <t>建设规模及主要建设内容</t>
    </r>
  </si>
  <si>
    <r>
      <rPr>
        <b/>
        <sz val="12"/>
        <rFont val="宋体"/>
        <charset val="134"/>
      </rPr>
      <t>建设地点</t>
    </r>
  </si>
  <si>
    <r>
      <rPr>
        <b/>
        <sz val="12"/>
        <rFont val="宋体"/>
        <charset val="134"/>
      </rPr>
      <t>预期效益</t>
    </r>
    <r>
      <rPr>
        <sz val="12"/>
        <rFont val="宋体"/>
        <charset val="134"/>
      </rPr>
      <t>（投产后产值、营收等）</t>
    </r>
  </si>
  <si>
    <t>2023年投资计划</t>
  </si>
  <si>
    <t>当前进展</t>
  </si>
  <si>
    <r>
      <rPr>
        <b/>
        <sz val="12"/>
        <rFont val="宋体"/>
        <charset val="134"/>
      </rPr>
      <t>预计</t>
    </r>
    <r>
      <rPr>
        <b/>
        <sz val="12"/>
        <rFont val="Times New Roman"/>
        <charset val="134"/>
      </rPr>
      <t>23</t>
    </r>
    <r>
      <rPr>
        <b/>
        <sz val="12"/>
        <rFont val="宋体"/>
        <charset val="134"/>
      </rPr>
      <t>年底形象进度</t>
    </r>
  </si>
  <si>
    <r>
      <rPr>
        <b/>
        <sz val="12"/>
        <rFont val="宋体"/>
        <charset val="134"/>
      </rPr>
      <t>开工年</t>
    </r>
  </si>
  <si>
    <r>
      <rPr>
        <b/>
        <sz val="12"/>
        <rFont val="宋体"/>
        <charset val="134"/>
      </rPr>
      <t>竣工年</t>
    </r>
  </si>
  <si>
    <t>主管部门</t>
  </si>
  <si>
    <t>全年</t>
  </si>
  <si>
    <t>一季度</t>
  </si>
  <si>
    <t>二季度</t>
  </si>
  <si>
    <t>三季度</t>
  </si>
  <si>
    <t>四季度</t>
  </si>
  <si>
    <t>（一）信创产业</t>
  </si>
  <si>
    <t>上海中南金石实业（集团）有限公司</t>
  </si>
  <si>
    <t>中南高科滨海信创产业园项目</t>
  </si>
  <si>
    <t>中南高科拟在海洋科技园内投资6.05亿元，占地110亩，建设中南高科滨海信创产业园项目，建设内容包括：单层及多层厂房、定制厂房、研发中试楼等设施。</t>
  </si>
  <si>
    <t>高新区</t>
  </si>
  <si>
    <t>年纳税总额3850万元</t>
  </si>
  <si>
    <t>投资协议正走盖章流程</t>
  </si>
  <si>
    <t>摘地并开工建设</t>
  </si>
  <si>
    <t>2023-6</t>
  </si>
  <si>
    <t>2025-6</t>
  </si>
  <si>
    <t>信创局</t>
  </si>
  <si>
    <t>市级重点储备项目</t>
  </si>
  <si>
    <t>元旭半导体科技（天津）有限公司</t>
  </si>
  <si>
    <t>新一代Micro-LED半导体集成显示垂直整合制造项目</t>
  </si>
  <si>
    <t>新建第三代半导体光电芯片研发中心和生产线，购置全产业链生产测试设备共计400余台重点开展新一代Micro-LED半导体集成显示垂直整合制造。利用厂房面积72487.14平方米，年产30000平方米 Mini/Micro-LED显示模组的生产规模。</t>
  </si>
  <si>
    <t>渤龙湖</t>
  </si>
  <si>
    <t>达产后年产值不低于12亿元</t>
  </si>
  <si>
    <t>已完成项目备案</t>
  </si>
  <si>
    <t>一期厂房建设完成</t>
  </si>
  <si>
    <r>
      <rPr>
        <sz val="11"/>
        <color theme="1"/>
        <rFont val="宋体"/>
        <charset val="134"/>
        <scheme val="minor"/>
      </rPr>
      <t>2023-</t>
    </r>
    <r>
      <rPr>
        <sz val="11"/>
        <color theme="1"/>
        <rFont val="宋体"/>
        <charset val="134"/>
        <scheme val="minor"/>
      </rPr>
      <t>6</t>
    </r>
  </si>
  <si>
    <t>2024-7</t>
  </si>
  <si>
    <t>天地伟业技术有限公司</t>
  </si>
  <si>
    <t>便携移动式海洋生态环境应急在线监测系统工程化攻关</t>
  </si>
  <si>
    <t>完成便携移动式海洋生态环境应急在线监测系统的工程化攻关，项目产品包括便携移动式海洋生态环境应急在线监测仪、海洋生态环境应急在线监测平台。</t>
  </si>
  <si>
    <t>华苑科技园</t>
  </si>
  <si>
    <t>设备采购准备</t>
  </si>
  <si>
    <t>前期技术攻关阶段</t>
  </si>
  <si>
    <t>2023-4</t>
  </si>
  <si>
    <t>2024-10</t>
  </si>
  <si>
    <t>经发局</t>
  </si>
  <si>
    <t>天津市智能安防研发及产业化创新园区</t>
  </si>
  <si>
    <t>国家级企业技术中心，工业设计中心，国家地方联合工程实验室，公司研发总部，智能安防产业链协同创新园</t>
  </si>
  <si>
    <t>华苑科技园（环外部分）</t>
  </si>
  <si>
    <t>土地购置</t>
  </si>
  <si>
    <t>主体施工</t>
  </si>
  <si>
    <r>
      <rPr>
        <sz val="11"/>
        <color theme="1"/>
        <rFont val="宋体"/>
        <charset val="134"/>
        <scheme val="minor"/>
      </rPr>
      <t>2023</t>
    </r>
    <r>
      <rPr>
        <sz val="11"/>
        <color theme="1"/>
        <rFont val="宋体"/>
        <charset val="134"/>
        <scheme val="minor"/>
      </rPr>
      <t>-6</t>
    </r>
  </si>
  <si>
    <r>
      <rPr>
        <sz val="11"/>
        <color theme="1"/>
        <rFont val="宋体"/>
        <charset val="134"/>
        <scheme val="minor"/>
      </rPr>
      <t>2025</t>
    </r>
    <r>
      <rPr>
        <sz val="11"/>
        <color theme="1"/>
        <rFont val="宋体"/>
        <charset val="134"/>
        <scheme val="minor"/>
      </rPr>
      <t>-12</t>
    </r>
  </si>
  <si>
    <t>高端装备局</t>
  </si>
  <si>
    <t>曙光信息产业股份有限公司</t>
  </si>
  <si>
    <t>中科曙光天津产业基地三期工程</t>
  </si>
  <si>
    <t>本项目建设占地面积约12606.5平方米，建设2座生产厂房及厂区配套，2座厂房分别为三期D座和三期E座，分期建设。</t>
  </si>
  <si>
    <t>备案</t>
  </si>
  <si>
    <t>基础施工</t>
  </si>
  <si>
    <r>
      <rPr>
        <sz val="11"/>
        <color theme="1"/>
        <rFont val="宋体"/>
        <charset val="134"/>
        <scheme val="minor"/>
      </rPr>
      <t>2023-</t>
    </r>
    <r>
      <rPr>
        <sz val="11"/>
        <color theme="1"/>
        <rFont val="宋体"/>
        <charset val="134"/>
        <scheme val="minor"/>
      </rPr>
      <t>10</t>
    </r>
  </si>
  <si>
    <r>
      <rPr>
        <sz val="11"/>
        <color theme="1"/>
        <rFont val="宋体"/>
        <charset val="134"/>
        <scheme val="minor"/>
      </rPr>
      <t>2024-</t>
    </r>
    <r>
      <rPr>
        <sz val="11"/>
        <color theme="1"/>
        <rFont val="宋体"/>
        <charset val="134"/>
        <scheme val="minor"/>
      </rPr>
      <t>12</t>
    </r>
  </si>
  <si>
    <t>同源微（北京）半导体技术有限公司</t>
  </si>
  <si>
    <t>同源微半导体探测器生产项目</t>
  </si>
  <si>
    <t>建设半导体探测器生产项目，包含芯片设计、X射线传感器生产、半导体封测、电子系统集成等。</t>
  </si>
  <si>
    <t>签订投资协议</t>
  </si>
  <si>
    <t>厂房装修</t>
  </si>
  <si>
    <t>2023-3</t>
  </si>
  <si>
    <t>2023-12</t>
  </si>
  <si>
    <t>ＴＣＬ环鑫半导体（天津）有限公司</t>
  </si>
  <si>
    <t>宽禁带半导体芯片项目</t>
  </si>
  <si>
    <t>建立一条适用于6英寸硅基宽禁带半导体芯片产品开发流片及后期量产的完整产线。</t>
  </si>
  <si>
    <t>项目策划阶段</t>
  </si>
  <si>
    <t>购置设备</t>
  </si>
  <si>
    <t>2024-6</t>
  </si>
  <si>
    <t>天津芯哲微电子科技有限公司</t>
  </si>
  <si>
    <t>天津市芯哲微电子科技有限公司新建厂房项目</t>
  </si>
  <si>
    <t>厂房用于新增芯片封装、测试生产线，建成后提供集成电路、功率器件、MEMS、RFID、PCBA 模组、IGBT 模块封装测试业务。</t>
  </si>
  <si>
    <t>海洋科技园</t>
  </si>
  <si>
    <t>施工许可证</t>
  </si>
  <si>
    <t>2024-12</t>
  </si>
  <si>
    <t>北京青禾晶元半导体科技有限责任公司</t>
  </si>
  <si>
    <t>青禾晶元二期项目</t>
  </si>
  <si>
    <t>户提供6英寸及以上半导体材料、晶圆片等产品的高科技企业。已在高新区投资建设一条碳化硅复合衬底材料产线。现计划新增投资10亿元，建设4条新增产线，并将公司总部搬迁至高新区。</t>
  </si>
  <si>
    <t>对接落地政策</t>
  </si>
  <si>
    <t>2023-10</t>
  </si>
  <si>
    <t>天津新智感知产业园发展有限公司</t>
  </si>
  <si>
    <t>天津新智感知产业园二期及检测中心项目</t>
  </si>
  <si>
    <t>拟对厂房进行装修改造，建设产、学、研一体化的新奥新智物联感知产业园，立足物联感知领域实际应用场景，通过不断攻克和导入物联感知关键技术，引导产业链优秀企业聚集，打造物联传感科技创新策源地和产业生态聚集区。</t>
  </si>
  <si>
    <t>设备采购</t>
  </si>
  <si>
    <t>生物医药局</t>
  </si>
  <si>
    <t>科谱半导体（天津）有限公司</t>
  </si>
  <si>
    <t>光电子材料及器件制造基地生产</t>
  </si>
  <si>
    <t>主要从事光纤传感器及光电子元器件的研发、生产及销售。项目拟购置介质膜淀积设备、划片机、芯片测试仪、低倍光学显微镜、TOSA测试设备等182台（套），项目投产后可形成年销售890万片的硅光器件。</t>
  </si>
  <si>
    <t>待厂房装修后购置设备</t>
  </si>
  <si>
    <t>2023-8</t>
  </si>
  <si>
    <t>市级重点建设项目</t>
  </si>
  <si>
    <t>（二）生物医药产业</t>
  </si>
  <si>
    <t>天津津村制药有限公司</t>
  </si>
  <si>
    <t>津村制药中药产业基地项目</t>
  </si>
  <si>
    <t>规划占地30亩，投资10亿元，进行汉方药制剂的中间品浸膏粉末及面向中国市场的中成药颗粒制剂的生产。</t>
  </si>
  <si>
    <t>渤龙湖科技园</t>
  </si>
  <si>
    <t>预计2026年实现营业收入1.6亿元</t>
  </si>
  <si>
    <t>已签署项目落户协议。正在进行土地出让相关工作</t>
  </si>
  <si>
    <t>开工，建设中</t>
  </si>
  <si>
    <r>
      <rPr>
        <sz val="11"/>
        <color theme="1"/>
        <rFont val="宋体"/>
        <charset val="134"/>
        <scheme val="minor"/>
      </rPr>
      <t>2023</t>
    </r>
    <r>
      <rPr>
        <sz val="11"/>
        <color theme="1"/>
        <rFont val="宋体"/>
        <charset val="134"/>
        <scheme val="minor"/>
      </rPr>
      <t>-5</t>
    </r>
  </si>
  <si>
    <t>中源协和细胞基因工程股份有限公司</t>
  </si>
  <si>
    <t xml:space="preserve">中源协和再生医学中心项目
</t>
  </si>
  <si>
    <t xml:space="preserve">计划在院区内建设再生医学中心项目，用于细胞药物研发及产业化
</t>
  </si>
  <si>
    <t>预计2025年总公司营业收入突破2亿元</t>
  </si>
  <si>
    <t>规划设计</t>
  </si>
  <si>
    <t>开工</t>
  </si>
  <si>
    <r>
      <rPr>
        <sz val="11"/>
        <color theme="1"/>
        <rFont val="宋体"/>
        <charset val="134"/>
        <scheme val="minor"/>
      </rPr>
      <t>2026</t>
    </r>
    <r>
      <rPr>
        <sz val="11"/>
        <color theme="1"/>
        <rFont val="宋体"/>
        <charset val="134"/>
        <scheme val="minor"/>
      </rPr>
      <t>-12</t>
    </r>
  </si>
  <si>
    <t>天津桀亚莱福生物技术有限公司</t>
  </si>
  <si>
    <t>组织工程研发生产项目</t>
  </si>
  <si>
    <t>（1）研发、质检综合楼1万平米；
（2）医疗器械生产车间1万平米；
（3）细胞实验3000平米；
（4）特医食品3000平米；
（5）生物制药车间1.4万平米</t>
  </si>
  <si>
    <t>滨海高新区渤龙湖科技园</t>
  </si>
  <si>
    <t>已完成用地手续和交费，土地平整</t>
  </si>
  <si>
    <t>一期医疗器械生产车间10000平米，研发综合楼建设</t>
  </si>
  <si>
    <r>
      <rPr>
        <sz val="11"/>
        <color theme="1"/>
        <rFont val="宋体"/>
        <charset val="134"/>
        <scheme val="minor"/>
      </rPr>
      <t>2025</t>
    </r>
    <r>
      <rPr>
        <sz val="11"/>
        <color theme="1"/>
        <rFont val="宋体"/>
        <charset val="134"/>
        <scheme val="minor"/>
      </rPr>
      <t>-6</t>
    </r>
  </si>
  <si>
    <t>天津现代创新中药科技有限公司</t>
  </si>
  <si>
    <t>中药全产业链质量技术服务平台</t>
  </si>
  <si>
    <t>建立中药全产业链质量技术服务平台，涵盖三大主要建设内容——建设中药全产业链质量可追溯数据平台、中药全过程质量控制检验检测平台、中药创新成果产业化公共服务平台。 项目拟购置固定资产仪器设备130台套。结合线下能力建设内容，同时实现三大平台功能——（1）建立全面权威的追溯系统，为中药产业链供应保障能力、质量水平、市场供需等提供数据支撑。（2）优化中药材快速鉴别、 农残和有效成分检验检测等方面的技术评价能力，开发质量标准控制体系，通过平台应用示范提升中药生产质量控制技术水平。（3）开展创新成果产业化公共服务，围绕30个左右中药品种，提高中药药理药效和安全性评价能力。</t>
  </si>
  <si>
    <t>等待评标结果</t>
  </si>
  <si>
    <t>平台搭建</t>
  </si>
  <si>
    <t>（三）新能源新材料产业</t>
  </si>
  <si>
    <t>康达新材料科技（天津）有限公司</t>
  </si>
  <si>
    <t>康达新材料(集团)股份有限公司投资的北方总部与军工新材料产业基地项目</t>
  </si>
  <si>
    <t>该项目用于建设康达新材北方总部，将其打造成集高性能聚氨酯复合材料与军工电源模块产品研发生产一体化基地，项目投资总额1.8亿元。</t>
  </si>
  <si>
    <t>预计2026年实现营业收入4亿元，纳税3200万元</t>
  </si>
  <si>
    <t>已完成土地出让协议签署工作，正在进行建设方案设计工作。</t>
  </si>
  <si>
    <r>
      <rPr>
        <sz val="11"/>
        <color theme="1"/>
        <rFont val="宋体"/>
        <charset val="134"/>
        <scheme val="minor"/>
      </rPr>
      <t>2024</t>
    </r>
    <r>
      <rPr>
        <sz val="11"/>
        <color theme="1"/>
        <rFont val="宋体"/>
        <charset val="134"/>
        <scheme val="minor"/>
      </rPr>
      <t>-6</t>
    </r>
  </si>
  <si>
    <t>天津旗滨节能玻璃有限公司</t>
  </si>
  <si>
    <t>天津旗滨节能玻璃有限公司设备智能化升级项目</t>
  </si>
  <si>
    <t>采购、升级全全自动切磨联线5条、镀膜生产线1条、全自动中空生产线4条、夹层线1条、钢化生产线2条及配套设备、MES管理系统等，升级设备自动化水平、设备智能化控制水平，提高工厂整体信息化管理水平，降低成本，提高经济效益。</t>
  </si>
  <si>
    <t>京津合作示范区</t>
  </si>
  <si>
    <t>开工准备</t>
  </si>
  <si>
    <t>主体建设</t>
  </si>
  <si>
    <t>2023-1</t>
  </si>
  <si>
    <t>2024-9</t>
  </si>
  <si>
    <t>天津力神新能源科技有限公司</t>
  </si>
  <si>
    <t>滨海新能源基地建设</t>
  </si>
  <si>
    <t>本项目拟购置土地216036平方米，总建筑面积约150000平方米。包括电芯厂房、系统厂房、动力站、原材料库、成品库等，采购工艺生产设备198台（套），项目建设成后形成8GWh锂离子动力电池年生产能力。</t>
  </si>
  <si>
    <t>土地款1亿元，准备土地挂牌</t>
  </si>
  <si>
    <t>新能源局</t>
  </si>
  <si>
    <t>46系列大圆柱电池中试线建设项目</t>
  </si>
  <si>
    <t>本项目将对公司现有五期厂房二楼西侧厂房东侧部分区域进行改造建设，预计改造面积为4336.64平方米，以满足公司LR46950电芯中试所需环境。</t>
  </si>
  <si>
    <t>厂房改造</t>
  </si>
  <si>
    <t>天津聚元新能源科技有限公司</t>
  </si>
  <si>
    <t>大聚合物电池全自动快充产线建设</t>
  </si>
  <si>
    <t>本项目利用海泰南道38号力神公司现有厂区预留空地（约26.7亩），规划总建筑面积41272.98平方米。建设大聚合物电池车间1栋、连廊1栋及辅助设施，项目购置生产工艺设备、测试设备等共计209台（套），项目设计产能为年产6000万支聚合物锂离子快充电池，产品主要用于手机、笔记本和平板电脑。</t>
  </si>
  <si>
    <t>商定协议内容</t>
  </si>
  <si>
    <t>开工建设</t>
  </si>
  <si>
    <t>天津信杰新材料科技有限公司</t>
  </si>
  <si>
    <t>新建汽车部件生产基地和研发中心三期</t>
  </si>
  <si>
    <t>拟购置CNC、试模压机、压铸机等设备共计75台/套，进行设备安装调试，建设模具、铝压铸生产线，主要生产汽车底盘、车身模具和铝制车身、底盘轻量化部件，年产汽车模具3000吨，铝制车身轻量化部件95000吨。</t>
  </si>
  <si>
    <t>设备购置</t>
  </si>
  <si>
    <t>新经济局</t>
  </si>
  <si>
    <t>新建汽车部件生产基地和研发中心二期</t>
  </si>
  <si>
    <t>主要生产汽车底盘结构件、车身结构件和汽车底盘总成件，年产汽车车身冲压件800万件、汽车车身焊接件500万件，辊压件500万件，电泳1000万件，喷涂200万件。</t>
  </si>
  <si>
    <r>
      <rPr>
        <sz val="11"/>
        <color theme="1"/>
        <rFont val="宋体"/>
        <charset val="134"/>
        <scheme val="minor"/>
      </rPr>
      <t>2</t>
    </r>
    <r>
      <rPr>
        <sz val="11"/>
        <color theme="1"/>
        <rFont val="宋体"/>
        <charset val="134"/>
        <scheme val="minor"/>
      </rPr>
      <t>023-6</t>
    </r>
  </si>
  <si>
    <r>
      <rPr>
        <sz val="11"/>
        <color theme="1"/>
        <rFont val="宋体"/>
        <charset val="134"/>
        <scheme val="minor"/>
      </rPr>
      <t>2</t>
    </r>
    <r>
      <rPr>
        <sz val="11"/>
        <color theme="1"/>
        <rFont val="宋体"/>
        <charset val="134"/>
        <scheme val="minor"/>
      </rPr>
      <t>025-10</t>
    </r>
  </si>
  <si>
    <t>天津市津创国融投资发展有限公司</t>
  </si>
  <si>
    <t>新型材料产业中心建设</t>
  </si>
  <si>
    <t>项目总投资为12000万元，用地面积4400.5平方米，总建筑面积约为17333.6平方米（其中地上11860㎡，地下5473.6㎡）。拟新建厂房及办公楼，主要用于新型材料的研究开发与生产。</t>
  </si>
  <si>
    <t>2023-2</t>
  </si>
  <si>
    <r>
      <rPr>
        <sz val="11"/>
        <color theme="1"/>
        <rFont val="宋体"/>
        <charset val="134"/>
        <scheme val="minor"/>
      </rPr>
      <t>2</t>
    </r>
    <r>
      <rPr>
        <sz val="11"/>
        <color theme="1"/>
        <rFont val="宋体"/>
        <charset val="134"/>
        <scheme val="minor"/>
      </rPr>
      <t>024-10</t>
    </r>
  </si>
  <si>
    <t>中化设计院（天津）有限公司</t>
  </si>
  <si>
    <t>中化设计院新能源新材料孵化器项目</t>
  </si>
  <si>
    <t>中石化工建设有限公司是中国化学工程集团的旗下单位，在高新区组建中化设计院（天津）有限公司（以下简称：设计院）负责新能源新材料孵化器项目的开发、建设和孵化器建成后的运营招商工作。
设计院位于高新区华苑产业园区桂苑路12号，项目建设总投资约1.2亿元，总建筑面积约17300平方米，计划2022年竣工并投入使用，其建成后将成为新能源、新材料领域的重点项目转化平台及孵化载体。</t>
  </si>
  <si>
    <t>已签约落地</t>
  </si>
  <si>
    <t>2023-7</t>
  </si>
  <si>
    <t>2025-12</t>
  </si>
  <si>
    <t>（四）高端装备制造产业</t>
  </si>
  <si>
    <t>天津津荣天宇精密机械股份有限公司</t>
  </si>
  <si>
    <t>精密部品智能制造基地二期</t>
  </si>
  <si>
    <t>占地面积25618.3平米，建筑面积两万余平米，主要包括三座单体厂房，拟购置数控冲压机、CNC钻攻加工中心、AGV机器人物流设备、高压充放电测试系统、充放电测试设备、家储产品及工商业储能集成生产线和机器人、三次元检测设备、3D扫描仪、X-ray检测设备、光谱分析仪、自动扫描测量仪等精密部品加工及实验装备等设备46台套，用于建设汽车零部件生产线及储能组装线</t>
  </si>
  <si>
    <t>项目已摘地，正在进行开工前期筹备工作。</t>
  </si>
  <si>
    <t>主体工程完工</t>
  </si>
  <si>
    <r>
      <rPr>
        <sz val="11"/>
        <color theme="1"/>
        <rFont val="宋体"/>
        <charset val="134"/>
        <scheme val="minor"/>
      </rPr>
      <t>2023</t>
    </r>
    <r>
      <rPr>
        <sz val="11"/>
        <color theme="1"/>
        <rFont val="宋体"/>
        <charset val="134"/>
        <scheme val="minor"/>
      </rPr>
      <t>-1</t>
    </r>
  </si>
  <si>
    <r>
      <rPr>
        <sz val="11"/>
        <color theme="1"/>
        <rFont val="宋体"/>
        <charset val="134"/>
        <scheme val="minor"/>
      </rPr>
      <t>2023</t>
    </r>
    <r>
      <rPr>
        <sz val="11"/>
        <color theme="1"/>
        <rFont val="宋体"/>
        <charset val="134"/>
        <scheme val="minor"/>
      </rPr>
      <t>-12</t>
    </r>
  </si>
  <si>
    <t>国产D级飞行模拟机研制和民航飞行安全服务产业融合项目</t>
  </si>
  <si>
    <t>天津华翼蓝天科技股份有限公司</t>
  </si>
  <si>
    <t>本项目研制具有完全自主知识产权的空客A320NEO飞机D级飞行模拟机和中国商飞ARJ21飞机D级飞行模拟机各1台。包括购置驾驶舱、六自由度运动平台、视景系统等大型设备10台（套），升级改造模拟机制造中心环境新风系统等。 开展民航飞行安全服务研究与实践，可提供飞行程序验证和循证训练（EBT）、以及基于飞机快速存取记录器（QAR）数据的飞行员事故征兆分析和飞行事故复现等服务。项目建成后可应用于飞行员技能全生命周期管理体系（PLM）建设。</t>
  </si>
  <si>
    <r>
      <rPr>
        <sz val="11"/>
        <color theme="1"/>
        <rFont val="宋体"/>
        <charset val="134"/>
        <scheme val="minor"/>
      </rPr>
      <t>2</t>
    </r>
    <r>
      <rPr>
        <sz val="11"/>
        <color theme="1"/>
        <rFont val="宋体"/>
        <charset val="134"/>
        <scheme val="minor"/>
      </rPr>
      <t>025-6</t>
    </r>
  </si>
  <si>
    <t>新增加模架装备</t>
  </si>
  <si>
    <t>天津鼎维固模架工程股份有限公司</t>
  </si>
  <si>
    <t>项目总投资约91000万元，用于采购模架装备，约10.8万吨，主要包括架杆、龙骨和钢管扣件等成品，用于公司主营业务：模架工程一体化专业承包，即以模架装备为基础，在项目现场为客户提供各种模板支撑系统、临时作业平台的定制化解决方案和一体化综合服务。公司的服务内容包括模架工程规划设计、模架装备提供和施工服务等全过程的一站式服务。</t>
  </si>
  <si>
    <t>采购模架装备</t>
  </si>
  <si>
    <r>
      <rPr>
        <sz val="11"/>
        <color theme="1"/>
        <rFont val="宋体"/>
        <charset val="134"/>
        <scheme val="minor"/>
      </rPr>
      <t>2</t>
    </r>
    <r>
      <rPr>
        <sz val="11"/>
        <color theme="1"/>
        <rFont val="宋体"/>
        <charset val="134"/>
        <scheme val="minor"/>
      </rPr>
      <t>025-11</t>
    </r>
  </si>
  <si>
    <t>格瑞食品工业（天津）有限公司</t>
  </si>
  <si>
    <t>NFC果蔬制品及果酱研发与产业化</t>
  </si>
  <si>
    <t>项目占地面积40429.7平方米，建筑面积54000平方米。拟购置杀菌线、蒸煮线、调配线、包装线、切丁线、水处理线等生产设备，形成年产果汁、果酱、果浆等产品70000吨的生产能力。</t>
  </si>
  <si>
    <t>满产产值7万吨</t>
  </si>
  <si>
    <t>完成施工</t>
  </si>
  <si>
    <t>2026-7</t>
  </si>
  <si>
    <t>天津望圆智能制造有限公司</t>
  </si>
  <si>
    <t>泳池清洁机器人扩产及研发中心</t>
  </si>
  <si>
    <t>拟新建中试车间、试验车间以及主要生产车间和中转车间等10.36万平方米建筑；建设自动化总装配生产线、智能存储设施和机器人生产线。项目建成后，泳池清洁机器人生产规模200万台套，实现产值约20亿元，利税约5亿元。</t>
  </si>
  <si>
    <t>解决土地问题</t>
  </si>
  <si>
    <t>2025-10</t>
  </si>
  <si>
    <t>天津乐味素生物科技有限公司</t>
  </si>
  <si>
    <t>天津乐味素生物科技有限公司生产基地建设</t>
  </si>
  <si>
    <t>建设1500平科研办公楼、建设10000平生产车间、建设4—5条先进的饲料添加剂和食品添加剂生产线</t>
  </si>
  <si>
    <t>投产后产值1.5亿元、营收8000万元</t>
  </si>
  <si>
    <t>等待摘牌</t>
  </si>
  <si>
    <t>科研楼、厂房主体完工。设备安装基本完成</t>
  </si>
  <si>
    <r>
      <rPr>
        <sz val="11"/>
        <color theme="1"/>
        <rFont val="宋体"/>
        <charset val="134"/>
        <scheme val="minor"/>
      </rPr>
      <t>2</t>
    </r>
    <r>
      <rPr>
        <sz val="11"/>
        <color theme="1"/>
        <rFont val="宋体"/>
        <charset val="134"/>
        <scheme val="minor"/>
      </rPr>
      <t>024-12</t>
    </r>
  </si>
  <si>
    <t>天津华凯电气有限公司</t>
  </si>
  <si>
    <t>城市轨道交通柔性直流牵引供电系统</t>
  </si>
  <si>
    <t>占地6.8亩，总建筑面积14400平方米，新建（改扩建）厂房4500平方米，购置全功率试验平台1套、全数字化仿真平台1套、硬件在环仿真测试平台1套、小比例全物理动态模拟仿真系统1套。项目建成后形成柔性直流牵引供电系统关键高端装备生产线5条，主要产品为双向变流器及其控保装置成套装备、柔直牵引能源管控系统成套装备，总产能约为1.2亿/年。技术上可实现柔性直流牵引供电系统网架结构和优化配置技术、双向变流器及其控制保护技术、柔直牵引供电广域协同控制与保护技术、能源管控系统开发应用。</t>
  </si>
  <si>
    <t>前期准备</t>
  </si>
  <si>
    <t>厂房装修、设备购置</t>
  </si>
  <si>
    <t>2023-5</t>
  </si>
  <si>
    <t>2025-7</t>
  </si>
  <si>
    <t>天津普滨工业科技发展有限公司</t>
  </si>
  <si>
    <t>环普天津滨海国际产业园二期项目</t>
  </si>
  <si>
    <t>项目拟投资2.9亿元，占地218亩，建设标准工业厂房10栋，每栋6000至10000平方米，总建筑面积77240平方米。</t>
  </si>
  <si>
    <t>正在准备前期手续</t>
  </si>
  <si>
    <t>基本建成</t>
  </si>
  <si>
    <t>2024-5</t>
  </si>
  <si>
    <t>（五）新经济服务业</t>
  </si>
  <si>
    <t>中海油田服务股份有限公司</t>
  </si>
  <si>
    <t>油服技改项目</t>
  </si>
  <si>
    <t>油服物探装备更新改造、钻井装备更新改造、四座钻井平台等。</t>
  </si>
  <si>
    <t>完工</t>
  </si>
  <si>
    <t>天盛嘉禾餐饮管理（天津）有限公司</t>
  </si>
  <si>
    <t>基于新能源冷链下的城市智能中央厨房</t>
  </si>
  <si>
    <t>对厂房进行室内装修。并且购买新装设备包含新能源发电机组（光伏发电机组、燃气发电机组，新能源智能管理系统）、智能化净菜生产线、全自动智能中央厨房车间、智能分拣系统以及垃圾处理等设备，用于新型智能化中央厨房项目建设。</t>
  </si>
  <si>
    <t>进行图纸设计</t>
  </si>
  <si>
    <t>2023-9</t>
  </si>
  <si>
    <t>隆胜捷城（天津）科技有限公司</t>
  </si>
  <si>
    <t>新能源网约车</t>
  </si>
  <si>
    <t>拟选取南京领行科技股份有限公司的T3出行，作为合作平台。项目首年以融资方式购置2000辆乘用车，将其以租赁给从业司机的形式投入至平台运营，并与各大企业合作短租、长租业务，积极组建自己队伍，成为具有影响力的运力企业。</t>
  </si>
  <si>
    <t>车辆采购</t>
  </si>
  <si>
    <r>
      <rPr>
        <sz val="11"/>
        <color theme="1"/>
        <rFont val="宋体"/>
        <charset val="134"/>
        <scheme val="minor"/>
      </rPr>
      <t>2</t>
    </r>
    <r>
      <rPr>
        <sz val="11"/>
        <color theme="1"/>
        <rFont val="宋体"/>
        <charset val="134"/>
        <scheme val="minor"/>
      </rPr>
      <t>023-12</t>
    </r>
  </si>
  <si>
    <t>（六）房地产</t>
  </si>
  <si>
    <t>天津博广置业有限公司</t>
  </si>
  <si>
    <t>津滨高（挂）2020-12号</t>
  </si>
  <si>
    <t>住宅共18栋，其中4栋9层共24226.75平方米，3栋7层共12880平方米，5栋6层共18096平方米，6栋4层共15000平方米，配套公建3670平方米。</t>
  </si>
  <si>
    <t>方案设计</t>
  </si>
  <si>
    <r>
      <rPr>
        <sz val="11"/>
        <color theme="1"/>
        <rFont val="宋体"/>
        <charset val="134"/>
        <scheme val="minor"/>
      </rPr>
      <t>2</t>
    </r>
    <r>
      <rPr>
        <sz val="11"/>
        <color theme="1"/>
        <rFont val="宋体"/>
        <charset val="134"/>
        <scheme val="minor"/>
      </rPr>
      <t>024-6</t>
    </r>
  </si>
  <si>
    <t>津滨高（挂）2020-11号</t>
  </si>
  <si>
    <t>住宅共16栋，其中6栋9层共37957.8平方米，4栋7层共16464平方米，6栋4层共14445平方米，配套公建2184平方米。</t>
  </si>
  <si>
    <t>（七）基础设施</t>
  </si>
  <si>
    <t>天津滨海新区塘沽环科新河污水处理有限公司</t>
  </si>
  <si>
    <t>塘沽新河污水处理厂三期技术改造项目</t>
  </si>
  <si>
    <r>
      <rPr>
        <sz val="11"/>
        <color theme="1"/>
        <rFont val="宋体"/>
        <charset val="134"/>
        <scheme val="minor"/>
      </rPr>
      <t>（1）包括新建高效沉淀池及精密过滤器、新建臭氧氧化池及附属工房、新建加药间、新建除臭设备及除臭工房；改造高压配电间及调节池；（</t>
    </r>
    <r>
      <rPr>
        <sz val="11"/>
        <color theme="1"/>
        <rFont val="宋体"/>
        <charset val="134"/>
        <scheme val="minor"/>
      </rPr>
      <t>2</t>
    </r>
    <r>
      <rPr>
        <sz val="11"/>
        <color theme="1"/>
        <rFont val="宋体"/>
        <charset val="134"/>
        <scheme val="minor"/>
      </rPr>
      <t>）生化单元设备安装：包括生化池、二沉池设备的增加及其曝气风机、污泥回流泵、剩余污泥泵等配套设备的增加；（</t>
    </r>
    <r>
      <rPr>
        <sz val="11"/>
        <color theme="1"/>
        <rFont val="宋体"/>
        <charset val="134"/>
        <scheme val="minor"/>
      </rPr>
      <t>3</t>
    </r>
    <r>
      <rPr>
        <sz val="11"/>
        <color theme="1"/>
        <rFont val="宋体"/>
        <charset val="134"/>
        <scheme val="minor"/>
      </rPr>
      <t>）整体工程：厂区部分总管线、污水井、硬化地坪的增加、改造等；（</t>
    </r>
    <r>
      <rPr>
        <sz val="11"/>
        <color theme="1"/>
        <rFont val="宋体"/>
        <charset val="134"/>
        <scheme val="minor"/>
      </rPr>
      <t>4</t>
    </r>
    <r>
      <rPr>
        <sz val="11"/>
        <color theme="1"/>
        <rFont val="宋体"/>
        <charset val="134"/>
        <scheme val="minor"/>
      </rPr>
      <t>）拆除工程：厂区现有仓库的拆除、原高压配电间设备拆除等。</t>
    </r>
  </si>
  <si>
    <t>建设工程规划许可证办理</t>
  </si>
  <si>
    <r>
      <rPr>
        <sz val="11"/>
        <color theme="1"/>
        <rFont val="宋体"/>
        <charset val="134"/>
        <scheme val="minor"/>
      </rPr>
      <t>2</t>
    </r>
    <r>
      <rPr>
        <sz val="11"/>
        <color theme="1"/>
        <rFont val="宋体"/>
        <charset val="134"/>
        <scheme val="minor"/>
      </rPr>
      <t>023-8</t>
    </r>
  </si>
  <si>
    <t>城环局</t>
  </si>
  <si>
    <t>2023年续建项目汇总表</t>
  </si>
  <si>
    <t>建设单位</t>
  </si>
  <si>
    <t>项目名称</t>
  </si>
  <si>
    <t>建设内容</t>
  </si>
  <si>
    <t>建设地点</t>
  </si>
  <si>
    <t>开工时间</t>
  </si>
  <si>
    <t>竣工时间</t>
  </si>
  <si>
    <t>累计完成投资</t>
  </si>
  <si>
    <t>2023年度预计投资</t>
  </si>
  <si>
    <t>目前形象进度</t>
  </si>
  <si>
    <t>2023年底形象进度</t>
  </si>
  <si>
    <t>天津腾讯网络技术有限公司</t>
  </si>
  <si>
    <t>腾讯天津高新云数据中心</t>
  </si>
  <si>
    <t>包括8栋数据中心厂房、1栋配套附属用房、3栋门卫以及4栋非机动车棚。购置服务器等设备30万台套。</t>
  </si>
  <si>
    <t>2021-06</t>
  </si>
  <si>
    <t>2028-07</t>
  </si>
  <si>
    <t>开园运营，土建部分已完工，服务器购置</t>
  </si>
  <si>
    <t>青禾晶元（天津）半导体材料有限公司</t>
  </si>
  <si>
    <t>高质量钽酸锂铌酸锂复合衬底材料</t>
  </si>
  <si>
    <t>本项目总投资2.022亿元，拟购置2栋厂房，并对厂房内进行部装修改造，购置清洗机、离子注入机、键合机、热处理炉、CMP机等设备。用于新建一条4-6寸高质量钽酸锂铌酸锂复合衬底产线。达产后，产能合计2万片/年。</t>
  </si>
  <si>
    <t>2022-09</t>
  </si>
  <si>
    <t>2024-05</t>
  </si>
  <si>
    <t>大部分设备进厂</t>
  </si>
  <si>
    <t>津村制药中药产业基地建设</t>
  </si>
  <si>
    <t>利用原有厂区土地进行改建。主要建筑物：第2厂房（连廊3、4）和再生水处理库。第2厂房（连廊3、4）利用原有停车场改建，建筑面积7626.07平方米，再生水处理库利用原有绿地改建，建筑面积97.5平方米，并购置相关生产设备，用于产业基地的建设。同时在原有建筑物内部进行改造，主要包括原有第1车间仓库1、质管楼、第一厂房内部分区域建筑进行内部装修及设备的安装工事。</t>
  </si>
  <si>
    <t>滨海科技园</t>
  </si>
  <si>
    <t>2022-6</t>
  </si>
  <si>
    <t>主体建筑施工进入尾声，生产设备陆续到货安装</t>
  </si>
  <si>
    <t>元森肽德生物医药科技（天津）有限公司</t>
  </si>
  <si>
    <t>元森肽德生物医药科技（天津）有限公司生产基地建设</t>
  </si>
  <si>
    <t>建造注射液车间，制剂车间及配套设施（含危化品库）</t>
  </si>
  <si>
    <t>2022-3</t>
  </si>
  <si>
    <t>2024-8</t>
  </si>
  <si>
    <t>车间整个主体完成</t>
  </si>
  <si>
    <t>天津市汉康医药生物技术有限公司</t>
  </si>
  <si>
    <t>汉康研发中心设备更新项目</t>
  </si>
  <si>
    <t>对现有研发中心设备进行更新换代，购置液相色谱仪、自动溶出仪流化床等相关仪器设备600余台套。形成集科研、中试、辅助、办公于一体的小分子药物研发及工程化验证平台。</t>
  </si>
  <si>
    <t>2023-01</t>
  </si>
  <si>
    <t>环晟新能源（天津）有限公司</t>
  </si>
  <si>
    <t>年产7GW高效叠瓦太阳能电池组件项目</t>
  </si>
  <si>
    <t>建设库房10.7万平方米，建设高效G12叠瓦生产线12条及配套设施。</t>
  </si>
  <si>
    <t>2022-2</t>
  </si>
  <si>
    <t>2024-11</t>
  </si>
  <si>
    <t>天津波音复合材料有限责任公司</t>
  </si>
  <si>
    <t>波音公司三期新建及一、二期改扩建工程</t>
  </si>
  <si>
    <t>新建办公楼建筑面积为4800平方米；新建工装存储区建筑面积为1150平方米；新建废料棚建筑面积为302平方米；新建及改建辅助用房建筑面积为560.3平方米；新建地下车库建筑面积8800平方米.</t>
  </si>
  <si>
    <t>2018-10</t>
  </si>
  <si>
    <t>2024-1</t>
  </si>
  <si>
    <t>一期工程基本完工，二期工程机电装修及室外配套工程施工</t>
  </si>
  <si>
    <t>三期项目竣工</t>
  </si>
  <si>
    <t>新建汽车部件生产基地和研发中心一期</t>
  </si>
  <si>
    <t>建设3座厂房、1座办公楼、门卫</t>
  </si>
  <si>
    <t>2022-4</t>
  </si>
  <si>
    <t>厂房建造完
成，设备待进厂</t>
  </si>
  <si>
    <t>天津联东金淇实业有限公司</t>
  </si>
  <si>
    <t>联东U谷滨海科技港（二期）</t>
  </si>
  <si>
    <t>用于建设34栋标准厂房。其中5层厂房2栋，3层厂房8栋，2层厂房24栋，建成后作为生产电子测量仪器、医疗器械、精密仪器、智能装备为主导产业的制造基地。（项目分两批次施工：一批次建筑面积35000平米，投资金额13050万元；二批次建筑面积24000平米，投资金额8950万元。）</t>
  </si>
  <si>
    <t>2022-7</t>
  </si>
  <si>
    <t>主体完工</t>
  </si>
  <si>
    <t>天津金亿智慧科技有限公司</t>
  </si>
  <si>
    <t>联东U谷滨海科技港北区项目（一期）</t>
  </si>
  <si>
    <t>项目一期占地面积50110平方米，总建筑面积52000平方米，其中地上建筑面积51250平方米,地下建筑面积750平方米。项目计划投资18500万元。用于新建厂房，建成后作为生产安全监测、边界防护类、高性能防病毒网关等设备和系统，其他信息系统安全产品等为主导产业的制造基地。</t>
  </si>
  <si>
    <t>海秦（天津）智能制造有限公司</t>
  </si>
  <si>
    <t>海秦智能制造生产基地建设</t>
  </si>
  <si>
    <t>项目分两期实施：一期工程为部分车间、办公楼、辅助设施建设，二期工程为车间厂房、仓库建设，同时拟购置冷立式加工中心、数控车床等设备共计127 台（套），项目建成年加工生产制冷压缩机和汽车零部件共400万个。</t>
  </si>
  <si>
    <t>2022-06</t>
  </si>
  <si>
    <t>主体钢结构施工</t>
  </si>
  <si>
    <t>天津昌田鼎乘科技有限公司</t>
  </si>
  <si>
    <t xml:space="preserve"> 高端制造及新材料产业基地</t>
  </si>
  <si>
    <t>拟建筑高端智能设备生产厂房；新材料及各类膜（环保）技术产品的研发生产厂房，新材料工程装备的制造厂房；污水、海水相关净化设备、净化机器人的研发、生产厂房；全自动仓库、办公楼、综合研发楼等。</t>
  </si>
  <si>
    <t>2022-5</t>
  </si>
  <si>
    <t>设计方案调整</t>
  </si>
  <si>
    <t>部分厂房完成</t>
  </si>
  <si>
    <t>京津合作办</t>
  </si>
  <si>
    <t>危大型模架工程装备节能改造升级</t>
  </si>
  <si>
    <t>大规模应用公司最新的工法研发成果，改造替换危大模架装备铁质部件5100吨，模架装备铝制部件2500吨，建成危大模架工程施工年产能5000万立方米。</t>
  </si>
  <si>
    <t>2022-10</t>
  </si>
  <si>
    <t>（五）房地产</t>
  </si>
  <si>
    <t>天津紫光云际产业园有限公司</t>
  </si>
  <si>
    <t>津滨高（挂）2019-9号</t>
  </si>
  <si>
    <t>项目共31栋，其中11层3栋，16层3栋，17层4栋，18层14栋，3层2栋，1层4栋。</t>
  </si>
  <si>
    <t>2021-12</t>
  </si>
  <si>
    <t>主体完成，外立面完成，景观完成</t>
  </si>
  <si>
    <t>天津紫光云擎产业园有限公司</t>
  </si>
  <si>
    <t>津滨高（挂）2019-10号</t>
  </si>
  <si>
    <t>项目总投资41034.61万元，总占地面积15634.6平方米。总建筑面积43089.23平方米，其中地上建筑面积为31269.23平方米；地下建筑面积11820平方米，其中地下车库9287.6平方米，人防2532.4平方米。</t>
  </si>
  <si>
    <t>2022-1</t>
  </si>
  <si>
    <t>工程停工，5号楼三层浇筑完成，4号楼地下室墙柱绑扎，商业出正负零，地下室开挖完成40%</t>
  </si>
  <si>
    <t>5号楼三层浇筑完成，4号楼地下室墙柱绑扎，商业出正负零，地下室开挖完成40%</t>
  </si>
  <si>
    <t>天津泽茂房地产开发有限公司</t>
  </si>
  <si>
    <t>津滨高（挂）2020-10号</t>
  </si>
  <si>
    <t>项目总投资为166477.4万元，127440.6项目占地面积平方米，其中居住用地119614.8平方米，城市道路用地7825.8平方米。项目共分为两期开发建设。总建筑面积236922.2平方米（一期总建筑面积146766.4平方米、二期90155.8平方米），地上建筑面积179422.2平方米（一期地上建筑面积110966.4平方米、二期68455.8平方米），地下建筑面积57500平方米（一期地下建筑面积35800平方米、二期21700平方米）。</t>
  </si>
  <si>
    <t>2025-4</t>
  </si>
  <si>
    <t>外檐、景观完成</t>
  </si>
  <si>
    <t>天津德盛和置业有限公司</t>
  </si>
  <si>
    <t>中铁二十一局集团天津人才基地项目</t>
  </si>
  <si>
    <t>计划总投资133400万元，拟建住宅21幢，包括6幢18层高层住宅、1幢17层高层住宅、8幢11层小高层住宅、1幢9层多层住宅、5幢7层多层住宅，1幢商业、4幢公建配套及地下车库。</t>
  </si>
  <si>
    <t>1#至7#及地库主体封顶，二次结构完成，外檐保温涂料及门窗工程完成70%。</t>
  </si>
  <si>
    <t>天津辉耀房地产开发有限公司</t>
  </si>
  <si>
    <t>铭著花园</t>
  </si>
  <si>
    <t>房地产分三期建设</t>
  </si>
  <si>
    <t>2021-10</t>
  </si>
  <si>
    <t>一期工程四栋楼主体封顶</t>
  </si>
  <si>
    <t>主体封顶</t>
  </si>
  <si>
    <t>（六）基础设施</t>
  </si>
  <si>
    <t>天津泰达滨海站建设开发有限公司</t>
  </si>
  <si>
    <t>京滨城际滨海西站市政配套工程</t>
  </si>
  <si>
    <t>规划用地面积99292平方米，总建筑面积166712平方米，控制中心14500平方米，枢纽综合办公楼14500平方米等。</t>
  </si>
  <si>
    <t>2019-1</t>
  </si>
  <si>
    <t>土方开挖完成，主体施工</t>
  </si>
  <si>
    <t>天津海明置业有限公司</t>
  </si>
  <si>
    <t xml:space="preserve">国家网络信息安全产品和服务业集群承载
高新区网络安全产业基础设施项目
</t>
  </si>
  <si>
    <t>总用地面积为38375.5平方米，总建筑面积144777平方米，其中地上建筑面积95938平方米，地下建筑面积48839平方米。建设内容包括新建网络安全科技研发楼宇、驿站、产业及运营配套等。</t>
  </si>
  <si>
    <t> 2020-10</t>
  </si>
  <si>
    <t> 2024-06</t>
  </si>
  <si>
    <t>建交局</t>
  </si>
  <si>
    <t>天津市海洋高新技术开发有限公司</t>
  </si>
  <si>
    <t>国家自主创新示范区-智芯港-滨海创新创业平台</t>
  </si>
  <si>
    <t>建设内容包括提升改造试验孵化中心及试验孵化中心配套设施23.00万平方米，新建试验孵化中心及试验孵化中心配套设施15.16万平方米，同步实施园区周边基础设施建设。</t>
  </si>
  <si>
    <t>2020-8</t>
  </si>
  <si>
    <t>东地块新建工程完工；提升改造项目完工；西地块完成上部主体结构施工30%</t>
  </si>
  <si>
    <t>天津滨海高新区海洋科技园保障性租赁住房及配套设施项目</t>
  </si>
  <si>
    <t>项目总用地面积33124平方米，主要建设保障性租赁住房、配套服务设施用房、社会停车楼、产业科研研发楼等，总建筑面积163496平方米。</t>
  </si>
  <si>
    <t>2022-12</t>
  </si>
  <si>
    <t>2027-8</t>
  </si>
  <si>
    <t>桩基及地下室全部施工完成</t>
  </si>
  <si>
    <t>天津泽通产业园发展有限公司</t>
  </si>
  <si>
    <t>国家自主创新示范区航天产业智能创新平台新型基础设施</t>
  </si>
  <si>
    <t>本期实施占地面积62600.00平方米，总建筑面积74200.00平方米。其中：新建2栋专用孵化中心，地上1层，建筑面积17600.00平方米；新建2栋通用孵化中心，地上4层，建筑面积45500.00平方米；新建1栋科研试验中心，地上5层，建筑面积11100.00平方米；并同步实施室外配套工程。</t>
  </si>
  <si>
    <t>室内装修</t>
  </si>
  <si>
    <t>2023年竣工项目汇总表</t>
  </si>
  <si>
    <t>天津波汇光电技术有限公司</t>
  </si>
  <si>
    <t>光电子材料及器件制造基地建设</t>
  </si>
  <si>
    <t>项目主要内容为新建厂房及办公楼，主要从事光纤传感器及光电子元器件的研发、生产及销售。　</t>
  </si>
  <si>
    <t> 2023-12</t>
  </si>
  <si>
    <t>天津中环领先材料技术有限公司</t>
  </si>
  <si>
    <t>节能型功率器件用半导体单晶硅片项目</t>
  </si>
  <si>
    <t>拟利用中环领先半导体硅片项目（一期）的厂房和配套建筑进行生产。拟购置线切及配套设备、倒角及配套设备31台（套）并安装调试，项目建成后预计可实现半导体硅片60万片/月的生产能力。</t>
  </si>
  <si>
    <t>2021-3</t>
  </si>
  <si>
    <t>天津中电光谷发展有限公司</t>
  </si>
  <si>
    <t>欧微优科创园</t>
  </si>
  <si>
    <t>新建多、高层办公楼及部分配套商业</t>
  </si>
  <si>
    <t>2021-8</t>
  </si>
  <si>
    <t>智能安防监控技术创新公共服务平台建设</t>
  </si>
  <si>
    <t>计划购置万兆防火墙、万兆视频安全接入系统等设备1056台（套），对已有的房屋主体一、二层进行装修改造，用于建设智能安防监控技术创新公共服务平台。</t>
  </si>
  <si>
    <t>已完成科技展厅等办公区建设，进行平台软硬件联调和试运行</t>
  </si>
  <si>
    <t>新区“十大工程”项目</t>
  </si>
  <si>
    <t>国家网络信息安全产品和服务产业集群承载区—高新区电子芯片研发平台基础设施</t>
  </si>
  <si>
    <t>建设内容包括新建工艺试验净化楼，建筑面积14770.00平方米；工艺实验综合楼，地上建筑面积13550.00平方米，地下建筑面积4000.00平方米；化学用品贮存库房，建筑面积300.00平方米；动力站，地上建筑面积1650.00平方米，地下建筑面积1300平方米；门卫，建筑面积60.00平方米及室外配套工程。</t>
  </si>
  <si>
    <t>2021-6</t>
  </si>
  <si>
    <t>天津华苑置业有限公司</t>
  </si>
  <si>
    <t>京津冀协同发展新动能引育创新平台项目</t>
  </si>
  <si>
    <t>总用地面积18,126.1平方米，总建筑面积10.46万平方米，其中：地上总建筑面积75,300平方米，地下建筑面积29,300平方米。项目容积率4.15，建筑密度35%，绿地率25%。地上建筑十八层，采用钢结构框架结构，每层包括服务核（交通核、核心筒）和办公或公共服务空间两部分，首层设置公共设施配套公厕一座。地下二层，采用钢筋混凝土框架结构，主要设置设备用房、停车库（带人防功能）、局部机械车库。</t>
  </si>
  <si>
    <t>2021-4</t>
  </si>
  <si>
    <t>天津创源生物技术有限公司</t>
  </si>
  <si>
    <t>生产基地及微生态制剂重点实验室</t>
  </si>
  <si>
    <t>拟建设办公楼三层、厂房1三层、厂房2三层、联合厂房等。建设后生元固态发酵类固体饮料生产线，液体益生菌粉生产线，固体饮料（条包粉剂）生产线，特殊膳食（条包粉剂）生产线等。</t>
  </si>
  <si>
    <t>天津滨海齐泰投资有限公司</t>
  </si>
  <si>
    <t>海河实验室细胞产业研发转化基地</t>
  </si>
  <si>
    <t>主要功能为GMP干细胞车间及辅助区、动物中心及配套实验室、孵化办公区等。</t>
  </si>
  <si>
    <t>滨海高新区生物医药及智能制造产业园</t>
  </si>
  <si>
    <t>项目总投资166000万元，包括智能制造标准厂房项目、生物医药标准厂房项目以及土地整理等工程</t>
  </si>
  <si>
    <t>2020-12</t>
  </si>
  <si>
    <t>（三）新能源新材料</t>
  </si>
  <si>
    <t>天津市环欧新能源技术有限公司</t>
  </si>
  <si>
    <t>年产25GW高效太阳能超薄硅单晶片智慧工厂厂房配套项目110KV电站正式电接入工程</t>
  </si>
  <si>
    <t>本项目涉及线路路径总长6.257km,包括排管总长度6.91km，线缆总长度5.98km，其中两路电源线缆重合0.653km，具体情况如下： 由华山道变电站新出1回110kV线路沿华山道、海川路、云山道、云山西道、海平路、康祥道至旭华站，路径总长约5.3km。 从海洋3#变电站新建9+2孔排管过云山道，沿海平路路西侧向北敷设至康祥道，沿康祥道南侧敷设向西穿新建9+2孔排管敷设至旭华站，随路径同步敷设线缆，路径总长约0.68km。 从海洋3#站东侧新建21+3孔排管，向北沿海平路西侧敷设至中环厂区东侧环网箱附近，路径长约0.44km。 从海洋3#站东侧新建21+3孔排管至云山西道南侧，后北折与云山西道南侧现状十字井连接，路径长约0.165km。 自现状中海油04#工井至中海油06#工井新建3+1拉管下穿第九大街，路径长0.155km。 自现状中海油32#工井至云山道排管55#工井新建3+1拉管下穿新河干渠，路径长0.17km。 以及项目所需配套设施。</t>
  </si>
  <si>
    <t> 2022-10</t>
  </si>
  <si>
    <t> 2023-02</t>
  </si>
  <si>
    <t>配套施工</t>
  </si>
  <si>
    <t>年产25GW高效太阳能电池用超薄硅单晶金刚线智能化切片项目</t>
  </si>
  <si>
    <t>总占地面积：104681.6平方米，利用原有生产厂房、生产辅助车间、多功能房、110kv开关站、门卫室等建筑物进行生产，共计建筑面积70445.15平方米，拟新增线切机、检验机、脱胶机等各类工艺设备及配套自动化设备共计395台（套）。</t>
  </si>
  <si>
    <t>2023-11</t>
  </si>
  <si>
    <t>中电科能源有限公司</t>
  </si>
  <si>
    <t>产业大楼建设</t>
  </si>
  <si>
    <t>本项目计划投资48600万元，其中特种锂离子产线建设项目包含新建产业大楼含配套电力用房和新购工艺设备等内容，产业大楼占地面积9194.29平方米，建筑面积35990.52平方米。</t>
  </si>
  <si>
    <t>装修</t>
  </si>
  <si>
    <t>恒大新能源汽车（天津）有限公司</t>
  </si>
  <si>
    <t>恒大新能源汽车（天津）有限公司技术改造项目</t>
  </si>
  <si>
    <t>本项目拟对原有年产5万台新能源整车制造项目进行改造。计划总投资320000万元。项目分两期实施，一期总投资100000万元，二期总投资220000万元。主要内容包括购置相关生产工艺设备，其中包括冲压生产线、零部件装配等生产线的改造、焊接机器人300余台、涂装机器人50余台等。</t>
  </si>
  <si>
    <t>2021-1</t>
  </si>
  <si>
    <t>（四）高端装备制造</t>
  </si>
  <si>
    <t>中国兵器装备集团第五九研究所有限公司</t>
  </si>
  <si>
    <t>中国兵器工业第五九研究所天津分所（一期）建设项目</t>
  </si>
  <si>
    <t>总占地3333.3平方米，总建筑面积34663平方米。主要建设内容包括科研楼、测试楼、测试塔、目标转台、测试场坪等。</t>
  </si>
  <si>
    <t>天津奥利达环保设备制造有限公司</t>
  </si>
  <si>
    <t>天津奥利达环保设备研发、生产车间建设</t>
  </si>
  <si>
    <t>建设内容为新建研发车间、生产车间、仓库和门卫等。拟购置起重机、氩弧及埋弧焊机、探伤机等设备共计66台/套。</t>
  </si>
  <si>
    <t>中国电建市政建设集团有限公司</t>
  </si>
  <si>
    <t>电建基地</t>
  </si>
  <si>
    <t>主要建设内容包括金属加工制作基地、国内外工程技术研发基地及其他附属设施。</t>
  </si>
  <si>
    <t>天津川丰电气设备有限公司</t>
  </si>
  <si>
    <t>天津市滨海新区川丰电气产业园区</t>
  </si>
  <si>
    <t>车间一建筑面积17320.5平方米（地下一层、地上两层）；车间二建筑面积2349.5平方米（地上5层）；倒班楼建筑面积2326.5平方米9(滴上层）；门卫建筑面积20平方米</t>
  </si>
  <si>
    <t>三角科技（天津）有限公司</t>
  </si>
  <si>
    <t>云岭兴成线缆研发生产基地项目</t>
  </si>
  <si>
    <t>主要建设内容包括车间、办公楼、门卫室，拟购置塑料挤出机、管绞机、冲床等设备用于建设云岭兴成线缆研发基地。</t>
  </si>
  <si>
    <t>外檐装修</t>
  </si>
  <si>
    <t>内部装修</t>
  </si>
  <si>
    <t>天津保利广和房地产开发有限公司</t>
  </si>
  <si>
    <t>保利拾光年</t>
  </si>
  <si>
    <t>保利13、14号地块</t>
  </si>
  <si>
    <t>2020-05</t>
  </si>
  <si>
    <t>天津振业津海房地产开发有限公司</t>
  </si>
  <si>
    <t>天津振业海洋科技园住宅</t>
  </si>
  <si>
    <t>住宅28栋，其中9栋18层，4栋11层，12栋7层，3栋4层，配套公建3458.52平方米。</t>
  </si>
  <si>
    <t>2021-5</t>
  </si>
  <si>
    <t>外檐施工</t>
  </si>
  <si>
    <t>天津瑞明房地产开发有限公司</t>
  </si>
  <si>
    <t>天津誉璟天地</t>
  </si>
  <si>
    <t>主要建设内容包含幼儿园4890平方米；卫生服务中心及社区卫生服务站4533.3平米；商业服务设施18219.6平方米，地下约6700平方米；住宅及配套公建122263平方米，地下约43000平方米。</t>
  </si>
  <si>
    <t>商业、医院、幼儿园完工；住宅进行室内装饰施工</t>
  </si>
  <si>
    <t>2023年储备项目汇总表</t>
  </si>
  <si>
    <t>天津光大光合汽车部件有限公司</t>
  </si>
  <si>
    <t>光大光合现代化高标准汽车零部件项目</t>
  </si>
  <si>
    <t>建设现代化高标准汽车零部件研发生产及办公用房，包含1栋综合研发楼及生产车间，单层层高不低于9米，建筑总面积约18000平方米。</t>
  </si>
  <si>
    <t>项目设计阶段</t>
  </si>
  <si>
    <t>天津康津医学科技有限公司</t>
  </si>
  <si>
    <t>康圣环球北方总部</t>
  </si>
  <si>
    <t>规划建设康圣环球北方总部，包含医学检验、诊断试剂、线上诊疗服务等3-5家公司</t>
  </si>
  <si>
    <t>待定</t>
  </si>
  <si>
    <t>深入对接</t>
  </si>
  <si>
    <t>北京百普赛斯生物科技股份有限公司</t>
  </si>
  <si>
    <t>百普赛斯天津基地</t>
  </si>
  <si>
    <t>建设CGT产品技术创新、精准医学与伴随诊断产品研究与临床转化、研究成果转化及技术委托开发合作三大技术平台，与海河实验室在干细胞治疗、CAR-T细胞治疗、精准医学及伴随诊断、iPSC诱导分化体系、AAV基因治疗等领域开展合作。</t>
  </si>
  <si>
    <t>已与高新区、细胞生态海河实验室签署战略合作协议</t>
  </si>
  <si>
    <t>嘉思特医疗（天津）股份有限公司</t>
  </si>
  <si>
    <t>嘉思特产业化基地</t>
  </si>
  <si>
    <t>计划建设人工髋关节产业化生产基地，重点用于锆泥新材料产品生产及应用</t>
  </si>
  <si>
    <t>环评论证</t>
  </si>
  <si>
    <t>平安建设投资有限公司</t>
  </si>
  <si>
    <t>平安科技港项目</t>
  </si>
  <si>
    <t>平安建投将投资建设平安科技港项目，项目总投资约20亿元，占地约200亩，聚焦新一代信息技术、智能制造、生物医药三大产业方向，打造具备完整产业链的主题产业园区。</t>
  </si>
  <si>
    <t>信创</t>
  </si>
  <si>
    <t>前期项目洽谈</t>
  </si>
  <si>
    <t>温州意华接插件股份有限公司</t>
  </si>
  <si>
    <t>意华股份光伏支架生产基地和研发中心项目</t>
  </si>
  <si>
    <t>温州意华接插件股份有限公司（股票代码：002897）是一家专注于以通讯为主的连接器及其组件产品研发、生产和销售的企业。意华股份已于2021年6月并购高新区注册企业晟维新能源科技发展（天津）有限公司。为了完善新能源光伏产业链布局，将在高新区投资建设意华股份光伏支架生产基地和研发中心项目，总投资4.8亿元，占地面积约100亩，项目达产后年产值不低于10亿元。</t>
  </si>
  <si>
    <t>联东投资集团和农垦宏达</t>
  </si>
  <si>
    <t>联东U谷•粤浦科创中心项目</t>
  </si>
  <si>
    <t>联东集团将与农垦宏达在天津高新区华苑科技园合作打造“联东U谷•粤浦科创中心”项目，总占地面积220亩，总投资约15亿元。项目重点聚焦大数据及新一代信息技术、高端装备制造和生产性服务业等三大产业的设计研发、中试成果转化、区域总部结算服务和生产性服务等环节。</t>
  </si>
  <si>
    <t>新经济服务</t>
  </si>
  <si>
    <t>联东投资集团</t>
  </si>
  <si>
    <t>联东U谷•数字经济制造园</t>
  </si>
  <si>
    <t>联东集团将打造联东U谷•数字经济制造园，占地53亩，总投资5亿元，总产值7亿元，税收4000万元。充分发挥联东集团资源优势，引入高质量数字经济产业领域企业，形成数字经济集聚区，打造国内数字经济产业园的标杆。</t>
  </si>
  <si>
    <t>广东南油控股集团</t>
  </si>
  <si>
    <t>广东南油控股集团装备研发制造项目</t>
  </si>
  <si>
    <t>广东南油控股集团为在中国海域进行海上石油勘探与开发的中外石油公司提供高效率、多样化的服务。现计划在高新区设立海下探井相关设备研发制造基地，用地需求80亩左右。</t>
  </si>
  <si>
    <t>中国核工业二四建设有限公司</t>
  </si>
  <si>
    <t>中核二四公司产业园项目</t>
  </si>
  <si>
    <t>中国核工业二四建设有限公司（简称“中核二四”）是隶属于中核集团的正厅级子公司，成立于1958年，是我国最早从事核工程及国防工程建设的综合建筑企业，是国内唯一一家承建过各种核反应堆型和所有实验、科研堆型的核建企业。中核二四现有职工3700余人，其中高级以上职称200余人，各类国家注册执业人员300余人，2021年营业收入93.32亿元，利润总额2.74亿余元，缴纳税费2.28亿元。预计“十四五”期间营业收入达140亿元，缴纳税费约4亿元。按照中核二四的战略发展规划，拟将总部及上下游配套企业整体搬迁至天津。</t>
  </si>
  <si>
    <t>天津金海通半导体设备股份有限公司</t>
  </si>
  <si>
    <t>半导体测试设备智能制造及创新研发中心项目</t>
  </si>
  <si>
    <t>投资5亿元人民币，占地20亩，建设智能制造组装生产线及半导体芯片测试设备创新研发中心</t>
  </si>
  <si>
    <t>9.6亿</t>
  </si>
  <si>
    <t>上市中，待上市后募投资金到位启动购地建设。</t>
  </si>
  <si>
    <t>TCL科技集团股份有限公司</t>
  </si>
  <si>
    <t>TCL北方总部</t>
  </si>
  <si>
    <t>三年内，TCL在津设立北方总部，通过建设总部大楼、产业基地、科技产业园区等方式，以在津已有和新增项目为产业发展依托，统筹北方业务拓展并推动在东北亚、北亚以及够周的战略布局，2年内预计新增投资额20亿元。</t>
  </si>
  <si>
    <t>深度接触</t>
  </si>
  <si>
    <t>北京赛德美资源再利用研究院有限公司</t>
  </si>
  <si>
    <t>赛德美新能源综合利用项目</t>
  </si>
  <si>
    <t>赛德美将投资3亿元，建设产能5万吨/年的废旧动力电池综合处理基地和光伏回收处理基地项目。</t>
  </si>
  <si>
    <t>TCL中环光伏电池片项目</t>
  </si>
  <si>
    <t>建设10GW TOPCON电池生产线,预计达产后年销售收入83亿元。拟选址渤龙湖环晟北侧309亩。</t>
  </si>
  <si>
    <t>合源生物科技（天津）有限公司</t>
  </si>
  <si>
    <t>合源生物总部基地项目</t>
  </si>
  <si>
    <t>合源生物计划在高新区建设国家级细胞治疗创新研发总部基地。该项目主要功能包括集团总部及研发、CMC、 质粒病毒、检测中心等模块。</t>
  </si>
  <si>
    <t>国家地方共建现代中药创新中心</t>
  </si>
  <si>
    <t>国家地方共建现代中药创新中心，分布于高新区和静海两个产业园，三年内完成设施条件、创新研发能力和人才团队建设。2021-2025 年，创建产学研用新机构，建立运行新机制，研发创新药物及共性关键技术。2026-2030年，建成综合实力强、技术先进的现代中药研发机构，引领行业创新发展。</t>
  </si>
  <si>
    <t>军事科学院卫勤保障技术研究</t>
  </si>
  <si>
    <t>军科院卫勤所创新中心项目</t>
  </si>
  <si>
    <t>军事科学院卫勤保障技术研究所坐落于天津市河东区，前身为中国人民解放军军事医学科学院卫生装备研究所，是我军唯一从事卫生装备研究的专业研究机构，从事卫生装备论证、研制、检测和开发研究。拟在高新区建设创新中心，扩大加强其从事军事医疗项目研究能力。</t>
  </si>
  <si>
    <t>天津光电聚能专用通信设备有限公司</t>
  </si>
  <si>
    <t>光电集团聚能专用通信设备公司项目</t>
  </si>
  <si>
    <t>光电集团聚能专用通信设备公司一直从事专用信息安全产品、军工机要产品的研发、生产和服务，拟新购40亩土地，投资1亿元建设研发及生产基地。</t>
  </si>
  <si>
    <t>北京得瑞领新科技有限公司</t>
  </si>
  <si>
    <t>北京德瑞主控芯片项目</t>
  </si>
  <si>
    <t>北京得瑞领新科技有限公司：是一家技术导向的产品研发企业，致力于发展计算架构中的底层存储核心技术—半导体存储，立足于自研核心 IP 和主控芯片，提供可与 Tier1 级别的产品。项目由微电子研究院推荐，计划在津投资成立子公司、存储产品事业部。</t>
  </si>
  <si>
    <t>庞大汽贸集团股份有限公司</t>
  </si>
  <si>
    <t>庞大汽车集团项目</t>
  </si>
  <si>
    <t>庞大汽贸集团股份有限公司：国内大型汽车经销商和中国500强企业，A股上市公司，注册资本26.215亿元。庞大集团拟与南方电网、中环股份合资成立合资公司，从事光伏新能源相关业务，预计年产值100亿元。</t>
  </si>
  <si>
    <t>溧泉科技有限公司</t>
  </si>
  <si>
    <t>溧泉科技项目</t>
  </si>
  <si>
    <t>溧泉科技是中科院物理所孵化的一家企业。产品是下一代锂离子电池、金属锂电池、混合固态电解质电池、全固态电池、钠离子电池和燃料电池产业化的最优材料解决方案。 
项目计划总投资10亿元，达产后预计可实现销售收入40亿元，税收贡献不低于1.2 亿，创造就业岗位约600个，达产后为当地贡献年均GDP不低于2亿。如地方供应链齐全，年均GDP贡献将有机会超过20亿。</t>
  </si>
  <si>
    <t>唐山晶玉科技股份有限公司</t>
  </si>
  <si>
    <t>唐山晶玉半导体切割设备项目</t>
  </si>
  <si>
    <t>唐山晶玉科技股份有限公司是一家集研发、生产、销售精密电子专用设备为一体的高科技民营企业，公司的主导产品多线切割机主要用于磁性材料、光学玻璃、石英晶体、特种陶瓷、半导体材料、蓝宝石、稀有金属及合金等硬脆及贵重材料的精密切割加工。
公司是河北省专精特新“小巨人”企业，拥有多项知识产权及专利，2016年与中航工业、海尔、上海联影、好孩子等8家单位共同获得中国优秀工业设计奖金奖。
拟在高新区建设半导体切割设备研发中心及结算中心。预计五年实现营收2.2亿元。</t>
  </si>
  <si>
    <t>天津元和工业设备有限公司、唐山开元自动焊接装备有限公司</t>
  </si>
  <si>
    <t>元和工业机器人生产总部项目</t>
  </si>
  <si>
    <t>元和工业根据未来发展需要，计划联合唐山开元在高新区购地建设自动化机器人生产基地项目，同时全面整合现有业务资源成立集团总部。项目占地约12亩，总投资3500万元，主要建设内容包括：集团总部、研发中心、自动化产线及制造展示中心等，建设周期约12个月，项目建成达产后，预计年营业收入达1.1亿元以上；</t>
  </si>
  <si>
    <t>广东南油控股集团有限公司</t>
  </si>
  <si>
    <t>广东南油控股集团有限公司（以下简称“南油集团”）于1982年经原国家经委批准成立，由原石油工业部和广东省人民政府联合投资设立。2000年，广东省人民政府实施体制改革，南油集团成为广东省环保集团有限公司属下控股企业。广东南油服务有限公司（以下简称“南油服务”）是南油集团下属专业海洋石油服务商。
根据南油集团的战略规划，南油服务将在我区成立南油服务天津高新区分公司，主要面向中海油进行服务，对北方区业务进行统一结算。同时，广东南油将在高新区设立华北研发中心和生产制造基地，用地面积约30亩，总投资约1.5亿元，建设内容包括海工设备、水下特种机器人、特种海油设备制造等。项目建成后的5年内达到年均销售收入5亿元。</t>
  </si>
  <si>
    <t>天津中环信息产业集团有限公司、天津中百海河产业基金等</t>
  </si>
  <si>
    <t>青山TOPCON电池片项目</t>
  </si>
  <si>
    <t>项目发起方由天津中环信息产业集团有限公司、天津中百海河产业基金、拥有行业头部企业深厚领导经验的成建制创始团队以及其他知名战略投资人组成。项目总体计划投建15GW N 型TOPCON高效光伏电池片产能，总投资额近50亿元，其中一期投建6GW产能，达产后年产值约80亿元；3-5年内总计划落成15GW产能，届时年产值将超过150亿元。</t>
  </si>
  <si>
    <t>中核汇能有限公司</t>
  </si>
  <si>
    <t>中核汇能新能源电站投资项目</t>
  </si>
  <si>
    <t>中国核工业集团有限公司(简称中核集团)是中央直接管理的国有重要骨干企业,中核汇能有限公司成立于2011年11月,是中核集团、中国核电非核清洁能源产业开发、建设、运营的专业化平台。近期，中核汇能拟占股95%与兆祥新能源（天津）有限公司合作开发天津分布式光伏项目</t>
  </si>
  <si>
    <t>江苏泽润新材料有限公司</t>
  </si>
  <si>
    <t>泽润光伏连接器生产基地项目</t>
  </si>
  <si>
    <t>江苏泽润新材料有限公司成立于2017年3月，公司前身为2009年成立的东莞市泽润电子科技有限公司，多年来专业从事智能光伏接线盒，传统光伏接线盒，光伏连接器，光伏线材以及光伏配套线缆组装。公司拥有全球光伏行业较为高端、优质的海外客户群，是美国First Solar全球最大的光伏组件接线盒供应商，是美国Sunpower和Tesla光伏组件接线盒和连接器的重要供应商，也是韩国Hanwha光伏组件的主要供应商，海外销售额占比总收入的50％左右。现有员工超700人。泽润公司还在进军新能源汽车和储能行业，目前已与骆驼集团达成战略协议，成为宝马、奔驰、小鹏等新能源汽车电池盒供应商，预计2024年陆续投产。公司拟计划投资2亿元人民币，在北方租用1.2万平米左右厂房、仓库及办公楼，建设北方生产基地。</t>
  </si>
  <si>
    <t>深圳健网科技有限公司</t>
  </si>
  <si>
    <t>深圳健网储能建设项目</t>
  </si>
  <si>
    <t>深圳市健网科技有限公司成立于2011年，是一家专注智能电网开发及制造的高新技术型企业。
公司主要研发生产：充电桩电源模块、交直流充电桩、高压直流电源系统、大功率等离子体发生器电源、储能电站、
电动汽车换电站等。
公司总部地址位于深圳市宝安区，东风资产管理公司入股深圳健网并在深圳建立了充电桩研发中心及生产基地。公司拟借助高新区新能源政策补贴，投资1.2亿元开展储能项目建设。</t>
  </si>
  <si>
    <t>浙江华友钴业股份有限公司、天津巴莫科技有限责任公司</t>
  </si>
  <si>
    <t>巴莫高镍三元正极材料项目</t>
  </si>
  <si>
    <t>天津巴莫拟在高新区扩建10万吨动力用高镍三元正极项目，总投资55-60亿元，计划用地500亩，建设周期18-24个月，预计年耗电10亿度。项目满产后营业收入（产值）300亿元以上，净利润8亿元以上，带动就业2000人以上，创造税收约4亿元</t>
  </si>
  <si>
    <t>长江三峡集团雄安能源有限公司</t>
  </si>
  <si>
    <t>三峡公司区域总部项目</t>
  </si>
  <si>
    <t>长江三峡集团雄安能源有限公司为三峡集团全资二级子企业，与中国长江三峡集团有限公司河北雄安分公司合署办公，实行“一个机构、两块牌子”。计划在天津设立新能源分公司，重点开展光伏（太阳能）能源、风能、地热能、水电（含抽水蓄能）、氢能等清洁能源的资源获取、开发建设、投资并购、运维管理等工作和涉水生态环保业务。</t>
  </si>
  <si>
    <t>中煤（天津）工程设计有限公司</t>
  </si>
  <si>
    <t>中煤水文局总部迁址项目</t>
  </si>
  <si>
    <t>中国煤炭地质总局水文地质局（以下简称“中煤水文局”）是隶属于中国煤炭地质总局的二级央企。2021年营业收入15亿、利润8800万元，签订项目合同总额35亿元。同时根据水文局“十四五”规划，在2025年实现营业收入60亿元、利润2.5亿元。高新区持续推动中煤水文局总部落户进程，截至目前，中煤水文局下属公司相继落户，包括中煤水文局集团（天津）工程技术研究院有限公司、中煤水文局集团有限公司新能源科技分公司以及中能化绿能科技有限公司。</t>
  </si>
  <si>
    <t>中国电子科技集团公司第十八研究所</t>
  </si>
  <si>
    <t>电科能源产业化项目</t>
  </si>
  <si>
    <t>电科能源拟在高新区渤龙湖片区投资30亿元，规划建设宇航电源、人终端电源，智能网联装备电源以及外延片产业化基地及技术发展研究中心，开展新型光储控能源网络系统、人平台新型混合动力电源系统和智能互联电源微网系统的技术研究与产业推广，计划占地500亩。</t>
  </si>
  <si>
    <t>浙江帕瓦科技有限公司</t>
  </si>
  <si>
    <t>帕瓦新能源项目</t>
  </si>
  <si>
    <t>浙江帕瓦新能源股份有限公司成立于2014年7月，2022年9月在科创板上市，是一家专注于电动汽车用锂离子电池三元正极材料前驱体生产、研发和销售的国家高新技术企业。拟投资30亿元，筹划建设三元锂电正极材料前驱体和钠离子电池项目。拟选址区域包括：天津滨海新区、江苏和浙江，该项目预计占地200亩，建成后年产值30亿元。</t>
  </si>
  <si>
    <t>国轩高科</t>
  </si>
  <si>
    <t>国轩高科PACK线及储能和电池应用项目</t>
  </si>
  <si>
    <t>国轩高科拟以天津国轩新能源科技有限公司为主体，投资15亿元，建设5GWH动力电池生产基地项目。该项目主要生产4680锂离子动力电池，满产后预计年产值35亿元，税收1.6亿元。</t>
  </si>
  <si>
    <t>中国广核集团旗下中广核技公司</t>
  </si>
  <si>
    <t>中广核医疗设备制造基地项目</t>
  </si>
  <si>
    <t>项目方拟投资8亿元。中国广核集团是原中国广东核电集团，总部位于广东省深圳市，是由国务院国资委控股的中央企业。业务已覆盖核能、核燃料、新能源、非动力核技术、数字化、科技型环保、产业金融等领域，是中国最大、全球第三大核电企业，位列中国企业500强第200位、中国跨国公司100强第19位。项目方拟在津选址建设的是诊断设备中的PET/CT部分。中广核技拟与位于北京的一家PET/CT设备研发、生产和销售的公司成立一家合资公司，投资8亿元，建设PET/CT的技术研发、生产制造和销售基地</t>
  </si>
  <si>
    <t>河北亿利集团</t>
  </si>
  <si>
    <t>河北亿利集团项目</t>
  </si>
  <si>
    <t>项目总投资12亿元，分二期新增自动生产线8条，产能80万套，员工约350人（70%为研发人员）。一期投资3亿元，租赁现有标准厂房7000-10000㎡，建设2条生产线，预计6个月达产。年产能20万套、销售收入8亿元、纳税3600万元。二期投资9亿元，拟购买土地100亩用，年产能60万套、纳税1.5亿元。</t>
  </si>
  <si>
    <t>自贸局</t>
  </si>
  <si>
    <t>威特生物</t>
  </si>
  <si>
    <t>威特生物增资项目</t>
  </si>
  <si>
    <t xml:space="preserve">2010年为满足口蹄疫新型疫苗产品成果转化的需要，中国农业科学院兰州兽医研究所在高新区投资设立，主要从事口蹄疫疫苗的研发及产业化，是国家重大动物疫病防控体系的重要组成部分，被评为“中国兽用生物制品生产10强企业”“中国十大技术突破兽用生物制品品牌”。目前项目已经完成一期厂房建设，取得兽药生产许可证；2021年下半年，取得“猪口蹄疫0型病毒样颗粒疫苗”、“口蹄疫病毒非结构蛋白#ABC阻断ELASA抗体检测试剂盒”等多个新兽药证书，产线投产准备就绪。计划增资2亿元，加速项目二期建设，提升新品开发能力，完成产品多元化布局。
</t>
  </si>
  <si>
    <t>天津智芯半导体科技有限公司</t>
  </si>
  <si>
    <t>车规级芯片测试基地项目</t>
  </si>
  <si>
    <t>建设10000平米以上车规级MCU芯片测试基地</t>
  </si>
  <si>
    <t>对接华苑选址</t>
  </si>
  <si>
    <t>TCL环鑫半导体（天津）有限公司</t>
  </si>
  <si>
    <t>环鑫三代半导体项目</t>
  </si>
  <si>
    <t>TCL环鑫拟利用自有厂房，为布局第三代半导体功率器件领域，通过购买先进设备，快速建设SiC和GaN功率器件中试线，并协同设计、材料及应用，建设SiC MOS和GaN HEMT双产品平台。项目预计总投资20亿元，分两阶段建设，第一阶段投资4亿元建设快速通线，第二阶段投资16亿元建设独立产线，预计2026年达产，达产后年营业收入2.9亿元。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</si>
</sst>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0\)"/>
  </numFmts>
  <fonts count="42">
    <font>
      <sz val="11"/>
      <color theme="1"/>
      <name val="宋体"/>
      <charset val="134"/>
      <scheme val="minor"/>
    </font>
    <font>
      <sz val="11"/>
      <color indexed="8"/>
      <name val="宋体"/>
      <charset val="134"/>
    </font>
    <font>
      <b/>
      <sz val="24"/>
      <name val="宋体"/>
      <charset val="134"/>
      <scheme val="minor"/>
    </font>
    <font>
      <b/>
      <sz val="11"/>
      <name val="宋体"/>
      <charset val="134"/>
    </font>
    <font>
      <b/>
      <sz val="12"/>
      <name val="Times New Roman"/>
      <charset val="134"/>
    </font>
    <font>
      <b/>
      <sz val="12"/>
      <name val="宋体"/>
      <charset val="134"/>
    </font>
    <font>
      <sz val="11"/>
      <color rgb="FF000000"/>
      <name val="宋体"/>
      <charset val="134"/>
    </font>
    <font>
      <sz val="11"/>
      <name val="宋体"/>
      <charset val="134"/>
      <scheme val="minor"/>
    </font>
    <font>
      <b/>
      <sz val="24"/>
      <color theme="1"/>
      <name val="宋体"/>
      <charset val="134"/>
      <scheme val="minor"/>
    </font>
    <font>
      <b/>
      <sz val="11"/>
      <color theme="1"/>
      <name val="宋体"/>
      <charset val="134"/>
      <scheme val="minor"/>
    </font>
    <font>
      <b/>
      <sz val="20"/>
      <color theme="1"/>
      <name val="宋体"/>
      <charset val="134"/>
      <scheme val="minor"/>
    </font>
    <font>
      <b/>
      <sz val="12"/>
      <color theme="1"/>
      <name val="宋体"/>
      <charset val="134"/>
      <scheme val="minor"/>
    </font>
    <font>
      <b/>
      <sz val="24"/>
      <name val="Times New Roman"/>
      <charset val="134"/>
    </font>
    <font>
      <b/>
      <sz val="12"/>
      <name val="FangSong"/>
      <charset val="134"/>
    </font>
    <font>
      <b/>
      <sz val="16"/>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2"/>
      <color indexed="8"/>
      <name val="宋体"/>
      <charset val="134"/>
    </font>
    <font>
      <sz val="12"/>
      <name val="宋体"/>
      <charset val="134"/>
    </font>
    <font>
      <sz val="10"/>
      <name val="Arial"/>
      <charset val="134"/>
    </font>
    <font>
      <sz val="12"/>
      <color indexed="9"/>
      <name val="宋体"/>
      <charset val="134"/>
    </font>
    <font>
      <sz val="11"/>
      <color theme="1"/>
      <name val="Tahoma"/>
      <charset val="134"/>
    </font>
    <font>
      <b/>
      <sz val="24"/>
      <name val="宋体"/>
      <charset val="134"/>
    </font>
  </fonts>
  <fills count="50">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solid">
        <fgColor indexed="42"/>
        <bgColor indexed="64"/>
      </patternFill>
    </fill>
    <fill>
      <patternFill patternType="solid">
        <fgColor indexed="11"/>
        <bgColor indexed="64"/>
      </patternFill>
    </fill>
    <fill>
      <patternFill patternType="solid">
        <fgColor indexed="36"/>
        <bgColor indexed="64"/>
      </patternFill>
    </fill>
    <fill>
      <patternFill patternType="solid">
        <fgColor indexed="29"/>
        <bgColor indexed="64"/>
      </patternFill>
    </fill>
    <fill>
      <patternFill patternType="solid">
        <fgColor indexed="49"/>
        <bgColor indexed="64"/>
      </patternFill>
    </fill>
    <fill>
      <patternFill patternType="solid">
        <fgColor indexed="52"/>
        <bgColor indexed="64"/>
      </patternFill>
    </fill>
    <fill>
      <patternFill patternType="solid">
        <fgColor indexed="27"/>
        <bgColor indexed="64"/>
      </patternFill>
    </fill>
    <fill>
      <patternFill patternType="solid">
        <fgColor indexed="30"/>
        <bgColor indexed="64"/>
      </patternFill>
    </fill>
    <fill>
      <patternFill patternType="solid">
        <fgColor indexed="51"/>
        <bgColor indexed="64"/>
      </patternFill>
    </fill>
    <fill>
      <patternFill patternType="solid">
        <fgColor indexed="44"/>
        <bgColor indexed="64"/>
      </patternFill>
    </fill>
    <fill>
      <patternFill patternType="solid">
        <fgColor indexed="5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3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6" borderId="18" applyNumberFormat="0" applyAlignment="0" applyProtection="0">
      <alignment vertical="center"/>
    </xf>
    <xf numFmtId="0" fontId="25" fillId="7" borderId="19" applyNumberFormat="0" applyAlignment="0" applyProtection="0">
      <alignment vertical="center"/>
    </xf>
    <xf numFmtId="0" fontId="26" fillId="7" borderId="18" applyNumberFormat="0" applyAlignment="0" applyProtection="0">
      <alignment vertical="center"/>
    </xf>
    <xf numFmtId="0" fontId="27" fillId="8"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35" fillId="41" borderId="0" applyNumberFormat="0" applyBorder="0" applyAlignment="0" applyProtection="0">
      <alignment vertical="center"/>
    </xf>
    <xf numFmtId="0" fontId="1" fillId="42"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37" borderId="0" applyNumberFormat="0" applyBorder="0" applyAlignment="0" applyProtection="0">
      <alignment vertical="center"/>
    </xf>
    <xf numFmtId="0" fontId="35" fillId="44"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39" borderId="0" applyNumberFormat="0" applyBorder="0" applyAlignment="0" applyProtection="0">
      <alignment vertical="center"/>
    </xf>
    <xf numFmtId="0" fontId="1" fillId="45"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35" fillId="42" borderId="0" applyNumberFormat="0" applyBorder="0" applyAlignment="0" applyProtection="0">
      <alignment vertical="center"/>
    </xf>
    <xf numFmtId="0" fontId="37" fillId="0" borderId="0"/>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0" fillId="0" borderId="0"/>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42"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48"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35" fillId="4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36" fillId="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1" fillId="45" borderId="0" applyNumberFormat="0" applyBorder="0" applyAlignment="0" applyProtection="0">
      <alignment vertical="center"/>
    </xf>
    <xf numFmtId="0" fontId="1" fillId="39"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35" fillId="41" borderId="0" applyNumberFormat="0" applyBorder="0" applyAlignment="0" applyProtection="0">
      <alignment vertical="center"/>
    </xf>
    <xf numFmtId="0" fontId="1" fillId="4" borderId="0" applyNumberFormat="0" applyBorder="0" applyAlignment="0" applyProtection="0">
      <alignment vertical="center"/>
    </xf>
    <xf numFmtId="0" fontId="1" fillId="4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1" fillId="47"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40"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1" fillId="45" borderId="0" applyNumberFormat="0" applyBorder="0" applyAlignment="0" applyProtection="0">
      <alignment vertical="center"/>
    </xf>
    <xf numFmtId="0" fontId="35" fillId="41"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2"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5" fillId="46"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1" fillId="39"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1" fillId="4" borderId="0" applyNumberFormat="0" applyBorder="0" applyAlignment="0" applyProtection="0">
      <alignment vertical="center"/>
    </xf>
    <xf numFmtId="0" fontId="1" fillId="47"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47"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1" fillId="40" borderId="0" applyNumberFormat="0" applyBorder="0" applyAlignment="0" applyProtection="0">
      <alignment vertical="center"/>
    </xf>
    <xf numFmtId="0" fontId="1" fillId="47" borderId="0" applyNumberFormat="0" applyBorder="0" applyAlignment="0" applyProtection="0">
      <alignment vertical="center"/>
    </xf>
    <xf numFmtId="0" fontId="1" fillId="4" borderId="0" applyNumberFormat="0" applyBorder="0" applyAlignment="0" applyProtection="0">
      <alignment vertical="center"/>
    </xf>
    <xf numFmtId="0" fontId="1" fillId="39"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1" fillId="47"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35" fillId="42" borderId="0" applyNumberFormat="0" applyBorder="0" applyAlignment="0" applyProtection="0">
      <alignment vertical="center"/>
    </xf>
    <xf numFmtId="0" fontId="1" fillId="4" borderId="0" applyNumberFormat="0" applyBorder="0" applyAlignment="0" applyProtection="0">
      <alignment vertical="center"/>
    </xf>
    <xf numFmtId="0" fontId="1" fillId="47"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4"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1" fillId="4"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35" fillId="41"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35" fillId="41"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4" borderId="0" applyNumberFormat="0" applyBorder="0" applyAlignment="0" applyProtection="0">
      <alignment vertical="center"/>
    </xf>
    <xf numFmtId="0" fontId="1" fillId="42"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1" fillId="39" borderId="0" applyNumberFormat="0" applyBorder="0" applyAlignment="0" applyProtection="0">
      <alignment vertical="center"/>
    </xf>
    <xf numFmtId="0" fontId="35" fillId="40"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1" fillId="39" borderId="0" applyNumberFormat="0" applyBorder="0" applyAlignment="0" applyProtection="0">
      <alignment vertical="center"/>
    </xf>
    <xf numFmtId="0" fontId="36" fillId="4" borderId="0" applyNumberFormat="0" applyBorder="0" applyAlignment="0" applyProtection="0">
      <alignment vertical="center"/>
    </xf>
    <xf numFmtId="0" fontId="1" fillId="48"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35" fillId="44" borderId="0" applyNumberFormat="0" applyBorder="0" applyAlignment="0" applyProtection="0">
      <alignment vertical="center"/>
    </xf>
    <xf numFmtId="0" fontId="1" fillId="4" borderId="0" applyNumberFormat="0" applyBorder="0" applyAlignment="0" applyProtection="0">
      <alignment vertical="center"/>
    </xf>
    <xf numFmtId="0" fontId="1" fillId="42"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35" fillId="44" borderId="0" applyNumberFormat="0" applyBorder="0" applyAlignment="0" applyProtection="0">
      <alignment vertical="center"/>
    </xf>
    <xf numFmtId="0" fontId="1" fillId="4"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36" fillId="4" borderId="0" applyNumberFormat="0" applyBorder="0" applyAlignment="0" applyProtection="0">
      <alignment vertical="center"/>
    </xf>
    <xf numFmtId="0" fontId="35" fillId="44" borderId="0" applyNumberFormat="0" applyBorder="0" applyAlignment="0" applyProtection="0">
      <alignment vertical="center"/>
    </xf>
    <xf numFmtId="0" fontId="1" fillId="4"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1"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2" borderId="0" applyNumberFormat="0" applyBorder="0" applyAlignment="0" applyProtection="0">
      <alignment vertical="center"/>
    </xf>
    <xf numFmtId="0" fontId="1" fillId="36"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1" fillId="4"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2" borderId="0" applyNumberFormat="0" applyBorder="0" applyAlignment="0" applyProtection="0">
      <alignment vertical="center"/>
    </xf>
    <xf numFmtId="0" fontId="1" fillId="36"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36" fillId="4" borderId="0" applyNumberFormat="0" applyBorder="0" applyAlignment="0" applyProtection="0">
      <alignment vertical="center"/>
    </xf>
    <xf numFmtId="0" fontId="35" fillId="40" borderId="0" applyNumberFormat="0" applyBorder="0" applyAlignment="0" applyProtection="0">
      <alignment vertical="center"/>
    </xf>
    <xf numFmtId="0" fontId="1" fillId="4" borderId="0" applyNumberFormat="0" applyBorder="0" applyAlignment="0" applyProtection="0">
      <alignment vertical="center"/>
    </xf>
    <xf numFmtId="0" fontId="1" fillId="36"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4"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47"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35" fillId="43"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6"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35" fillId="4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5" fillId="46"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4"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35" fillId="40"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4" borderId="0" applyNumberFormat="0" applyBorder="0" applyAlignment="0" applyProtection="0">
      <alignment vertical="center"/>
    </xf>
    <xf numFmtId="0" fontId="35" fillId="44"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37" borderId="0" applyNumberFormat="0" applyBorder="0" applyAlignment="0" applyProtection="0">
      <alignment vertical="center"/>
    </xf>
    <xf numFmtId="0" fontId="1" fillId="4" borderId="0" applyNumberFormat="0" applyBorder="0" applyAlignment="0" applyProtection="0">
      <alignment vertical="center"/>
    </xf>
    <xf numFmtId="0" fontId="35" fillId="44"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0" borderId="0"/>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3"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0" fillId="0" borderId="0"/>
    <xf numFmtId="0" fontId="36" fillId="4" borderId="0" applyNumberFormat="0" applyBorder="0" applyAlignment="0" applyProtection="0">
      <alignment vertical="center"/>
    </xf>
    <xf numFmtId="0" fontId="0" fillId="0" borderId="0"/>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0" fillId="0" borderId="0"/>
    <xf numFmtId="0" fontId="36" fillId="4" borderId="0" applyNumberFormat="0" applyBorder="0" applyAlignment="0" applyProtection="0">
      <alignment vertical="center"/>
    </xf>
    <xf numFmtId="0" fontId="0" fillId="0" borderId="0"/>
    <xf numFmtId="0" fontId="1" fillId="39"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0" fillId="0" borderId="0"/>
    <xf numFmtId="0" fontId="0" fillId="0" borderId="0"/>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0" fillId="0" borderId="0"/>
    <xf numFmtId="0" fontId="0" fillId="0" borderId="0"/>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36" fillId="4"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4" borderId="0" applyNumberFormat="0" applyBorder="0" applyAlignment="0" applyProtection="0">
      <alignment vertical="center"/>
    </xf>
    <xf numFmtId="0" fontId="1" fillId="48" borderId="0" applyNumberFormat="0" applyBorder="0" applyAlignment="0" applyProtection="0">
      <alignment vertical="center"/>
    </xf>
    <xf numFmtId="0" fontId="36" fillId="4" borderId="0" applyNumberFormat="0" applyBorder="0" applyAlignment="0" applyProtection="0">
      <alignment vertical="center"/>
    </xf>
    <xf numFmtId="0" fontId="0" fillId="0" borderId="0"/>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3" borderId="0" applyNumberFormat="0" applyBorder="0" applyAlignment="0" applyProtection="0">
      <alignment vertical="center"/>
    </xf>
    <xf numFmtId="0" fontId="1" fillId="42"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5" fillId="43" borderId="0" applyNumberFormat="0" applyBorder="0" applyAlignment="0" applyProtection="0">
      <alignment vertical="center"/>
    </xf>
    <xf numFmtId="0" fontId="1" fillId="42"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47" borderId="0" applyNumberFormat="0" applyBorder="0" applyAlignment="0" applyProtection="0">
      <alignment vertical="center"/>
    </xf>
    <xf numFmtId="0" fontId="1" fillId="36" borderId="0" applyNumberFormat="0" applyBorder="0" applyAlignment="0" applyProtection="0">
      <alignment vertical="center"/>
    </xf>
    <xf numFmtId="0" fontId="35" fillId="43"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35" fillId="43"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35" fillId="42" borderId="0" applyNumberFormat="0" applyBorder="0" applyAlignment="0" applyProtection="0">
      <alignment vertical="center"/>
    </xf>
    <xf numFmtId="0" fontId="1" fillId="4" borderId="0" applyNumberFormat="0" applyBorder="0" applyAlignment="0" applyProtection="0">
      <alignment vertical="center"/>
    </xf>
    <xf numFmtId="0" fontId="35" fillId="44"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7"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35" fillId="43"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1" fillId="4" borderId="0" applyNumberFormat="0" applyBorder="0" applyAlignment="0" applyProtection="0">
      <alignment vertical="center"/>
    </xf>
    <xf numFmtId="0" fontId="35" fillId="44"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36"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45" borderId="0" applyNumberFormat="0" applyBorder="0" applyAlignment="0" applyProtection="0">
      <alignment vertical="center"/>
    </xf>
    <xf numFmtId="0" fontId="36" fillId="4"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4"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4"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1" fillId="4"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35" fillId="43"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35" fillId="43"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35" fillId="43"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35" fillId="43"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0" fillId="0" borderId="0"/>
    <xf numFmtId="0" fontId="0" fillId="0" borderId="0"/>
    <xf numFmtId="0" fontId="1" fillId="36"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35" fillId="44"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0" fillId="0" borderId="0"/>
    <xf numFmtId="0" fontId="0" fillId="0" borderId="0"/>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1" fillId="37"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35" fillId="41"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40" borderId="0" applyNumberFormat="0" applyBorder="0" applyAlignment="0" applyProtection="0">
      <alignment vertical="center"/>
    </xf>
    <xf numFmtId="0" fontId="35" fillId="44"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4"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2" borderId="0" applyNumberFormat="0" applyBorder="0" applyAlignment="0" applyProtection="0">
      <alignment vertical="center"/>
    </xf>
    <xf numFmtId="0" fontId="1" fillId="36" borderId="0" applyNumberFormat="0" applyBorder="0" applyAlignment="0" applyProtection="0">
      <alignment vertical="center"/>
    </xf>
    <xf numFmtId="0" fontId="0" fillId="0" borderId="0"/>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2" borderId="0" applyNumberFormat="0" applyBorder="0" applyAlignment="0" applyProtection="0">
      <alignment vertical="center"/>
    </xf>
    <xf numFmtId="0" fontId="1" fillId="36" borderId="0" applyNumberFormat="0" applyBorder="0" applyAlignment="0" applyProtection="0">
      <alignment vertical="center"/>
    </xf>
    <xf numFmtId="0" fontId="0" fillId="0" borderId="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35" fillId="44" borderId="0" applyNumberFormat="0" applyBorder="0" applyAlignment="0" applyProtection="0">
      <alignment vertical="center"/>
    </xf>
    <xf numFmtId="0" fontId="1" fillId="39" borderId="0" applyNumberFormat="0" applyBorder="0" applyAlignment="0" applyProtection="0">
      <alignment vertical="center"/>
    </xf>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36" borderId="0" applyNumberFormat="0" applyBorder="0" applyAlignment="0" applyProtection="0">
      <alignment vertical="center"/>
    </xf>
    <xf numFmtId="0" fontId="35" fillId="42"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8" borderId="0" applyNumberFormat="0" applyBorder="0" applyAlignment="0" applyProtection="0">
      <alignment vertical="center"/>
    </xf>
    <xf numFmtId="0" fontId="1" fillId="36" borderId="0" applyNumberFormat="0" applyBorder="0" applyAlignment="0" applyProtection="0">
      <alignment vertical="center"/>
    </xf>
    <xf numFmtId="0" fontId="35" fillId="42"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36" fillId="4" borderId="0" applyNumberFormat="0" applyBorder="0" applyAlignment="0" applyProtection="0">
      <alignment vertical="center"/>
    </xf>
    <xf numFmtId="0" fontId="35" fillId="46"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36" fillId="4" borderId="0" applyNumberFormat="0" applyBorder="0" applyAlignment="0" applyProtection="0">
      <alignment vertical="center"/>
    </xf>
    <xf numFmtId="0" fontId="35" fillId="46"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1" fillId="42" borderId="0" applyNumberFormat="0" applyBorder="0" applyAlignment="0" applyProtection="0">
      <alignment vertical="center"/>
    </xf>
    <xf numFmtId="0" fontId="1" fillId="36" borderId="0" applyNumberFormat="0" applyBorder="0" applyAlignment="0" applyProtection="0">
      <alignment vertical="center"/>
    </xf>
    <xf numFmtId="0" fontId="1" fillId="48"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6"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6"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0" fillId="0" borderId="0"/>
    <xf numFmtId="0" fontId="0" fillId="0" borderId="0"/>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35" fillId="41"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1" fillId="36" borderId="0" applyNumberFormat="0" applyBorder="0" applyAlignment="0" applyProtection="0">
      <alignment vertical="center"/>
    </xf>
    <xf numFmtId="0" fontId="35" fillId="46" borderId="0" applyNumberFormat="0" applyBorder="0" applyAlignment="0" applyProtection="0">
      <alignment vertical="center"/>
    </xf>
    <xf numFmtId="0" fontId="1" fillId="36"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35" fillId="44"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8" borderId="0" applyNumberFormat="0" applyBorder="0" applyAlignment="0" applyProtection="0">
      <alignment vertical="center"/>
    </xf>
    <xf numFmtId="0" fontId="1" fillId="40"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35" fillId="42"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35" fillId="44" borderId="0" applyNumberFormat="0" applyBorder="0" applyAlignment="0" applyProtection="0">
      <alignment vertical="center"/>
    </xf>
    <xf numFmtId="0" fontId="1" fillId="39" borderId="0" applyNumberFormat="0" applyBorder="0" applyAlignment="0" applyProtection="0">
      <alignment vertical="center"/>
    </xf>
    <xf numFmtId="0" fontId="35" fillId="44"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35" fillId="44" borderId="0" applyNumberFormat="0" applyBorder="0" applyAlignment="0" applyProtection="0">
      <alignment vertical="center"/>
    </xf>
    <xf numFmtId="0" fontId="1" fillId="39"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1" fillId="47" borderId="0" applyNumberFormat="0" applyBorder="0" applyAlignment="0" applyProtection="0">
      <alignment vertical="center"/>
    </xf>
    <xf numFmtId="0" fontId="35" fillId="44" borderId="0" applyNumberFormat="0" applyBorder="0" applyAlignment="0" applyProtection="0">
      <alignment vertical="center"/>
    </xf>
    <xf numFmtId="0" fontId="1" fillId="39"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35" fillId="44" borderId="0" applyNumberFormat="0" applyBorder="0" applyAlignment="0" applyProtection="0">
      <alignment vertical="center"/>
    </xf>
    <xf numFmtId="0" fontId="1" fillId="39"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7"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9"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35" fillId="40"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2"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35" fillId="41"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1" fillId="39"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5" fillId="40"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1" fillId="39"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47"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35" fillId="43" borderId="0" applyNumberFormat="0" applyBorder="0" applyAlignment="0" applyProtection="0">
      <alignment vertical="center"/>
    </xf>
    <xf numFmtId="0" fontId="1" fillId="39" borderId="0" applyNumberFormat="0" applyBorder="0" applyAlignment="0" applyProtection="0">
      <alignment vertical="center"/>
    </xf>
    <xf numFmtId="0" fontId="1" fillId="42"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47"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35" fillId="41" borderId="0" applyNumberFormat="0" applyBorder="0" applyAlignment="0" applyProtection="0">
      <alignment vertical="center"/>
    </xf>
    <xf numFmtId="0" fontId="1" fillId="38"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35" fillId="40"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37"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37"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35" fillId="40"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38" fillId="0" borderId="0" applyNumberFormat="0" applyFont="0" applyFill="0" applyBorder="0" applyAlignment="0" applyProtection="0"/>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38" fillId="0" borderId="0" applyNumberFormat="0" applyFont="0" applyFill="0" applyBorder="0" applyAlignment="0" applyProtection="0"/>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37"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37"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35" fillId="43" borderId="0" applyNumberFormat="0" applyBorder="0" applyAlignment="0" applyProtection="0">
      <alignment vertical="center"/>
    </xf>
    <xf numFmtId="0" fontId="35" fillId="46"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35" fillId="41" borderId="0" applyNumberFormat="0" applyBorder="0" applyAlignment="0" applyProtection="0">
      <alignment vertical="center"/>
    </xf>
    <xf numFmtId="0" fontId="35" fillId="46"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38" fillId="0" borderId="0" applyNumberFormat="0" applyFont="0" applyFill="0" applyBorder="0" applyAlignment="0" applyProtection="0"/>
    <xf numFmtId="0" fontId="1" fillId="45" borderId="0" applyNumberFormat="0" applyBorder="0" applyAlignment="0" applyProtection="0">
      <alignment vertical="center"/>
    </xf>
    <xf numFmtId="0" fontId="35" fillId="41" borderId="0" applyNumberFormat="0" applyBorder="0" applyAlignment="0" applyProtection="0">
      <alignment vertical="center"/>
    </xf>
    <xf numFmtId="0" fontId="1" fillId="37" borderId="0" applyNumberFormat="0" applyBorder="0" applyAlignment="0" applyProtection="0">
      <alignment vertical="center"/>
    </xf>
    <xf numFmtId="0" fontId="1" fillId="45"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35" fillId="44" borderId="0" applyNumberFormat="0" applyBorder="0" applyAlignment="0" applyProtection="0">
      <alignment vertical="center"/>
    </xf>
    <xf numFmtId="0" fontId="1" fillId="37"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35" fillId="44" borderId="0" applyNumberFormat="0" applyBorder="0" applyAlignment="0" applyProtection="0">
      <alignment vertical="center"/>
    </xf>
    <xf numFmtId="0" fontId="1" fillId="37"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0" borderId="0"/>
    <xf numFmtId="0" fontId="1" fillId="0" borderId="0"/>
    <xf numFmtId="0" fontId="1" fillId="45" borderId="0" applyNumberFormat="0" applyBorder="0" applyAlignment="0" applyProtection="0">
      <alignment vertical="center"/>
    </xf>
    <xf numFmtId="0" fontId="1" fillId="0" borderId="0"/>
    <xf numFmtId="0" fontId="1" fillId="0" borderId="0"/>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35" fillId="46"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40"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5" borderId="0" applyNumberFormat="0" applyBorder="0" applyAlignment="0" applyProtection="0">
      <alignment vertical="center"/>
    </xf>
    <xf numFmtId="0" fontId="35" fillId="42" borderId="0" applyNumberFormat="0" applyBorder="0" applyAlignment="0" applyProtection="0">
      <alignment vertical="center"/>
    </xf>
    <xf numFmtId="0" fontId="1" fillId="45" borderId="0" applyNumberFormat="0" applyBorder="0" applyAlignment="0" applyProtection="0">
      <alignment vertical="center"/>
    </xf>
    <xf numFmtId="0" fontId="35" fillId="40" borderId="0" applyNumberFormat="0" applyBorder="0" applyAlignment="0" applyProtection="0">
      <alignment vertical="center"/>
    </xf>
    <xf numFmtId="0" fontId="1" fillId="45"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35" fillId="43"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36" fillId="4"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36" fillId="4" borderId="0" applyNumberFormat="0" applyBorder="0" applyAlignment="0" applyProtection="0">
      <alignment vertical="center"/>
    </xf>
    <xf numFmtId="0" fontId="1" fillId="48"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36" fillId="4" borderId="0" applyNumberFormat="0" applyBorder="0" applyAlignment="0" applyProtection="0">
      <alignment vertical="center"/>
    </xf>
    <xf numFmtId="0" fontId="1" fillId="45"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1" fillId="38" borderId="0" applyNumberFormat="0" applyBorder="0" applyAlignment="0" applyProtection="0">
      <alignment vertical="center"/>
    </xf>
    <xf numFmtId="0" fontId="1" fillId="45"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35" fillId="44" borderId="0" applyNumberFormat="0" applyBorder="0" applyAlignment="0" applyProtection="0">
      <alignment vertical="center"/>
    </xf>
    <xf numFmtId="0" fontId="1" fillId="45" borderId="0" applyNumberFormat="0" applyBorder="0" applyAlignment="0" applyProtection="0">
      <alignment vertical="center"/>
    </xf>
    <xf numFmtId="0" fontId="35" fillId="46" borderId="0" applyNumberFormat="0" applyBorder="0" applyAlignment="0" applyProtection="0">
      <alignment vertical="center"/>
    </xf>
    <xf numFmtId="0" fontId="36" fillId="4" borderId="0" applyNumberFormat="0" applyBorder="0" applyAlignment="0" applyProtection="0">
      <alignment vertical="center"/>
    </xf>
    <xf numFmtId="0" fontId="1" fillId="42" borderId="0" applyNumberFormat="0" applyBorder="0" applyAlignment="0" applyProtection="0">
      <alignment vertical="center"/>
    </xf>
    <xf numFmtId="0" fontId="1" fillId="45"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48" borderId="0" applyNumberFormat="0" applyBorder="0" applyAlignment="0" applyProtection="0">
      <alignment vertical="center"/>
    </xf>
    <xf numFmtId="0" fontId="1" fillId="37" borderId="0" applyNumberFormat="0" applyBorder="0" applyAlignment="0" applyProtection="0">
      <alignment vertical="center"/>
    </xf>
    <xf numFmtId="0" fontId="1" fillId="47"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47"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3"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1" borderId="0" applyNumberFormat="0" applyBorder="0" applyAlignment="0" applyProtection="0">
      <alignment vertical="center"/>
    </xf>
    <xf numFmtId="0" fontId="1" fillId="37" borderId="0" applyNumberFormat="0" applyBorder="0" applyAlignment="0" applyProtection="0">
      <alignment vertical="center"/>
    </xf>
    <xf numFmtId="0" fontId="35" fillId="41" borderId="0" applyNumberFormat="0" applyBorder="0" applyAlignment="0" applyProtection="0">
      <alignment vertical="center"/>
    </xf>
    <xf numFmtId="0" fontId="0" fillId="0" borderId="0"/>
    <xf numFmtId="0" fontId="1" fillId="37" borderId="0" applyNumberFormat="0" applyBorder="0" applyAlignment="0" applyProtection="0">
      <alignment vertical="center"/>
    </xf>
    <xf numFmtId="0" fontId="35" fillId="41"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3"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37"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1" fillId="40" borderId="0" applyNumberFormat="0" applyBorder="0" applyAlignment="0" applyProtection="0">
      <alignment vertical="center"/>
    </xf>
    <xf numFmtId="0" fontId="1" fillId="0" borderId="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1" fillId="37" borderId="0" applyNumberFormat="0" applyBorder="0" applyAlignment="0" applyProtection="0">
      <alignment vertical="center"/>
    </xf>
    <xf numFmtId="0" fontId="35" fillId="44"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1"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3" borderId="0" applyNumberFormat="0" applyBorder="0" applyAlignment="0" applyProtection="0">
      <alignment vertical="center"/>
    </xf>
    <xf numFmtId="0" fontId="1" fillId="37" borderId="0" applyNumberFormat="0" applyBorder="0" applyAlignment="0" applyProtection="0">
      <alignment vertical="center"/>
    </xf>
    <xf numFmtId="0" fontId="35" fillId="43"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48" borderId="0" applyNumberFormat="0" applyBorder="0" applyAlignment="0" applyProtection="0">
      <alignment vertical="center"/>
    </xf>
    <xf numFmtId="0" fontId="1" fillId="37"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0"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6" fillId="4"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37" borderId="0" applyNumberFormat="0" applyBorder="0" applyAlignment="0" applyProtection="0">
      <alignment vertical="center"/>
    </xf>
    <xf numFmtId="0" fontId="35" fillId="44"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37" borderId="0" applyNumberFormat="0" applyBorder="0" applyAlignment="0" applyProtection="0">
      <alignment vertical="center"/>
    </xf>
    <xf numFmtId="0" fontId="35" fillId="40" borderId="0" applyNumberFormat="0" applyBorder="0" applyAlignment="0" applyProtection="0">
      <alignment vertical="center"/>
    </xf>
    <xf numFmtId="0" fontId="35" fillId="44" borderId="0" applyNumberFormat="0" applyBorder="0" applyAlignment="0" applyProtection="0">
      <alignment vertical="center"/>
    </xf>
    <xf numFmtId="0" fontId="1" fillId="37" borderId="0" applyNumberFormat="0" applyBorder="0" applyAlignment="0" applyProtection="0">
      <alignment vertical="center"/>
    </xf>
    <xf numFmtId="0" fontId="1" fillId="47"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35" fillId="46" borderId="0" applyNumberFormat="0" applyBorder="0" applyAlignment="0" applyProtection="0">
      <alignment vertical="center"/>
    </xf>
    <xf numFmtId="0" fontId="1" fillId="37" borderId="0" applyNumberFormat="0" applyBorder="0" applyAlignment="0" applyProtection="0">
      <alignment vertical="center"/>
    </xf>
    <xf numFmtId="0" fontId="1" fillId="37" borderId="0" applyNumberFormat="0" applyBorder="0" applyAlignment="0" applyProtection="0">
      <alignment vertical="center"/>
    </xf>
    <xf numFmtId="0" fontId="1" fillId="47" borderId="0" applyNumberFormat="0" applyBorder="0" applyAlignment="0" applyProtection="0">
      <alignment vertical="center"/>
    </xf>
    <xf numFmtId="0" fontId="1" fillId="40"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1" fillId="40"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0" borderId="0"/>
    <xf numFmtId="0" fontId="1" fillId="0" borderId="0"/>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0" borderId="0"/>
    <xf numFmtId="0" fontId="1" fillId="0" borderId="0"/>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2"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35" fillId="41"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35" fillId="43"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35" fillId="41"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0" borderId="0" applyNumberFormat="0" applyBorder="0" applyAlignment="0" applyProtection="0">
      <alignment vertical="center"/>
    </xf>
    <xf numFmtId="0" fontId="1" fillId="42" borderId="0" applyNumberFormat="0" applyBorder="0" applyAlignment="0" applyProtection="0">
      <alignment vertical="center"/>
    </xf>
    <xf numFmtId="0" fontId="1"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35" fillId="44"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35" fillId="46"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8" borderId="0" applyNumberFormat="0" applyBorder="0" applyAlignment="0" applyProtection="0">
      <alignment vertical="center"/>
    </xf>
    <xf numFmtId="0" fontId="1" fillId="42" borderId="0" applyNumberFormat="0" applyBorder="0" applyAlignment="0" applyProtection="0">
      <alignment vertical="center"/>
    </xf>
    <xf numFmtId="0" fontId="1" fillId="48" borderId="0" applyNumberFormat="0" applyBorder="0" applyAlignment="0" applyProtection="0">
      <alignment vertical="center"/>
    </xf>
    <xf numFmtId="0" fontId="1" fillId="42" borderId="0" applyNumberFormat="0" applyBorder="0" applyAlignment="0" applyProtection="0">
      <alignment vertical="center"/>
    </xf>
    <xf numFmtId="0" fontId="1" fillId="48"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35" fillId="44"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35" fillId="43"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38" fillId="0" borderId="0" applyNumberFormat="0" applyFont="0" applyFill="0" applyBorder="0" applyAlignment="0" applyProtection="0"/>
    <xf numFmtId="0" fontId="38" fillId="0" borderId="0" applyNumberFormat="0" applyFont="0" applyFill="0" applyBorder="0" applyAlignment="0" applyProtection="0"/>
    <xf numFmtId="0" fontId="1" fillId="42" borderId="0" applyNumberFormat="0" applyBorder="0" applyAlignment="0" applyProtection="0">
      <alignment vertical="center"/>
    </xf>
    <xf numFmtId="0" fontId="38" fillId="0" borderId="0" applyNumberFormat="0" applyFont="0" applyFill="0" applyBorder="0" applyAlignment="0" applyProtection="0"/>
    <xf numFmtId="0" fontId="38" fillId="0" borderId="0" applyNumberFormat="0" applyFont="0" applyFill="0" applyBorder="0" applyAlignment="0" applyProtection="0"/>
    <xf numFmtId="0" fontId="1" fillId="42" borderId="0" applyNumberFormat="0" applyBorder="0" applyAlignment="0" applyProtection="0">
      <alignment vertical="center"/>
    </xf>
    <xf numFmtId="0" fontId="38" fillId="0" borderId="0" applyNumberFormat="0" applyFont="0" applyFill="0" applyBorder="0" applyAlignment="0" applyProtection="0"/>
    <xf numFmtId="0" fontId="38" fillId="0" borderId="0" applyNumberFormat="0" applyFont="0" applyFill="0" applyBorder="0" applyAlignment="0" applyProtection="0"/>
    <xf numFmtId="0" fontId="1" fillId="42" borderId="0" applyNumberFormat="0" applyBorder="0" applyAlignment="0" applyProtection="0">
      <alignment vertical="center"/>
    </xf>
    <xf numFmtId="0" fontId="38" fillId="0" borderId="0" applyNumberFormat="0" applyFont="0" applyFill="0" applyBorder="0" applyAlignment="0" applyProtection="0"/>
    <xf numFmtId="0" fontId="38" fillId="0" borderId="0" applyNumberFormat="0" applyFont="0" applyFill="0" applyBorder="0" applyAlignment="0" applyProtection="0"/>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35" fillId="42" borderId="0" applyNumberFormat="0" applyBorder="0" applyAlignment="0" applyProtection="0">
      <alignment vertical="center"/>
    </xf>
    <xf numFmtId="0" fontId="1" fillId="42" borderId="0" applyNumberFormat="0" applyBorder="0" applyAlignment="0" applyProtection="0">
      <alignment vertical="center"/>
    </xf>
    <xf numFmtId="0" fontId="35" fillId="40"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42"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0" fillId="0" borderId="0"/>
    <xf numFmtId="0" fontId="0" fillId="0" borderId="0"/>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0" fillId="0" borderId="0"/>
    <xf numFmtId="0" fontId="0" fillId="0" borderId="0"/>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40"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35" fillId="44"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6"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2" borderId="0" applyNumberFormat="0" applyBorder="0" applyAlignment="0" applyProtection="0">
      <alignment vertical="center"/>
    </xf>
    <xf numFmtId="0" fontId="1" fillId="40" borderId="0" applyNumberFormat="0" applyBorder="0" applyAlignment="0" applyProtection="0">
      <alignment vertical="center"/>
    </xf>
    <xf numFmtId="9" fontId="1" fillId="0" borderId="0" applyFont="0" applyFill="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35" fillId="41"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40"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0" fillId="0" borderId="0"/>
    <xf numFmtId="0" fontId="1" fillId="38" borderId="0" applyNumberFormat="0" applyBorder="0" applyAlignment="0" applyProtection="0">
      <alignment vertical="center"/>
    </xf>
    <xf numFmtId="0" fontId="0" fillId="0" borderId="0"/>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7"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35" fillId="42"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38" borderId="0" applyNumberFormat="0" applyBorder="0" applyAlignment="0" applyProtection="0">
      <alignment vertical="center"/>
    </xf>
    <xf numFmtId="0" fontId="35" fillId="44"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5" fillId="43"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36" fillId="4"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3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35" fillId="40"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35" fillId="46"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1"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35" fillId="43"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6" fillId="4" borderId="0" applyNumberFormat="0" applyBorder="0" applyAlignment="0" applyProtection="0">
      <alignment vertical="center"/>
    </xf>
    <xf numFmtId="0" fontId="1" fillId="48" borderId="0" applyNumberFormat="0" applyBorder="0" applyAlignment="0" applyProtection="0">
      <alignment vertical="center"/>
    </xf>
    <xf numFmtId="0" fontId="36" fillId="4" borderId="0" applyNumberFormat="0" applyBorder="0" applyAlignment="0" applyProtection="0">
      <alignment vertical="center"/>
    </xf>
    <xf numFmtId="0" fontId="1" fillId="48" borderId="0" applyNumberFormat="0" applyBorder="0" applyAlignment="0" applyProtection="0">
      <alignment vertical="center"/>
    </xf>
    <xf numFmtId="0" fontId="36" fillId="4" borderId="0" applyNumberFormat="0" applyBorder="0" applyAlignment="0" applyProtection="0">
      <alignment vertical="center"/>
    </xf>
    <xf numFmtId="0" fontId="1" fillId="48" borderId="0" applyNumberFormat="0" applyBorder="0" applyAlignment="0" applyProtection="0">
      <alignment vertical="center"/>
    </xf>
    <xf numFmtId="0" fontId="35" fillId="44"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35" fillId="42"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8"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4"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3" borderId="0" applyNumberFormat="0" applyBorder="0" applyAlignment="0" applyProtection="0">
      <alignment vertical="center"/>
    </xf>
    <xf numFmtId="0" fontId="1" fillId="47" borderId="0" applyNumberFormat="0" applyBorder="0" applyAlignment="0" applyProtection="0">
      <alignment vertical="center"/>
    </xf>
    <xf numFmtId="0" fontId="35" fillId="43" borderId="0" applyNumberFormat="0" applyBorder="0" applyAlignment="0" applyProtection="0">
      <alignment vertical="center"/>
    </xf>
    <xf numFmtId="0" fontId="1" fillId="47" borderId="0" applyNumberFormat="0" applyBorder="0" applyAlignment="0" applyProtection="0">
      <alignment vertical="center"/>
    </xf>
    <xf numFmtId="0" fontId="36" fillId="4"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6" fillId="4"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8" fillId="0" borderId="0" applyNumberFormat="0" applyFont="0" applyFill="0" applyBorder="0" applyAlignment="0" applyProtection="0"/>
    <xf numFmtId="0" fontId="38" fillId="0" borderId="0" applyNumberFormat="0" applyFont="0" applyFill="0" applyBorder="0" applyAlignment="0" applyProtection="0"/>
    <xf numFmtId="0" fontId="1" fillId="47" borderId="0" applyNumberFormat="0" applyBorder="0" applyAlignment="0" applyProtection="0">
      <alignment vertical="center"/>
    </xf>
    <xf numFmtId="0" fontId="38" fillId="0" borderId="0" applyNumberFormat="0" applyFont="0" applyFill="0" applyBorder="0" applyAlignment="0" applyProtection="0"/>
    <xf numFmtId="0" fontId="38" fillId="0" borderId="0" applyNumberFormat="0" applyFont="0" applyFill="0" applyBorder="0" applyAlignment="0" applyProtection="0"/>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6" fillId="4" borderId="0" applyNumberFormat="0" applyBorder="0" applyAlignment="0" applyProtection="0">
      <alignment vertical="center"/>
    </xf>
    <xf numFmtId="0" fontId="1" fillId="47" borderId="0" applyNumberFormat="0" applyBorder="0" applyAlignment="0" applyProtection="0">
      <alignment vertical="center"/>
    </xf>
    <xf numFmtId="0" fontId="36" fillId="4"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1" fillId="47" borderId="0" applyNumberFormat="0" applyBorder="0" applyAlignment="0" applyProtection="0">
      <alignment vertical="center"/>
    </xf>
    <xf numFmtId="0" fontId="36" fillId="4" borderId="0" applyNumberFormat="0" applyBorder="0" applyAlignment="0" applyProtection="0">
      <alignment vertical="center"/>
    </xf>
    <xf numFmtId="0" fontId="1" fillId="47" borderId="0" applyNumberFormat="0" applyBorder="0" applyAlignment="0" applyProtection="0">
      <alignment vertical="center"/>
    </xf>
    <xf numFmtId="0" fontId="36" fillId="4" borderId="0" applyNumberFormat="0" applyBorder="0" applyAlignment="0" applyProtection="0">
      <alignment vertical="center"/>
    </xf>
    <xf numFmtId="0" fontId="1" fillId="47" borderId="0" applyNumberFormat="0" applyBorder="0" applyAlignment="0" applyProtection="0">
      <alignment vertical="center"/>
    </xf>
    <xf numFmtId="0" fontId="36" fillId="4"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1" fillId="47"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3" borderId="0" applyNumberFormat="0" applyBorder="0" applyAlignment="0" applyProtection="0">
      <alignment vertical="center"/>
    </xf>
    <xf numFmtId="0" fontId="35" fillId="46" borderId="0" applyNumberFormat="0" applyBorder="0" applyAlignment="0" applyProtection="0">
      <alignment vertical="center"/>
    </xf>
    <xf numFmtId="0" fontId="35" fillId="43"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1" fillId="0" borderId="0"/>
    <xf numFmtId="0" fontId="1" fillId="0" borderId="0"/>
    <xf numFmtId="0" fontId="1" fillId="0" borderId="0"/>
    <xf numFmtId="0" fontId="1" fillId="0" borderId="0"/>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1" fillId="0" borderId="0"/>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35" fillId="46" borderId="0" applyNumberFormat="0" applyBorder="0" applyAlignment="0" applyProtection="0">
      <alignment vertical="center"/>
    </xf>
    <xf numFmtId="0" fontId="1" fillId="0" borderId="0"/>
    <xf numFmtId="0" fontId="1" fillId="0" borderId="0"/>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4"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6" fillId="4"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6" fillId="4"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0" fillId="0" borderId="0"/>
    <xf numFmtId="0" fontId="0" fillId="0" borderId="0"/>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0" fillId="0" borderId="0"/>
    <xf numFmtId="0" fontId="0" fillId="0" borderId="0"/>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6" fillId="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4"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7" fillId="0" borderId="0">
      <alignment vertical="center"/>
    </xf>
    <xf numFmtId="0" fontId="35" fillId="40" borderId="0" applyNumberFormat="0" applyBorder="0" applyAlignment="0" applyProtection="0">
      <alignment vertical="center"/>
    </xf>
    <xf numFmtId="0" fontId="1" fillId="0" borderId="0"/>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35" fillId="40" borderId="0" applyNumberFormat="0" applyBorder="0" applyAlignment="0" applyProtection="0">
      <alignment vertical="center"/>
    </xf>
    <xf numFmtId="0" fontId="36" fillId="4"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3" borderId="0" applyNumberFormat="0" applyBorder="0" applyAlignment="0" applyProtection="0">
      <alignment vertical="center"/>
    </xf>
    <xf numFmtId="0" fontId="35" fillId="41" borderId="0" applyNumberFormat="0" applyBorder="0" applyAlignment="0" applyProtection="0">
      <alignment vertical="center"/>
    </xf>
    <xf numFmtId="0" fontId="35" fillId="43"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3" borderId="0" applyNumberFormat="0" applyBorder="0" applyAlignment="0" applyProtection="0">
      <alignment vertical="center"/>
    </xf>
    <xf numFmtId="0" fontId="35" fillId="41" borderId="0" applyNumberFormat="0" applyBorder="0" applyAlignment="0" applyProtection="0">
      <alignment vertical="center"/>
    </xf>
    <xf numFmtId="0" fontId="35" fillId="43"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0" fillId="0" borderId="0"/>
    <xf numFmtId="0" fontId="0" fillId="0" borderId="0"/>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35" fillId="41" borderId="0" applyNumberFormat="0" applyBorder="0" applyAlignment="0" applyProtection="0">
      <alignment vertical="center"/>
    </xf>
    <xf numFmtId="0" fontId="36" fillId="4"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0" fillId="0" borderId="0"/>
    <xf numFmtId="0" fontId="35" fillId="41" borderId="0" applyNumberFormat="0" applyBorder="0" applyAlignment="0" applyProtection="0">
      <alignment vertical="center"/>
    </xf>
    <xf numFmtId="0" fontId="0" fillId="0" borderId="0"/>
    <xf numFmtId="0" fontId="35" fillId="41" borderId="0" applyNumberFormat="0" applyBorder="0" applyAlignment="0" applyProtection="0">
      <alignment vertical="center"/>
    </xf>
    <xf numFmtId="0" fontId="0" fillId="0" borderId="0"/>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4"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0" fillId="0" borderId="0"/>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9" fillId="49"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7" fillId="0" borderId="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38"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7" fillId="0" borderId="0">
      <alignment vertical="center"/>
    </xf>
  </cellStyleXfs>
  <cellXfs count="125">
    <xf numFmtId="0" fontId="0" fillId="0" borderId="0" xfId="0">
      <alignment vertical="center"/>
    </xf>
    <xf numFmtId="0" fontId="0" fillId="2" borderId="0" xfId="0" applyFill="1">
      <alignmen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1" fillId="2" borderId="0" xfId="2676" applyNumberFormat="1" applyFont="1" applyFill="1" applyBorder="1" applyAlignment="1" applyProtection="1">
      <alignment vertical="top"/>
      <protection locked="0"/>
    </xf>
    <xf numFmtId="0" fontId="0" fillId="0" borderId="0" xfId="0" applyAlignment="1">
      <alignment horizontal="center" vertical="center"/>
    </xf>
    <xf numFmtId="0" fontId="2" fillId="2" borderId="0" xfId="1233" applyFont="1" applyFill="1" applyAlignment="1">
      <alignment horizontal="center" vertical="center" wrapText="1"/>
    </xf>
    <xf numFmtId="0" fontId="3" fillId="2" borderId="2" xfId="1233" applyFont="1" applyFill="1" applyBorder="1" applyAlignment="1">
      <alignment horizontal="right" vertical="center" wrapText="1"/>
    </xf>
    <xf numFmtId="0" fontId="3" fillId="2" borderId="3" xfId="1233" applyFont="1" applyFill="1" applyBorder="1" applyAlignment="1">
      <alignment horizontal="right" vertical="center" wrapText="1"/>
    </xf>
    <xf numFmtId="0" fontId="4" fillId="3" borderId="1" xfId="1233" applyFont="1" applyFill="1" applyBorder="1" applyAlignment="1">
      <alignment horizontal="center" vertical="center" wrapText="1"/>
    </xf>
    <xf numFmtId="0" fontId="5" fillId="3" borderId="1" xfId="1233" applyFont="1" applyFill="1" applyBorder="1" applyAlignment="1">
      <alignment horizontal="center" vertical="center" wrapText="1"/>
    </xf>
    <xf numFmtId="0" fontId="5" fillId="3" borderId="4" xfId="1233" applyFont="1" applyFill="1" applyBorder="1" applyAlignment="1">
      <alignment horizontal="center" vertical="center" wrapText="1"/>
    </xf>
    <xf numFmtId="0" fontId="5" fillId="3" borderId="5" xfId="1233"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1" xfId="0" applyBorder="1">
      <alignment vertical="center"/>
    </xf>
    <xf numFmtId="0" fontId="0" fillId="0" borderId="1" xfId="0" applyFont="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0" fillId="0" borderId="1" xfId="0" applyFont="1" applyBorder="1">
      <alignment vertical="center"/>
    </xf>
    <xf numFmtId="0" fontId="0" fillId="0" borderId="1" xfId="4000" applyFont="1" applyBorder="1" applyAlignment="1">
      <alignment vertical="center" wrapText="1"/>
    </xf>
    <xf numFmtId="0" fontId="0" fillId="0" borderId="1" xfId="0" applyFont="1" applyBorder="1" applyAlignment="1">
      <alignment horizontal="center" vertical="center"/>
    </xf>
    <xf numFmtId="0" fontId="7" fillId="0" borderId="1" xfId="0" applyFont="1" applyBorder="1" applyAlignment="1">
      <alignment horizontal="left" wrapText="1"/>
    </xf>
    <xf numFmtId="0" fontId="7" fillId="0" borderId="1" xfId="0" applyFont="1" applyBorder="1" applyAlignment="1">
      <alignment horizontal="center" wrapText="1"/>
    </xf>
    <xf numFmtId="0" fontId="6" fillId="0" borderId="1" xfId="0" applyFont="1" applyBorder="1" applyAlignment="1">
      <alignment horizontal="center" vertical="center" wrapText="1"/>
    </xf>
    <xf numFmtId="0" fontId="7" fillId="2" borderId="1" xfId="0" applyFont="1" applyFill="1" applyBorder="1" applyAlignment="1">
      <alignment horizontal="left" wrapText="1"/>
    </xf>
    <xf numFmtId="0" fontId="7" fillId="2" borderId="1" xfId="0" applyFont="1" applyFill="1" applyBorder="1" applyAlignment="1">
      <alignment horizontal="center" wrapText="1"/>
    </xf>
    <xf numFmtId="0" fontId="2" fillId="2" borderId="6" xfId="1233" applyFont="1" applyFill="1" applyBorder="1" applyAlignment="1">
      <alignment horizontal="center" vertical="center" wrapText="1"/>
    </xf>
    <xf numFmtId="0" fontId="3" fillId="2" borderId="7" xfId="1233" applyFont="1" applyFill="1" applyBorder="1" applyAlignment="1">
      <alignment horizontal="right" vertical="center" wrapText="1"/>
    </xf>
    <xf numFmtId="0" fontId="5" fillId="4" borderId="1" xfId="1233" applyFont="1" applyFill="1" applyBorder="1" applyAlignment="1">
      <alignment horizontal="center" vertical="center" wrapText="1"/>
    </xf>
    <xf numFmtId="0" fontId="5" fillId="3" borderId="4" xfId="2893" applyFont="1" applyFill="1" applyBorder="1" applyAlignment="1">
      <alignment horizontal="center" vertical="center" wrapText="1"/>
    </xf>
    <xf numFmtId="0" fontId="4" fillId="3" borderId="8" xfId="2893" applyFont="1" applyFill="1" applyBorder="1" applyAlignment="1">
      <alignment vertical="center" wrapText="1"/>
    </xf>
    <xf numFmtId="0" fontId="5" fillId="3" borderId="9" xfId="1233" applyFont="1" applyFill="1" applyBorder="1" applyAlignment="1">
      <alignment horizontal="center" vertical="center" wrapText="1"/>
    </xf>
    <xf numFmtId="176" fontId="5" fillId="3" borderId="1" xfId="1233" applyNumberFormat="1" applyFont="1" applyFill="1" applyBorder="1" applyAlignment="1">
      <alignment horizontal="center" vertical="center" wrapText="1"/>
    </xf>
    <xf numFmtId="0" fontId="5" fillId="3" borderId="10" xfId="2893" applyFont="1" applyFill="1" applyBorder="1" applyAlignment="1">
      <alignment horizontal="center" vertical="center" wrapText="1"/>
    </xf>
    <xf numFmtId="0" fontId="5" fillId="3" borderId="6" xfId="1233" applyFont="1" applyFill="1" applyBorder="1" applyAlignment="1">
      <alignment horizontal="center" vertical="center" wrapText="1"/>
    </xf>
    <xf numFmtId="0" fontId="5" fillId="3" borderId="10" xfId="1233" applyFont="1" applyFill="1" applyBorder="1" applyAlignment="1">
      <alignment horizontal="center" vertical="center" wrapText="1"/>
    </xf>
    <xf numFmtId="0" fontId="5" fillId="3" borderId="5" xfId="2893" applyFont="1" applyFill="1" applyBorder="1" applyAlignment="1">
      <alignment horizontal="center" vertical="center" wrapText="1"/>
    </xf>
    <xf numFmtId="0" fontId="5" fillId="3" borderId="7" xfId="1233" applyFont="1" applyFill="1" applyBorder="1" applyAlignment="1">
      <alignment horizontal="center" vertical="center" wrapText="1"/>
    </xf>
    <xf numFmtId="0" fontId="5" fillId="3" borderId="1" xfId="1233" applyFont="1" applyFill="1" applyBorder="1" applyAlignment="1">
      <alignment vertical="center" wrapText="1"/>
    </xf>
    <xf numFmtId="0" fontId="0" fillId="2" borderId="1" xfId="0" applyFill="1" applyBorder="1">
      <alignment vertical="center"/>
    </xf>
    <xf numFmtId="0" fontId="6" fillId="0" borderId="1" xfId="0" applyFont="1" applyBorder="1" applyAlignment="1">
      <alignment vertical="center" wrapText="1"/>
    </xf>
    <xf numFmtId="0" fontId="0" fillId="2" borderId="1" xfId="0" applyFont="1" applyFill="1" applyBorder="1" applyAlignment="1">
      <alignment horizontal="center" vertical="center" wrapText="1"/>
    </xf>
    <xf numFmtId="0" fontId="0" fillId="0" borderId="11" xfId="0" applyBorder="1" applyAlignment="1">
      <alignment horizontal="center" vertical="center" wrapText="1"/>
    </xf>
    <xf numFmtId="49" fontId="0" fillId="0" borderId="0" xfId="0" applyNumberFormat="1">
      <alignment vertical="center"/>
    </xf>
    <xf numFmtId="0" fontId="8" fillId="0" borderId="0" xfId="0" applyFont="1" applyAlignment="1">
      <alignment horizontal="center" vertical="center"/>
    </xf>
    <xf numFmtId="0" fontId="9" fillId="0" borderId="3" xfId="0" applyFont="1" applyBorder="1" applyAlignment="1">
      <alignment horizontal="right" vertical="center" wrapText="1"/>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center" vertical="center"/>
    </xf>
    <xf numFmtId="0" fontId="5" fillId="3" borderId="12" xfId="1233" applyFont="1" applyFill="1" applyBorder="1" applyAlignment="1">
      <alignment horizontal="left" vertical="center" wrapText="1"/>
    </xf>
    <xf numFmtId="0" fontId="5" fillId="3" borderId="8" xfId="1233" applyFont="1" applyFill="1" applyBorder="1" applyAlignment="1">
      <alignment horizontal="left" vertical="center" wrapText="1"/>
    </xf>
    <xf numFmtId="0" fontId="5" fillId="3" borderId="11" xfId="1233" applyFont="1" applyFill="1" applyBorder="1" applyAlignment="1">
      <alignment horizontal="left" vertical="center" wrapText="1"/>
    </xf>
    <xf numFmtId="177"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177" fontId="9" fillId="2" borderId="1" xfId="0" applyNumberFormat="1" applyFont="1" applyFill="1" applyBorder="1" applyAlignment="1">
      <alignment horizontal="center" vertical="center"/>
    </xf>
    <xf numFmtId="0" fontId="4" fillId="3" borderId="1" xfId="1233" applyFont="1" applyFill="1" applyBorder="1" applyAlignment="1">
      <alignment vertical="center" wrapText="1"/>
    </xf>
    <xf numFmtId="177" fontId="4" fillId="3" borderId="1" xfId="1233" applyNumberFormat="1"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177" fontId="0" fillId="2" borderId="1" xfId="0" applyNumberFormat="1" applyFill="1" applyBorder="1" applyAlignment="1">
      <alignment horizontal="center" vertical="center" wrapText="1"/>
    </xf>
    <xf numFmtId="0" fontId="10" fillId="0" borderId="0" xfId="0" applyFont="1" applyAlignment="1">
      <alignment horizontal="center" vertical="center"/>
    </xf>
    <xf numFmtId="0" fontId="10" fillId="0" borderId="3" xfId="0" applyFont="1" applyBorder="1" applyAlignment="1">
      <alignment horizontal="center" vertical="center"/>
    </xf>
    <xf numFmtId="0" fontId="4" fillId="3" borderId="8" xfId="1233" applyFont="1" applyFill="1" applyBorder="1" applyAlignment="1">
      <alignment horizontal="lef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177" fontId="4" fillId="3" borderId="1" xfId="1233" applyNumberFormat="1" applyFont="1" applyFill="1" applyBorder="1" applyAlignment="1">
      <alignment vertical="center" wrapText="1"/>
    </xf>
    <xf numFmtId="0" fontId="0" fillId="2" borderId="12" xfId="0" applyFont="1" applyFill="1" applyBorder="1" applyAlignment="1">
      <alignment horizontal="center" vertical="center" wrapText="1"/>
    </xf>
    <xf numFmtId="0" fontId="11" fillId="0" borderId="3" xfId="0" applyFont="1" applyBorder="1" applyAlignment="1">
      <alignment horizontal="center" vertical="center"/>
    </xf>
    <xf numFmtId="0" fontId="9" fillId="2" borderId="12" xfId="0" applyFont="1" applyFill="1" applyBorder="1" applyAlignment="1">
      <alignment horizontal="center" vertical="center"/>
    </xf>
    <xf numFmtId="177" fontId="0" fillId="2" borderId="12" xfId="0" applyNumberFormat="1" applyFont="1" applyFill="1" applyBorder="1" applyAlignment="1">
      <alignment horizontal="center" vertical="center" wrapText="1"/>
    </xf>
    <xf numFmtId="0" fontId="0" fillId="2" borderId="0" xfId="0" applyFill="1" applyAlignment="1">
      <alignment vertical="center" wrapText="1"/>
    </xf>
    <xf numFmtId="0" fontId="12" fillId="2" borderId="0" xfId="1233" applyFont="1" applyFill="1" applyAlignment="1">
      <alignment horizontal="center" vertical="center" wrapText="1"/>
    </xf>
    <xf numFmtId="0" fontId="4" fillId="2" borderId="1" xfId="1233" applyFont="1" applyFill="1" applyBorder="1" applyAlignment="1">
      <alignment horizontal="center" vertical="center" wrapText="1"/>
    </xf>
    <xf numFmtId="0" fontId="5" fillId="2" borderId="1" xfId="1233" applyFont="1" applyFill="1" applyBorder="1" applyAlignment="1">
      <alignment horizontal="center" vertical="center" wrapText="1"/>
    </xf>
    <xf numFmtId="176" fontId="5" fillId="2" borderId="1" xfId="1233" applyNumberFormat="1" applyFont="1" applyFill="1" applyBorder="1" applyAlignment="1">
      <alignment horizontal="center" vertical="center" wrapText="1"/>
    </xf>
    <xf numFmtId="0" fontId="4" fillId="3" borderId="12" xfId="1233" applyFont="1" applyFill="1" applyBorder="1" applyAlignment="1">
      <alignment horizontal="center" vertical="center" wrapText="1"/>
    </xf>
    <xf numFmtId="0" fontId="4" fillId="3" borderId="8" xfId="1233" applyFont="1" applyFill="1" applyBorder="1" applyAlignment="1">
      <alignment horizontal="center" vertical="center" wrapText="1"/>
    </xf>
    <xf numFmtId="0" fontId="5" fillId="3" borderId="8" xfId="1233" applyFont="1" applyFill="1" applyBorder="1" applyAlignment="1">
      <alignment horizontal="center" vertical="center" wrapText="1"/>
    </xf>
    <xf numFmtId="0" fontId="13" fillId="3" borderId="12" xfId="1233" applyFont="1" applyFill="1" applyBorder="1" applyAlignment="1">
      <alignment horizontal="left" vertical="center" wrapText="1"/>
    </xf>
    <xf numFmtId="0" fontId="13" fillId="3" borderId="8" xfId="1233" applyFont="1" applyFill="1" applyBorder="1" applyAlignment="1">
      <alignment horizontal="left" vertical="center" wrapText="1"/>
    </xf>
    <xf numFmtId="0" fontId="13" fillId="3" borderId="11" xfId="1233" applyFont="1" applyFill="1" applyBorder="1" applyAlignment="1">
      <alignment horizontal="left" vertical="center" wrapText="1"/>
    </xf>
    <xf numFmtId="0" fontId="0" fillId="0" borderId="1" xfId="0" applyBorder="1" applyAlignment="1">
      <alignment horizontal="lef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 fillId="0" borderId="1" xfId="0" applyFont="1" applyBorder="1" applyAlignment="1">
      <alignment vertical="center" wrapText="1"/>
    </xf>
    <xf numFmtId="0" fontId="6" fillId="0" borderId="13" xfId="0" applyFont="1" applyBorder="1" applyAlignment="1">
      <alignment horizontal="left" vertical="center" wrapText="1"/>
    </xf>
    <xf numFmtId="0" fontId="0" fillId="0" borderId="1" xfId="0" applyFont="1" applyBorder="1" applyAlignment="1">
      <alignment horizontal="left" vertical="center" wrapText="1"/>
    </xf>
    <xf numFmtId="0" fontId="0" fillId="0" borderId="12" xfId="0" applyBorder="1" applyAlignment="1">
      <alignment horizontal="center" vertical="center" wrapText="1"/>
    </xf>
    <xf numFmtId="0" fontId="5" fillId="2" borderId="12" xfId="2893" applyFont="1" applyFill="1" applyBorder="1" applyAlignment="1">
      <alignment horizontal="center" vertical="center" wrapText="1"/>
    </xf>
    <xf numFmtId="0" fontId="4" fillId="2" borderId="8" xfId="2893" applyFont="1" applyFill="1" applyBorder="1" applyAlignment="1">
      <alignment horizontal="center" vertical="center" wrapText="1"/>
    </xf>
    <xf numFmtId="176" fontId="5" fillId="3" borderId="8" xfId="1233" applyNumberFormat="1" applyFont="1" applyFill="1" applyBorder="1" applyAlignment="1">
      <alignment horizontal="center" vertical="center" wrapText="1"/>
    </xf>
    <xf numFmtId="49" fontId="7" fillId="0" borderId="1" xfId="0" applyNumberFormat="1" applyFont="1" applyBorder="1" applyAlignment="1">
      <alignment horizontal="center" vertical="center"/>
    </xf>
    <xf numFmtId="49" fontId="0" fillId="0" borderId="1" xfId="4000" applyNumberFormat="1" applyFont="1" applyBorder="1" applyAlignment="1">
      <alignment horizontal="center" vertical="center" wrapText="1"/>
    </xf>
    <xf numFmtId="49" fontId="0" fillId="2" borderId="1" xfId="400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14" xfId="0" applyFont="1" applyBorder="1" applyAlignment="1">
      <alignment horizontal="left" vertical="center" wrapText="1"/>
    </xf>
    <xf numFmtId="0" fontId="4" fillId="2" borderId="11" xfId="2893" applyFont="1" applyFill="1" applyBorder="1" applyAlignment="1">
      <alignment horizontal="center" vertical="center" wrapText="1"/>
    </xf>
    <xf numFmtId="0" fontId="5" fillId="2" borderId="4" xfId="1233" applyFont="1" applyFill="1" applyBorder="1" applyAlignment="1">
      <alignment horizontal="center" vertical="center" wrapText="1"/>
    </xf>
    <xf numFmtId="0" fontId="5" fillId="2" borderId="10" xfId="1233" applyFont="1" applyFill="1" applyBorder="1" applyAlignment="1">
      <alignment horizontal="center" vertical="center" wrapText="1"/>
    </xf>
    <xf numFmtId="0" fontId="5" fillId="2" borderId="5" xfId="1233" applyFont="1" applyFill="1" applyBorder="1" applyAlignment="1">
      <alignment horizontal="center" vertical="center" wrapText="1"/>
    </xf>
    <xf numFmtId="0" fontId="4" fillId="3" borderId="11" xfId="1233" applyFont="1" applyFill="1" applyBorder="1" applyAlignment="1">
      <alignment horizontal="left" vertical="center" wrapText="1"/>
    </xf>
    <xf numFmtId="0" fontId="14" fillId="0" borderId="3"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5" fillId="0" borderId="1"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cellXfs>
  <cellStyles count="43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2 3 6" xfId="49"/>
    <cellStyle name="20% - 强调文字颜色 6 2 12" xfId="50"/>
    <cellStyle name="40% - 强调文字颜色 4 5 3 2 3" xfId="51"/>
    <cellStyle name="20% - 强调文字颜色 3 2 3 3" xfId="52"/>
    <cellStyle name="20% - 强调文字颜色 2 4 2 3" xfId="53"/>
    <cellStyle name="40% - 强调文字颜色 4 5 2 4 2" xfId="54"/>
    <cellStyle name="20% - 强调文字颜色 1 2" xfId="55"/>
    <cellStyle name="40% - 强调文字颜色 4 5 2 6" xfId="56"/>
    <cellStyle name="20% - 强调文字颜色 1 6 2 2" xfId="57"/>
    <cellStyle name="60% - 强调文字颜色 3 5 2 2 3" xfId="58"/>
    <cellStyle name="Accent1 - 20% 5 2 2" xfId="59"/>
    <cellStyle name="60% - 强调文字颜色 4 3 2 4 2" xfId="60"/>
    <cellStyle name="40% - 强调文字颜色 2 2 3 2 2" xfId="61"/>
    <cellStyle name="40% - 强调文字颜色 3 3 3 2" xfId="62"/>
    <cellStyle name="40% - 强调文字颜色 4 3 4" xfId="63"/>
    <cellStyle name="60% - 强调文字颜色 5 3 9" xfId="64"/>
    <cellStyle name="20% - 强调文字颜色 6 7 8" xfId="65"/>
    <cellStyle name="60% - 强调文字颜色 6 2 3 3 3" xfId="66"/>
    <cellStyle name="20% - 强调文字颜色 3 2 2 2 4" xfId="67"/>
    <cellStyle name="40% - 强调文字颜色 2 5 2 2" xfId="68"/>
    <cellStyle name="60% - 强调文字颜色 3 7 2 2 3" xfId="69"/>
    <cellStyle name="20% - 强调文字颜色 3 6 2 2" xfId="70"/>
    <cellStyle name="20% - 强调文字颜色 5 2 3 5" xfId="71"/>
    <cellStyle name="20% - 强调文字颜色 1 7 2 2 3" xfId="72"/>
    <cellStyle name="20% - 强调文字颜色 2 5 2 4 2" xfId="73"/>
    <cellStyle name="60% - 强调文字颜色 4 5 3 7" xfId="74"/>
    <cellStyle name="60% - 强调文字颜色 1 3 3 4" xfId="75"/>
    <cellStyle name="20% - 强调文字颜色 3 7 5" xfId="76"/>
    <cellStyle name="60% - 强调文字颜色 1 4 11" xfId="77"/>
    <cellStyle name="20% - 强调文字颜色 2 3 2 8" xfId="78"/>
    <cellStyle name="20% - 强调文字颜色 6 4 2 2" xfId="79"/>
    <cellStyle name="20% - 强调文字颜色 3 3 2 4 2" xfId="80"/>
    <cellStyle name="60% - 强调文字颜色 5 5 3 3 2" xfId="81"/>
    <cellStyle name="20% - 强调文字颜色 2 5 2 2 3" xfId="82"/>
    <cellStyle name="40% - 强调文字颜色 6 7 4 3" xfId="83"/>
    <cellStyle name="40% - 强调文字颜色 1 6 5" xfId="84"/>
    <cellStyle name="60% - 强调文字颜色 2 3" xfId="85"/>
    <cellStyle name="60% - 强调文字颜色 6 2 3 7" xfId="86"/>
    <cellStyle name="20% - 强调文字颜色 5 2 3 4" xfId="87"/>
    <cellStyle name="20% - 强调文字颜色 4 3 12" xfId="88"/>
    <cellStyle name="20% - 强调文字颜色 1 7 2 2 2" xfId="89"/>
    <cellStyle name="40% - 强调文字颜色 1 6 2 3" xfId="90"/>
    <cellStyle name="20% - 强调文字颜色 5 3 6" xfId="91"/>
    <cellStyle name="20% - 强调文字颜色 4 4 2 4" xfId="92"/>
    <cellStyle name="40% - 强调文字颜色 2 3 2 3 2" xfId="93"/>
    <cellStyle name="60% - 强调文字颜色 5 4 2 7" xfId="94"/>
    <cellStyle name="20% - 强调文字颜色 2 3 2 2 5" xfId="95"/>
    <cellStyle name="20% - 强调文字颜色 6 5 12" xfId="96"/>
    <cellStyle name="40% - 强调文字颜色 5 4 7" xfId="97"/>
    <cellStyle name="20% - 强调文字颜色 4 4 2" xfId="98"/>
    <cellStyle name="60% - 强调文字颜色 3 5 2 4" xfId="99"/>
    <cellStyle name="20% - 强调文字颜色 4 5 3 3 3" xfId="100"/>
    <cellStyle name="20% - 强调文字颜色 6 4 5 3" xfId="101"/>
    <cellStyle name="40% - 强调文字颜色 6 3 8" xfId="102"/>
    <cellStyle name="20% - 强调文字颜色 5 3 3" xfId="103"/>
    <cellStyle name="60% - 强调文字颜色 2 5 2 3 3" xfId="104"/>
    <cellStyle name="40% - 强调文字颜色 3 5 3 6" xfId="105"/>
    <cellStyle name="60% - 强调文字颜色 5 4 2 4" xfId="106"/>
    <cellStyle name="20% - 强调文字颜色 2 3 2 2 2" xfId="107"/>
    <cellStyle name="40% - 强调文字颜色 6 3 9" xfId="108"/>
    <cellStyle name="20% - 强调文字颜色 5 3 4" xfId="109"/>
    <cellStyle name="20% - 强调文字颜色 4 4 2 2" xfId="110"/>
    <cellStyle name="40% - 强调文字颜色 3 5 3 7" xfId="111"/>
    <cellStyle name="60% - 强调文字颜色 2 2 2 2" xfId="112"/>
    <cellStyle name="0,0_x000d__x000a_NA_x000d__x000a_" xfId="113"/>
    <cellStyle name="60% - 强调文字颜色 5 4 2 5" xfId="114"/>
    <cellStyle name="60% - 强调文字颜色 5 3 3 3 2" xfId="115"/>
    <cellStyle name="20% - 强调文字颜色 2 3 2 2 3" xfId="116"/>
    <cellStyle name="60% - 强调文字颜色 6 2 3 6" xfId="117"/>
    <cellStyle name="Accent1 - 20% 2 9" xfId="118"/>
    <cellStyle name="20% - 强调文字颜色 1 3 9" xfId="119"/>
    <cellStyle name="20% - 强调文字颜色 5 3 5" xfId="120"/>
    <cellStyle name="20% - 强调文字颜色 4 4 2 3" xfId="121"/>
    <cellStyle name="60% - 强调文字颜色 5 4 2 6" xfId="122"/>
    <cellStyle name="60% - 强调文字颜色 5 3 3 3 3" xfId="123"/>
    <cellStyle name="20% - 强调文字颜色 2 3 2 2 4" xfId="124"/>
    <cellStyle name="20% - 强调文字颜色 4 5 3 2 2" xfId="125"/>
    <cellStyle name="20% - 强调文字颜色 6 4 4 2" xfId="126"/>
    <cellStyle name="20% - 强调文字颜色 5 2 3 6" xfId="127"/>
    <cellStyle name="20% - 强调文字颜色 2 5 2 4 3" xfId="128"/>
    <cellStyle name="20% - 强调文字颜色 5 4 2 3 2" xfId="129"/>
    <cellStyle name="20% - 强调文字颜色 2 4 2" xfId="130"/>
    <cellStyle name="40% - 强调文字颜色 3 4 7" xfId="131"/>
    <cellStyle name="40% - 强调文字颜色 3 2 2 2 5" xfId="132"/>
    <cellStyle name="常规 85" xfId="133"/>
    <cellStyle name="Accent1 - 20% 2 4 3" xfId="134"/>
    <cellStyle name="20% - 强调文字颜色 1 3 4 3" xfId="135"/>
    <cellStyle name="Accent1 - 40% 2 3 7" xfId="136"/>
    <cellStyle name="40% - 强调文字颜色 3 6 2 3" xfId="137"/>
    <cellStyle name="Accent1 - 20% 3 3" xfId="138"/>
    <cellStyle name="20% - 强调文字颜色 1 4 3" xfId="139"/>
    <cellStyle name="40% - 强调文字颜色 2 4 8" xfId="140"/>
    <cellStyle name="20% - 强调文字颜色 2 4 11" xfId="141"/>
    <cellStyle name="40% - 强调文字颜色 3 3 3 3 2" xfId="142"/>
    <cellStyle name="40% - 强调文字颜色 4 2" xfId="143"/>
    <cellStyle name="40% - 强调文字颜色 4 3 5 2" xfId="144"/>
    <cellStyle name="60% - 强调文字颜色 2 5 3" xfId="145"/>
    <cellStyle name="40% - 强调文字颜色 4 3 10" xfId="146"/>
    <cellStyle name="60% - 强调文字颜色 3 4 2 9" xfId="147"/>
    <cellStyle name="60% - 强调文字颜色 1 3 2 2 2" xfId="148"/>
    <cellStyle name="20% - 强调文字颜色 3 6 3 2" xfId="149"/>
    <cellStyle name="60% - 强调文字颜色 1 4 3 2" xfId="150"/>
    <cellStyle name="40% - 强调文字颜色 5 7 8" xfId="151"/>
    <cellStyle name="20% - 强调文字颜色 4 7 3" xfId="152"/>
    <cellStyle name="20% - 强调文字颜色 2 4 2 6" xfId="153"/>
    <cellStyle name="20% - 强调文字颜色 3 5 2 2 2" xfId="154"/>
    <cellStyle name="40% - 强调文字颜色 4 2 3 3" xfId="155"/>
    <cellStyle name="Accent1 - 20% 3 3 3 3" xfId="156"/>
    <cellStyle name="20% - 强调文字颜色 1 4 3 3 3" xfId="157"/>
    <cellStyle name="40% - 强调文字颜色 1 2 9" xfId="158"/>
    <cellStyle name="20% - 强调文字颜色 6 3 5" xfId="159"/>
    <cellStyle name="20% - 强调文字颜色 4 5 2 3" xfId="160"/>
    <cellStyle name="Accent1 - 20% 4 8" xfId="161"/>
    <cellStyle name="60% - 强调文字颜色 6 7 3 2" xfId="162"/>
    <cellStyle name="20% - 强调文字颜色 1 5 8" xfId="163"/>
    <cellStyle name="20% - 强调文字颜色 1 6 6" xfId="164"/>
    <cellStyle name="Accent1 - 20% 5 6" xfId="165"/>
    <cellStyle name="60% - 强调文字颜色 5 5 3 4" xfId="166"/>
    <cellStyle name="20% - 强调文字颜色 2 3 3 3 2" xfId="167"/>
    <cellStyle name="20% - 强调文字颜色 3 4 11" xfId="168"/>
    <cellStyle name="20% - 强调文字颜色 6 5 2 8" xfId="169"/>
    <cellStyle name="20% - 强调文字颜色 3 3 2 5" xfId="170"/>
    <cellStyle name="Accent1 - 40% 2 4 2" xfId="171"/>
    <cellStyle name="60% - 强调文字颜色 2 7 4 3" xfId="172"/>
    <cellStyle name="60% - 强调文字颜色 6 4 3 5" xfId="173"/>
    <cellStyle name="20% - 强调文字颜色 2 4 2 3 3" xfId="174"/>
    <cellStyle name="20% - 强调文字颜色 4 2 2 6" xfId="175"/>
    <cellStyle name="20% - 强调文字颜色 3 3 8" xfId="176"/>
    <cellStyle name="60% - 强调文字颜色 5 2 2 9" xfId="177"/>
    <cellStyle name="20% - 强调文字颜色 5 4 3 2" xfId="178"/>
    <cellStyle name="20% - 强调文字颜色 3 3" xfId="179"/>
    <cellStyle name="40% - 强调文字颜色 5 7 7" xfId="180"/>
    <cellStyle name="20% - 强调文字颜色 4 7 2" xfId="181"/>
    <cellStyle name="20% - 强调文字颜色 2 4 2 5" xfId="182"/>
    <cellStyle name="40% - 强调文字颜色 4 2 3 2" xfId="183"/>
    <cellStyle name="Accent1 - 20% 3 3 3 2" xfId="184"/>
    <cellStyle name="20% - 强调文字颜色 1 4 3 3 2" xfId="185"/>
    <cellStyle name="40% - 强调文字颜色 1 2 8" xfId="186"/>
    <cellStyle name="60% - 强调文字颜色 3 4 11" xfId="187"/>
    <cellStyle name="60% - 强调文字颜色 3 4 2 4" xfId="188"/>
    <cellStyle name="20% - 强调文字颜色 4 5 2 3 3" xfId="189"/>
    <cellStyle name="20% - 强调文字颜色 6 3 5 3" xfId="190"/>
    <cellStyle name="40% - 强调文字颜色 2 7 4 2" xfId="191"/>
    <cellStyle name="60% - 强调文字颜色 5 3 7" xfId="192"/>
    <cellStyle name="40% - 强调文字颜色 4 3 2" xfId="193"/>
    <cellStyle name="60% - 强调文字颜色 4 2 3 3 3" xfId="194"/>
    <cellStyle name="20% - 强调文字颜色 1 2 2 2 4" xfId="195"/>
    <cellStyle name="40% - 强调文字颜色 6 5 3 3" xfId="196"/>
    <cellStyle name="Accent1 - 20% 3 4 2" xfId="197"/>
    <cellStyle name="20% - 强调文字颜色 6 4 3 3 3" xfId="198"/>
    <cellStyle name="20% - 强调文字颜色 1 4 4 2" xfId="199"/>
    <cellStyle name="60% - 强调文字颜色 3 4 12" xfId="200"/>
    <cellStyle name="20% - 强调文字颜色 2 4 2 2" xfId="201"/>
    <cellStyle name="60% - 强调文字颜色 6 7 9" xfId="202"/>
    <cellStyle name="40% - 强调文字颜色 5 7 4" xfId="203"/>
    <cellStyle name="40% - 强调文字颜色 1 5 3 7" xfId="204"/>
    <cellStyle name="60% - 强调文字颜色 5 3 8" xfId="205"/>
    <cellStyle name="40% - 强调文字颜色 4 3 3" xfId="206"/>
    <cellStyle name="40% - 强调文字颜色 6 5 3 4" xfId="207"/>
    <cellStyle name="20% - 强调文字颜色 1 2 2 2 5" xfId="208"/>
    <cellStyle name="Accent1 - 20% 3 4 3" xfId="209"/>
    <cellStyle name="20% - 强调文字颜色 1 4 4 3" xfId="210"/>
    <cellStyle name="20% - 强调文字颜色 3 5 5 2" xfId="211"/>
    <cellStyle name="40% - 强调文字颜色 4 2 3 4" xfId="212"/>
    <cellStyle name="20% - 强调文字颜色 3 5 5 3" xfId="213"/>
    <cellStyle name="20% - 强调文字颜色 5 5 2 2 2" xfId="214"/>
    <cellStyle name="40% - 强调文字颜色 4 2 3 5" xfId="215"/>
    <cellStyle name="40% - 强调文字颜色 4 5 2 4 3" xfId="216"/>
    <cellStyle name="20% - 强调文字颜色 2 4 2 4" xfId="217"/>
    <cellStyle name="40% - 强调文字颜色 3 3 3 3" xfId="218"/>
    <cellStyle name="40% - 强调文字颜色 4 3 5" xfId="219"/>
    <cellStyle name="20% - 强调文字颜色 5 5 2 2 3" xfId="220"/>
    <cellStyle name="40% - 强调文字颜色 4 2 3 6" xfId="221"/>
    <cellStyle name="60% - 强调文字颜色 6 5 2" xfId="222"/>
    <cellStyle name="40% - 强调文字颜色 3 3 3 4" xfId="223"/>
    <cellStyle name="60% - 强调文字颜色 1 2 2 4 2" xfId="224"/>
    <cellStyle name="40% - 强调文字颜色 4 3 6" xfId="225"/>
    <cellStyle name="20% - 强调文字颜色 4 5 3 2 3" xfId="226"/>
    <cellStyle name="20% - 强调文字颜色 6 4 4 3" xfId="227"/>
    <cellStyle name="20% - 强调文字颜色 5 5 2 2 4" xfId="228"/>
    <cellStyle name="40% - 强调文字颜色 4 2 3 7" xfId="229"/>
    <cellStyle name="60% - 强调文字颜色 6 5 3" xfId="230"/>
    <cellStyle name="20% - 强调文字颜色 5 4 3 2 2" xfId="231"/>
    <cellStyle name="40% - 强调文字颜色 3 3 3 5" xfId="232"/>
    <cellStyle name="60% - 强调文字颜色 1 2 2 4 3" xfId="233"/>
    <cellStyle name="20% - 强调文字颜色 3 3 2" xfId="234"/>
    <cellStyle name="40% - 强调文字颜色 4 3 7" xfId="235"/>
    <cellStyle name="60% - 强调文字颜色 2 4 2 2 2 2" xfId="236"/>
    <cellStyle name="20% - 强调文字颜色 5 3 7" xfId="237"/>
    <cellStyle name="20% - 强调文字颜色 4 4 2 5" xfId="238"/>
    <cellStyle name="40% - 强调文字颜色 2 3 2 3 3" xfId="239"/>
    <cellStyle name="20% - 强调文字颜色 1 2 2 2" xfId="240"/>
    <cellStyle name="60% - 强调文字颜色 1 5" xfId="241"/>
    <cellStyle name="40% - 强调文字颜色 4 4 3 2 3" xfId="242"/>
    <cellStyle name="20% - 强调文字颜色 1 2 12" xfId="243"/>
    <cellStyle name="20% - 强调文字颜色 5 4 3 6" xfId="244"/>
    <cellStyle name="60% - 强调文字颜色 4 4 4 2" xfId="245"/>
    <cellStyle name="20% - 强调文字颜色 3 7" xfId="246"/>
    <cellStyle name="20% - 强调文字颜色 2 2 3 3" xfId="247"/>
    <cellStyle name="20% - 强调文字颜色 5 3 8" xfId="248"/>
    <cellStyle name="20% - 强调文字颜色 4 4 2 6" xfId="249"/>
    <cellStyle name="20% - 强调文字颜色 3 7 2 2 2" xfId="250"/>
    <cellStyle name="20% - 强调文字颜色 1 2 2 3" xfId="251"/>
    <cellStyle name="20% - 强调文字颜色 1 2 2 2 2 2" xfId="252"/>
    <cellStyle name="20% - 强调文字颜色 2 3 11" xfId="253"/>
    <cellStyle name="20% - 强调文字颜色 1 2 2 3 2" xfId="254"/>
    <cellStyle name="60% - 强调文字颜色 2 4 2" xfId="255"/>
    <cellStyle name="20% - 强调文字颜色 1 2 2 2 2 3" xfId="256"/>
    <cellStyle name="60% - 强调文字颜色 3 7 2 2 2" xfId="257"/>
    <cellStyle name="20% - 强调文字颜色 2 3 12" xfId="258"/>
    <cellStyle name="60% - 强调文字颜色 1 3" xfId="259"/>
    <cellStyle name="40% - 强调文字颜色 2 5 5 2" xfId="260"/>
    <cellStyle name="20% - 强调文字颜色 4 2 2 8" xfId="261"/>
    <cellStyle name="20% - 强调文字颜色 1 2 10" xfId="262"/>
    <cellStyle name="60% - 强调文字颜色 1 4" xfId="263"/>
    <cellStyle name="40% - 强调文字颜色 2 5 5 3" xfId="264"/>
    <cellStyle name="40% - 强调文字颜色 4 4 3 2 2" xfId="265"/>
    <cellStyle name="20% - 强调文字颜色 4 2 2 9" xfId="266"/>
    <cellStyle name="20% - 强调文字颜色 1 2 11" xfId="267"/>
    <cellStyle name="20% - 强调文字颜色 3 6" xfId="268"/>
    <cellStyle name="20% - 强调文字颜色 5 4 3 5" xfId="269"/>
    <cellStyle name="40% - 强调文字颜色 2 4 2 4 3" xfId="270"/>
    <cellStyle name="20% - 强调文字颜色 2 2 3 2" xfId="271"/>
    <cellStyle name="20% - 强调文字颜色 1 2 3 7" xfId="272"/>
    <cellStyle name="Accent1 - 20% 2 2 2 5" xfId="273"/>
    <cellStyle name="20% - 强调文字颜色 1 3 2 2 5" xfId="274"/>
    <cellStyle name="20% - 强调文字颜色 1 2 2" xfId="275"/>
    <cellStyle name="20% - 强调文字颜色 2 4 4 3" xfId="276"/>
    <cellStyle name="40% - 强调文字颜色 2 2 7" xfId="277"/>
    <cellStyle name="20% - 强调文字颜色 3 4 3 7" xfId="278"/>
    <cellStyle name="20% - 强调文字颜色 1 2 2 2 2" xfId="279"/>
    <cellStyle name="60% - 强调文字颜色 1 2 3 7" xfId="280"/>
    <cellStyle name="20% - 强调文字颜色 2 7 8" xfId="281"/>
    <cellStyle name="60% - 强调文字颜色 4 2 3 3 2" xfId="282"/>
    <cellStyle name="20% - 强调文字颜色 1 2 2 2 3" xfId="283"/>
    <cellStyle name="40% - 强调文字颜色 6 5 3 2" xfId="284"/>
    <cellStyle name="20% - 强调文字颜色 2 7 9" xfId="285"/>
    <cellStyle name="20% - 强调文字颜色 6 4 3 3 2" xfId="286"/>
    <cellStyle name="40% - 强调文字颜色 6 5 4 2" xfId="287"/>
    <cellStyle name="20% - 强调文字颜色 1 2 2 3 3" xfId="288"/>
    <cellStyle name="60% - 强调文字颜色 3 4 3 3" xfId="289"/>
    <cellStyle name="20% - 强调文字颜色 4 5 2 4 2" xfId="290"/>
    <cellStyle name="20% - 强调文字颜色 5 3 9" xfId="291"/>
    <cellStyle name="20% - 强调文字颜色 4 4 2 7" xfId="292"/>
    <cellStyle name="20% - 强调文字颜色 1 2 2 4" xfId="293"/>
    <cellStyle name="20% - 强调文字颜色 3 7 2 2 3" xfId="294"/>
    <cellStyle name="40% - 强调文字颜色 2 4 10" xfId="295"/>
    <cellStyle name="20% - 强调文字颜色 1 2 2 4 2" xfId="296"/>
    <cellStyle name="40% - 强调文字颜色 3 5 2 2 2 3" xfId="297"/>
    <cellStyle name="40% - 强调文字颜色 6 5 5 2" xfId="298"/>
    <cellStyle name="20% - 强调文字颜色 1 2 2 4 3" xfId="299"/>
    <cellStyle name="20% - 强调文字颜色 3 2 3 2 2" xfId="300"/>
    <cellStyle name="60% - 强调文字颜色 3 4 3 4" xfId="301"/>
    <cellStyle name="20% - 强调文字颜色 4 5 2 4 3" xfId="302"/>
    <cellStyle name="20% - 强调文字颜色 4 4 2 8" xfId="303"/>
    <cellStyle name="20% - 强调文字颜色 1 2 2 5" xfId="304"/>
    <cellStyle name="60% - 强调文字颜色 4 3 3 2 2" xfId="305"/>
    <cellStyle name="40% - 强调文字颜色 2 4 11" xfId="306"/>
    <cellStyle name="20% - 强调文字颜色 4 4 2 9" xfId="307"/>
    <cellStyle name="20% - 强调文字颜色 1 2 2 6" xfId="308"/>
    <cellStyle name="60% - 强调文字颜色 4 3 3 2 3" xfId="309"/>
    <cellStyle name="40% - 强调文字颜色 2 4 12" xfId="310"/>
    <cellStyle name="60% - 强调文字颜色 2 2 2 9" xfId="311"/>
    <cellStyle name="20% - 强调文字颜色 2 4 3 2" xfId="312"/>
    <cellStyle name="20% - 强调文字颜色 6 5 3 2 3" xfId="313"/>
    <cellStyle name="20% - 强调文字颜色 1 2 2 7" xfId="314"/>
    <cellStyle name="20% - 强调文字颜色 2 4 3 3" xfId="315"/>
    <cellStyle name="40% - 强调文字颜色 6 5 3 3 2" xfId="316"/>
    <cellStyle name="20% - 强调文字颜色 1 2 2 8" xfId="317"/>
    <cellStyle name="20% - 强调文字颜色 2 4 3 4" xfId="318"/>
    <cellStyle name="60% - 强调文字颜色 2 6 2" xfId="319"/>
    <cellStyle name="20% - 强调文字颜色 1 2 2 9" xfId="320"/>
    <cellStyle name="40% - 强调文字颜色 6 5 3 3 3" xfId="321"/>
    <cellStyle name="20% - 强调文字颜色 2 4 3 5" xfId="322"/>
    <cellStyle name="20% - 强调文字颜色 1 2 3" xfId="323"/>
    <cellStyle name="40% - 强调文字颜色 2 2 8" xfId="324"/>
    <cellStyle name="20% - 强调文字颜色 5 4 7" xfId="325"/>
    <cellStyle name="20% - 强调文字颜色 4 4 3 5" xfId="326"/>
    <cellStyle name="40% - 强调文字颜色 2 3 2 4 3" xfId="327"/>
    <cellStyle name="20% - 强调文字颜色 1 2 3 2" xfId="328"/>
    <cellStyle name="40% - 强调文字颜色 1 5 2 2 4" xfId="329"/>
    <cellStyle name="60% - 强调文字颜色 3 2 7" xfId="330"/>
    <cellStyle name="60% - 强调文字颜色 2 2 3 5" xfId="331"/>
    <cellStyle name="40% - 强调文字颜色 2 2 2" xfId="332"/>
    <cellStyle name="20% - 强调文字颜色 3 2 2 9" xfId="333"/>
    <cellStyle name="40% - 强调文字颜色 1 5 5 3" xfId="334"/>
    <cellStyle name="40% - 强调文字颜色 4 3 3 2 2" xfId="335"/>
    <cellStyle name="20% - 强调文字颜色 3 5 3 7" xfId="336"/>
    <cellStyle name="60% - 强调文字颜色 1 5 8" xfId="337"/>
    <cellStyle name="20% - 强调文字颜色 1 2 3 2 2" xfId="338"/>
    <cellStyle name="20% - 强调文字颜色 6 3 2 2 5" xfId="339"/>
    <cellStyle name="60% - 强调文字颜色 1 5 9" xfId="340"/>
    <cellStyle name="40% - 强调文字颜色 6 6 3 2" xfId="341"/>
    <cellStyle name="20% - 强调文字颜色 1 2 3 2 3" xfId="342"/>
    <cellStyle name="20% - 强调文字颜色 5 4 8" xfId="343"/>
    <cellStyle name="20% - 强调文字颜色 4 4 3 6" xfId="344"/>
    <cellStyle name="20% - 强调文字颜色 1 2 3 3" xfId="345"/>
    <cellStyle name="40% - 强调文字颜色 1 5 2 2 5" xfId="346"/>
    <cellStyle name="60% - 强调文字颜色 1 6 8" xfId="347"/>
    <cellStyle name="20% - 强调文字颜色 1 2 3 3 2" xfId="348"/>
    <cellStyle name="20% - 强调文字颜色 1 2 3 3 3" xfId="349"/>
    <cellStyle name="20% - 强调文字颜色 5 4 9" xfId="350"/>
    <cellStyle name="20% - 强调文字颜色 4 4 3 7" xfId="351"/>
    <cellStyle name="20% - 强调文字颜色 1 2 3 4" xfId="352"/>
    <cellStyle name="Accent1 - 20% 3 10" xfId="353"/>
    <cellStyle name="20% - 强调文字颜色 1 3 2 2 2" xfId="354"/>
    <cellStyle name="Accent1 - 20% 2 2 2 2" xfId="355"/>
    <cellStyle name="20% - 强调文字颜色 1 4 10" xfId="356"/>
    <cellStyle name="20% - 强调文字颜色 1 2 3 5" xfId="357"/>
    <cellStyle name="Accent1 - 20% 3 11" xfId="358"/>
    <cellStyle name="60% - 强调文字颜色 4 3 3 3 2" xfId="359"/>
    <cellStyle name="20% - 强调文字颜色 1 3 2 2 3" xfId="360"/>
    <cellStyle name="Accent1 - 20% 2 2 2 3" xfId="361"/>
    <cellStyle name="20% - 强调文字颜色 1 4 11" xfId="362"/>
    <cellStyle name="20% - 强调文字颜色 1 2 3 6" xfId="363"/>
    <cellStyle name="Accent1 - 20% 3 12" xfId="364"/>
    <cellStyle name="60% - 强调文字颜色 4 3 3 3 3" xfId="365"/>
    <cellStyle name="20% - 强调文字颜色 1 3 2 2 4" xfId="366"/>
    <cellStyle name="Accent1 - 20% 2 2 2 4" xfId="367"/>
    <cellStyle name="20% - 强调文字颜色 1 4 12" xfId="368"/>
    <cellStyle name="20% - 强调文字颜色 2 4 4 2" xfId="369"/>
    <cellStyle name="40% - 强调文字颜色 2 2 6" xfId="370"/>
    <cellStyle name="20% - 强调文字颜色 6 5 3 3 3" xfId="371"/>
    <cellStyle name="20% - 强调文字颜色 1 2 4" xfId="372"/>
    <cellStyle name="40% - 强调文字颜色 2 2 9" xfId="373"/>
    <cellStyle name="20% - 强调文字颜色 2 7 2 2 2" xfId="374"/>
    <cellStyle name="20% - 强调文字颜色 1 2 4 2" xfId="375"/>
    <cellStyle name="20% - 强调文字颜色 1 2 4 3" xfId="376"/>
    <cellStyle name="20% - 强调文字颜色 3 5 2 4 2" xfId="377"/>
    <cellStyle name="20% - 强调文字颜色 1 2 5" xfId="378"/>
    <cellStyle name="20% - 强调文字颜色 2 7 2 2 3" xfId="379"/>
    <cellStyle name="20% - 强调文字颜色 1 2 5 2" xfId="380"/>
    <cellStyle name="40% - 强调文字颜色 2 5 2 2 2 3" xfId="381"/>
    <cellStyle name="20% - 强调文字颜色 1 2 5 3" xfId="382"/>
    <cellStyle name="20% - 强调文字颜色 3 5 2 4 3" xfId="383"/>
    <cellStyle name="60% - 强调文字颜色 3 3 3 2 2" xfId="384"/>
    <cellStyle name="20% - 强调文字颜色 1 2 6" xfId="385"/>
    <cellStyle name="60% - 强调文字颜色 3 3 3 2 3" xfId="386"/>
    <cellStyle name="20% - 强调文字颜色 1 2 7" xfId="387"/>
    <cellStyle name="20% - 强调文字颜色 1 2 8" xfId="388"/>
    <cellStyle name="20% - 强调文字颜色 1 2 9" xfId="389"/>
    <cellStyle name="Accent1 - 20% 2" xfId="390"/>
    <cellStyle name="40% - 强调文字颜色 4 5 2 7" xfId="391"/>
    <cellStyle name="20% - 强调文字颜色 1 3" xfId="392"/>
    <cellStyle name="20% - 强调文字颜色 3 2 2 3 2" xfId="393"/>
    <cellStyle name="Accent1 - 20% 4 5 2" xfId="394"/>
    <cellStyle name="40% - 强调文字颜色 5 5 2 2 5" xfId="395"/>
    <cellStyle name="20% - 强调文字颜色 1 3 10" xfId="396"/>
    <cellStyle name="Accent1 - 20% 2 10" xfId="397"/>
    <cellStyle name="60% - 强调文字颜色 6 3" xfId="398"/>
    <cellStyle name="20% - 强调文字颜色 1 5 5 2" xfId="399"/>
    <cellStyle name="40% - 强调文字颜色 2 2 3 4" xfId="400"/>
    <cellStyle name="Accent1 - 20% 4 5 3" xfId="401"/>
    <cellStyle name="20% - 强调文字颜色 1 3 11" xfId="402"/>
    <cellStyle name="Accent1 - 20% 2 11" xfId="403"/>
    <cellStyle name="60% - 强调文字颜色 6 4" xfId="404"/>
    <cellStyle name="20% - 强调文字颜色 1 5 5 3" xfId="405"/>
    <cellStyle name="20% - 强调文字颜色 5 3 2 2 2" xfId="406"/>
    <cellStyle name="40% - 强调文字颜色 2 2 3 5" xfId="407"/>
    <cellStyle name="Accent1 - 20% 2 12" xfId="408"/>
    <cellStyle name="60% - 强调文字颜色 6 5" xfId="409"/>
    <cellStyle name="20% - 强调文字颜色 1 3 12" xfId="410"/>
    <cellStyle name="20% - 强调文字颜色 5 3 2 2 3" xfId="411"/>
    <cellStyle name="40% - 强调文字颜色 2 2 3 6" xfId="412"/>
    <cellStyle name="20% - 强调文字颜色 1 7 2 4" xfId="413"/>
    <cellStyle name="40% - 强调文字颜色 3 4 10" xfId="414"/>
    <cellStyle name="Accent1 - 20% 2 2" xfId="415"/>
    <cellStyle name="20% - 强调文字颜色 1 3 2" xfId="416"/>
    <cellStyle name="20% - 强调文字颜色 2 4 5 3" xfId="417"/>
    <cellStyle name="40% - 强调文字颜色 2 3 7" xfId="418"/>
    <cellStyle name="20% - 强调文字颜色 4 5 2 5" xfId="419"/>
    <cellStyle name="40% - 强调文字颜色 2 3 3 3 3" xfId="420"/>
    <cellStyle name="20% - 强调文字颜色 6 3 7" xfId="421"/>
    <cellStyle name="Accent1 - 20% 2 2 2" xfId="422"/>
    <cellStyle name="20% - 强调文字颜色 1 3 2 2" xfId="423"/>
    <cellStyle name="60% - 强调文字颜色 2 3 2 5" xfId="424"/>
    <cellStyle name="20% - 强调文字颜色 2 5 2 2 2 3" xfId="425"/>
    <cellStyle name="Accent1 - 20% 2 2 2 2 2" xfId="426"/>
    <cellStyle name="20% - 强调文字颜色 1 3 2 2 2 2" xfId="427"/>
    <cellStyle name="Accent1 - 20% 2 2 2 2 3" xfId="428"/>
    <cellStyle name="20% - 强调文字颜色 1 3 2 2 2 3" xfId="429"/>
    <cellStyle name="20% - 强调文字颜色 4 5 2 6" xfId="430"/>
    <cellStyle name="20% - 强调文字颜色 6 3 8" xfId="431"/>
    <cellStyle name="Accent1 - 20% 2 2 3" xfId="432"/>
    <cellStyle name="20% - 强调文字颜色 1 3 2 3" xfId="433"/>
    <cellStyle name="Accent1 - 20% 2 2 3 2" xfId="434"/>
    <cellStyle name="20% - 强调文字颜色 1 3 2 3 2" xfId="435"/>
    <cellStyle name="Accent1 - 20% 2 2 3 3" xfId="436"/>
    <cellStyle name="20% - 强调文字颜色 1 3 2 3 3" xfId="437"/>
    <cellStyle name="Accent1 - 20% 6 2 2" xfId="438"/>
    <cellStyle name="60% - 强调文字颜色 4 4 2 2 2 2" xfId="439"/>
    <cellStyle name="60% - 强调文字颜色 3 5 3 2 3" xfId="440"/>
    <cellStyle name="20% - 强调文字颜色 1 7 2 2" xfId="441"/>
    <cellStyle name="20% - 强调文字颜色 4 5 2 7" xfId="442"/>
    <cellStyle name="20% - 强调文字颜色 6 3 9" xfId="443"/>
    <cellStyle name="Accent1 - 20% 2 2 4" xfId="444"/>
    <cellStyle name="20% - 强调文字颜色 1 3 2 4" xfId="445"/>
    <cellStyle name="20% - 强调文字颜色 6 4 2 2 2 2" xfId="446"/>
    <cellStyle name="Accent1 - 20% 2 2 4 2" xfId="447"/>
    <cellStyle name="20% - 强调文字颜色 1 3 2 4 2" xfId="448"/>
    <cellStyle name="Accent1 - 20% 2 2 4 3" xfId="449"/>
    <cellStyle name="20% - 强调文字颜色 1 3 2 4 3" xfId="450"/>
    <cellStyle name="Accent1 - 40% 2 7" xfId="451"/>
    <cellStyle name="60% - 强调文字颜色 3 5 3 3 3" xfId="452"/>
    <cellStyle name="60% - 强调文字颜色 1 5 2 9" xfId="453"/>
    <cellStyle name="20% - 强调文字颜色 1 7 3 2" xfId="454"/>
    <cellStyle name="Accent1 - 20% 6 3 2" xfId="455"/>
    <cellStyle name="20% - 强调文字颜色 4 5 2 8" xfId="456"/>
    <cellStyle name="Accent1 - 20% 2 2 5" xfId="457"/>
    <cellStyle name="20% - 强调文字颜色 1 3 2 5" xfId="458"/>
    <cellStyle name="20% - 强调文字颜色 6 4 2 2 2 3" xfId="459"/>
    <cellStyle name="20% - 强调文字颜色 4 5 2 9" xfId="460"/>
    <cellStyle name="Accent1 - 20% 2 2 6" xfId="461"/>
    <cellStyle name="20% - 强调文字颜色 1 3 2 6" xfId="462"/>
    <cellStyle name="60% - 强调文字颜色 2 3 2 9" xfId="463"/>
    <cellStyle name="20% - 强调文字颜色 2 5 3 2" xfId="464"/>
    <cellStyle name="Accent1 - 20% 2 2 7" xfId="465"/>
    <cellStyle name="20% - 强调文字颜色 1 3 2 7" xfId="466"/>
    <cellStyle name="20% - 强调文字颜色 2 5 3 3" xfId="467"/>
    <cellStyle name="Accent1 - 20% 2 2 8" xfId="468"/>
    <cellStyle name="20% - 强调文字颜色 1 3 2 8" xfId="469"/>
    <cellStyle name="20% - 强调文字颜色 2 5 3 4" xfId="470"/>
    <cellStyle name="Accent1 - 20% 2 2 9" xfId="471"/>
    <cellStyle name="60% - 强调文字颜色 3 6 2" xfId="472"/>
    <cellStyle name="20% - 强调文字颜色 1 3 2 9" xfId="473"/>
    <cellStyle name="20% - 强调文字颜色 2 5 3 5" xfId="474"/>
    <cellStyle name="Accent1 - 20% 2 3" xfId="475"/>
    <cellStyle name="20% - 强调文字颜色 1 3 3" xfId="476"/>
    <cellStyle name="40% - 强调文字颜色 2 3 8" xfId="477"/>
    <cellStyle name="20% - 强调文字颜色 4 5 3 5" xfId="478"/>
    <cellStyle name="20% - 强调文字颜色 6 4 7" xfId="479"/>
    <cellStyle name="Accent1 - 20% 2 3 2" xfId="480"/>
    <cellStyle name="20% - 强调文字颜色 6 4 2 2 3" xfId="481"/>
    <cellStyle name="20% - 强调文字颜色 1 3 3 2" xfId="482"/>
    <cellStyle name="20% - 强调文字颜色 4 5 3 7" xfId="483"/>
    <cellStyle name="20% - 强调文字颜色 6 4 9" xfId="484"/>
    <cellStyle name="Accent1 - 20% 2 3 2 2" xfId="485"/>
    <cellStyle name="40% - 强调文字颜色 6 2 2 2 2 3" xfId="486"/>
    <cellStyle name="20% - 强调文字颜色 1 3 3 2 2" xfId="487"/>
    <cellStyle name="Accent1 - 20% 2 3 4" xfId="488"/>
    <cellStyle name="20% - 强调文字颜色 6 4 2 2 5" xfId="489"/>
    <cellStyle name="20% - 强调文字颜色 1 3 3 4" xfId="490"/>
    <cellStyle name="Accent1 - 20% 2 3 2 3" xfId="491"/>
    <cellStyle name="20% - 强调文字颜色 1 3 3 2 3" xfId="492"/>
    <cellStyle name="Accent1 - 20% 2 3 5" xfId="493"/>
    <cellStyle name="20% - 强调文字颜色 1 3 3 5" xfId="494"/>
    <cellStyle name="20% - 强调文字颜色 4 5 3 6" xfId="495"/>
    <cellStyle name="20% - 强调文字颜色 6 4 8" xfId="496"/>
    <cellStyle name="Accent1 - 20% 2 3 3" xfId="497"/>
    <cellStyle name="20% - 强调文字颜色 6 4 2 2 4" xfId="498"/>
    <cellStyle name="20% - 强调文字颜色 1 3 3 3" xfId="499"/>
    <cellStyle name="Accent1 - 20% 2 3 3 2" xfId="500"/>
    <cellStyle name="20% - 强调文字颜色 1 3 3 3 2" xfId="501"/>
    <cellStyle name="Accent1 - 20% 2 3 3 3" xfId="502"/>
    <cellStyle name="20% - 强调文字颜色 1 3 3 3 3" xfId="503"/>
    <cellStyle name="Accent1 - 20% 2 3 6" xfId="504"/>
    <cellStyle name="20% - 强调文字颜色 1 3 3 6" xfId="505"/>
    <cellStyle name="40% - 强调文字颜色 3 2 2 4" xfId="506"/>
    <cellStyle name="20% - 强调文字颜色 2 5 4 2" xfId="507"/>
    <cellStyle name="40% - 强调文字颜色 3 2 6" xfId="508"/>
    <cellStyle name="20% - 强调文字颜色 2 2 2" xfId="509"/>
    <cellStyle name="20% - 强调文字颜色 2 5 4 3" xfId="510"/>
    <cellStyle name="40% - 强调文字颜色 3 2 7" xfId="511"/>
    <cellStyle name="40% - 强调文字颜色 3 2 2 5" xfId="512"/>
    <cellStyle name="20% - 强调文字颜色 2 4 2 2 2 2" xfId="513"/>
    <cellStyle name="60% - 强调文字颜色 6 4 2 4 2" xfId="514"/>
    <cellStyle name="20% - 强调文字颜色 1 3 3 7" xfId="515"/>
    <cellStyle name="Accent1 - 20% 2 3 7" xfId="516"/>
    <cellStyle name="40% - 强调文字颜色 2 3 9" xfId="517"/>
    <cellStyle name="20% - 强调文字颜色 1 3 4" xfId="518"/>
    <cellStyle name="Accent1 - 20% 2 4" xfId="519"/>
    <cellStyle name="20% - 强调文字颜色 1 3 4 2" xfId="520"/>
    <cellStyle name="20% - 强调文字颜色 6 4 2 3 3" xfId="521"/>
    <cellStyle name="Accent1 - 20% 2 4 2" xfId="522"/>
    <cellStyle name="20% - 强调文字颜色 1 3 5" xfId="523"/>
    <cellStyle name="Accent1 - 20% 2 5" xfId="524"/>
    <cellStyle name="20% - 强调文字颜色 1 3 5 2" xfId="525"/>
    <cellStyle name="20% - 强调文字颜色 6 4 2 4 3" xfId="526"/>
    <cellStyle name="Accent1 - 20% 2 5 2" xfId="527"/>
    <cellStyle name="20% - 强调文字颜色 1 3 5 3" xfId="528"/>
    <cellStyle name="Accent1 - 20% 2 5 3" xfId="529"/>
    <cellStyle name="20% - 强调文字颜色 1 3 6" xfId="530"/>
    <cellStyle name="60% - 强调文字颜色 3 3 3 3 2" xfId="531"/>
    <cellStyle name="Accent1 - 20% 2 6" xfId="532"/>
    <cellStyle name="20% - 强调文字颜色 1 3 7" xfId="533"/>
    <cellStyle name="60% - 强调文字颜色 3 3 3 3 3" xfId="534"/>
    <cellStyle name="Accent1 - 20% 2 7" xfId="535"/>
    <cellStyle name="20% - 强调文字颜色 1 3 8" xfId="536"/>
    <cellStyle name="Accent1 - 20% 2 8" xfId="537"/>
    <cellStyle name="20% - 强调文字颜色 3 2 2 3 3" xfId="538"/>
    <cellStyle name="20% - 强调文字颜色 1 4" xfId="539"/>
    <cellStyle name="40% - 强调文字颜色 4 5 2 8" xfId="540"/>
    <cellStyle name="Accent1 - 20% 3" xfId="541"/>
    <cellStyle name="20% - 强调文字颜色 2 4 10" xfId="542"/>
    <cellStyle name="40% - 强调文字颜色 2 4 7" xfId="543"/>
    <cellStyle name="20% - 强调文字颜色 1 4 2" xfId="544"/>
    <cellStyle name="Accent1 - 20% 3 2" xfId="545"/>
    <cellStyle name="20% - 强调文字颜色 1 4 2 2" xfId="546"/>
    <cellStyle name="Accent1 - 20% 3 2 2" xfId="547"/>
    <cellStyle name="20% - 强调文字颜色 1 4 2 2 2" xfId="548"/>
    <cellStyle name="20% - 强调文字颜色 6 4 10" xfId="549"/>
    <cellStyle name="Accent1 - 20% 3 2 2 2" xfId="550"/>
    <cellStyle name="20% - 强调文字颜色 2 2 3 4" xfId="551"/>
    <cellStyle name="20% - 强调文字颜色 5 4 3 7" xfId="552"/>
    <cellStyle name="20% - 强调文字颜色 2 3 3 5" xfId="553"/>
    <cellStyle name="20% - 强调文字颜色 1 4 3 2 3" xfId="554"/>
    <cellStyle name="Accent1 - 20% 3 3 2 3" xfId="555"/>
    <cellStyle name="20% - 强调文字颜色 1 4 2 2 2 2" xfId="556"/>
    <cellStyle name="Accent1 - 20% 3 2 2 2 2" xfId="557"/>
    <cellStyle name="20% - 强调文字颜色 2 3 3 6" xfId="558"/>
    <cellStyle name="60% - 强调文字颜色 5 7 2 2 2" xfId="559"/>
    <cellStyle name="20% - 强调文字颜色 1 4 2 2 2 3" xfId="560"/>
    <cellStyle name="Accent1 - 20% 3 2 2 2 3" xfId="561"/>
    <cellStyle name="20% - 强调文字颜色 2 2 2 4 2" xfId="562"/>
    <cellStyle name="20% - 强调文字颜色 1 4 2 2 3" xfId="563"/>
    <cellStyle name="60% - 强调文字颜色 4 4 3 3 2" xfId="564"/>
    <cellStyle name="20% - 强调文字颜色 6 4 11" xfId="565"/>
    <cellStyle name="Accent1 - 20% 3 2 2 3" xfId="566"/>
    <cellStyle name="20% - 强调文字颜色 2 2 3 5" xfId="567"/>
    <cellStyle name="20% - 强调文字颜色 2 2 2 4 3" xfId="568"/>
    <cellStyle name="20% - 强调文字颜色 1 4 2 2 4" xfId="569"/>
    <cellStyle name="60% - 强调文字颜色 1 2 4 2" xfId="570"/>
    <cellStyle name="60% - 强调文字颜色 4 4 3 3 3" xfId="571"/>
    <cellStyle name="20% - 强调文字颜色 6 4 12" xfId="572"/>
    <cellStyle name="Accent1 - 20% 3 2 2 4" xfId="573"/>
    <cellStyle name="20% - 强调文字颜色 2 2 3 6" xfId="574"/>
    <cellStyle name="20% - 强调文字颜色 2 2 3 7" xfId="575"/>
    <cellStyle name="20% - 强调文字颜色 1 4 2 2 5" xfId="576"/>
    <cellStyle name="60% - 强调文字颜色 1 2 4 3" xfId="577"/>
    <cellStyle name="Accent1 - 20% 3 2 2 5" xfId="578"/>
    <cellStyle name="40% - 强调文字颜色 4 4 2 4 2" xfId="579"/>
    <cellStyle name="20% - 强调文字颜色 1 4 2 3" xfId="580"/>
    <cellStyle name="Accent1 - 20% 3 2 3" xfId="581"/>
    <cellStyle name="20% - 强调文字颜色 1 4 2 3 2" xfId="582"/>
    <cellStyle name="Accent1 - 20% 3 2 3 2" xfId="583"/>
    <cellStyle name="20% - 强调文字颜色 2 7 2 2" xfId="584"/>
    <cellStyle name="20% - 强调文字颜色 1 4 2 3 3" xfId="585"/>
    <cellStyle name="Accent1 - 20% 3 2 3 3" xfId="586"/>
    <cellStyle name="40% - 强调文字颜色 4 4 2 4 3" xfId="587"/>
    <cellStyle name="20% - 强调文字颜色 1 4 2 4" xfId="588"/>
    <cellStyle name="Accent1 - 20% 3 2 4" xfId="589"/>
    <cellStyle name="20% - 强调文字颜色 2 2 10" xfId="590"/>
    <cellStyle name="20% - 强调文字颜色 1 5 2 5" xfId="591"/>
    <cellStyle name="60% - 强调文字颜色 3 6" xfId="592"/>
    <cellStyle name="Accent1 - 20% 4 2 5" xfId="593"/>
    <cellStyle name="20% - 强调文字颜色 1 4 2 4 2" xfId="594"/>
    <cellStyle name="Accent1 - 20% 3 2 4 2" xfId="595"/>
    <cellStyle name="20% - 强调文字颜色 2 7 3 2" xfId="596"/>
    <cellStyle name="60% - 强调文字颜色 1 2 3 2 2" xfId="597"/>
    <cellStyle name="60% - 强调文字颜色 2 5 2 9" xfId="598"/>
    <cellStyle name="20% - 强调文字颜色 1 4 2 4 3" xfId="599"/>
    <cellStyle name="Accent1 - 20% 3 2 4 3" xfId="600"/>
    <cellStyle name="20% - 强调文字颜色 1 5 2 6" xfId="601"/>
    <cellStyle name="60% - 强调文字颜色 3 7" xfId="602"/>
    <cellStyle name="Accent1 - 20% 4 2 6" xfId="603"/>
    <cellStyle name="20% - 强调文字颜色 2 2 11" xfId="604"/>
    <cellStyle name="20% - 强调文字颜色 3 4 3 2 2" xfId="605"/>
    <cellStyle name="20% - 强调文字颜色 1 4 2 5" xfId="606"/>
    <cellStyle name="Accent1 - 20% 3 2 5" xfId="607"/>
    <cellStyle name="20% - 强调文字颜色 2 6 3 2" xfId="608"/>
    <cellStyle name="60% - 强调文字颜色 1 2 2 2 2" xfId="609"/>
    <cellStyle name="60% - 强调文字颜色 2 4 2 9" xfId="610"/>
    <cellStyle name="20% - 强调文字颜色 1 4 2 6" xfId="611"/>
    <cellStyle name="Accent1 - 20% 3 2 6" xfId="612"/>
    <cellStyle name="20% - 强调文字颜色 3 4 2 2 2" xfId="613"/>
    <cellStyle name="20% - 强调文字颜色 2 6 3 3" xfId="614"/>
    <cellStyle name="60% - 强调文字颜色 1 2 2 2 3" xfId="615"/>
    <cellStyle name="20% - 强调文字颜色 3 4 2 2 3" xfId="616"/>
    <cellStyle name="60% - 强调文字颜色 6 4 3 3 2" xfId="617"/>
    <cellStyle name="20% - 强调文字颜色 1 4 2 7" xfId="618"/>
    <cellStyle name="Accent1 - 20% 3 2 7" xfId="619"/>
    <cellStyle name="20% - 强调文字颜色 4 2 2 4 2" xfId="620"/>
    <cellStyle name="40% - 强调文字颜色 4 5 2 2" xfId="621"/>
    <cellStyle name="20% - 强调文字颜色 3 4 2 2 4" xfId="622"/>
    <cellStyle name="60% - 强调文字颜色 6 4 3 3 3" xfId="623"/>
    <cellStyle name="20% - 强调文字颜色 1 4 2 8" xfId="624"/>
    <cellStyle name="Accent1 - 20% 3 2 8" xfId="625"/>
    <cellStyle name="20% - 强调文字颜色 4 2 2 4 3" xfId="626"/>
    <cellStyle name="20% - 强调文字颜色 1 4 2 9" xfId="627"/>
    <cellStyle name="60% - 强调文字颜色 4 6 2" xfId="628"/>
    <cellStyle name="Accent1 - 20% 3 2 9" xfId="629"/>
    <cellStyle name="40% - 强调文字颜色 4 5 10" xfId="630"/>
    <cellStyle name="20% - 强调文字颜色 3 4 2 2 5" xfId="631"/>
    <cellStyle name="40% - 强调文字颜色 4 5 2 3" xfId="632"/>
    <cellStyle name="20% - 强调文字颜色 1 4 3 2" xfId="633"/>
    <cellStyle name="60% - 强调文字颜色 1 2 2 9" xfId="634"/>
    <cellStyle name="20% - 强调文字颜色 6 4 3 2 3" xfId="635"/>
    <cellStyle name="Accent1 - 20% 3 3 2" xfId="636"/>
    <cellStyle name="20% - 强调文字颜色 6 5 2 2 5" xfId="637"/>
    <cellStyle name="20% - 强调文字颜色 2 3 3 4" xfId="638"/>
    <cellStyle name="20% - 强调文字颜色 1 4 3 2 2" xfId="639"/>
    <cellStyle name="Accent1 - 20% 3 3 2 2" xfId="640"/>
    <cellStyle name="20% - 强调文字颜色 1 4 3 3" xfId="641"/>
    <cellStyle name="Accent1 - 20% 3 3 3" xfId="642"/>
    <cellStyle name="20% - 强调文字颜色 1 4 3 4" xfId="643"/>
    <cellStyle name="Accent1 - 20% 3 3 4" xfId="644"/>
    <cellStyle name="20% - 强调文字颜色 1 4 3 5" xfId="645"/>
    <cellStyle name="Accent1 - 20% 3 3 5" xfId="646"/>
    <cellStyle name="20% - 强调文字颜色 1 4 3 6" xfId="647"/>
    <cellStyle name="Accent1 - 20% 3 3 6" xfId="648"/>
    <cellStyle name="40% - 强调文字颜色 1 2 2 2 5" xfId="649"/>
    <cellStyle name="20% - 强调文字颜色 3 4 2 3 2" xfId="650"/>
    <cellStyle name="40% - 强调文字颜色 4 2 7" xfId="651"/>
    <cellStyle name="20% - 强调文字颜色 3 2 2" xfId="652"/>
    <cellStyle name="60% - 强调文字颜色 1 2 2 3 3" xfId="653"/>
    <cellStyle name="40% - 强调文字颜色 3 3 2 5" xfId="654"/>
    <cellStyle name="20% - 强调文字颜色 1 4 3 7" xfId="655"/>
    <cellStyle name="Accent1 - 20% 3 3 7" xfId="656"/>
    <cellStyle name="20% - 强调文字颜色 3 4 2 3 3" xfId="657"/>
    <cellStyle name="40% - 强调文字颜色 4 3 5 3" xfId="658"/>
    <cellStyle name="40% - 强调文字颜色 4 3" xfId="659"/>
    <cellStyle name="40% - 强调文字颜色 3 3 3 3 3" xfId="660"/>
    <cellStyle name="20% - 强调文字颜色 2 4 12" xfId="661"/>
    <cellStyle name="40% - 强调文字颜色 2 4 9" xfId="662"/>
    <cellStyle name="20% - 强调文字颜色 1 4 4" xfId="663"/>
    <cellStyle name="Accent1 - 20% 3 4" xfId="664"/>
    <cellStyle name="20% - 强调文字颜色 1 4 5" xfId="665"/>
    <cellStyle name="Accent1 - 20% 3 5" xfId="666"/>
    <cellStyle name="20% - 强调文字颜色 1 4 5 2" xfId="667"/>
    <cellStyle name="Accent1 - 20% 3 5 2" xfId="668"/>
    <cellStyle name="20% - 强调文字颜色 1 4 5 3" xfId="669"/>
    <cellStyle name="Accent1 - 20% 3 5 3" xfId="670"/>
    <cellStyle name="20% - 强调文字颜色 1 4 6" xfId="671"/>
    <cellStyle name="Accent1 - 20% 3 6" xfId="672"/>
    <cellStyle name="20% - 强调文字颜色 1 4 7" xfId="673"/>
    <cellStyle name="Accent1 - 20% 3 7" xfId="674"/>
    <cellStyle name="20% - 强调文字颜色 1 4 8" xfId="675"/>
    <cellStyle name="60% - 强调文字颜色 6 7 2 2" xfId="676"/>
    <cellStyle name="Accent1 - 20% 3 8" xfId="677"/>
    <cellStyle name="20% - 强调文字颜色 1 4 9" xfId="678"/>
    <cellStyle name="60% - 强调文字颜色 6 7 2 3" xfId="679"/>
    <cellStyle name="Accent1 - 20% 3 9" xfId="680"/>
    <cellStyle name="40% - 强调文字颜色 2 4 2 2 2" xfId="681"/>
    <cellStyle name="20% - 强调文字颜色 5 4 10" xfId="682"/>
    <cellStyle name="Accent1 - 20% 4" xfId="683"/>
    <cellStyle name="20% - 强调文字颜色 1 5" xfId="684"/>
    <cellStyle name="40% - 强调文字颜色 4 5 2 9" xfId="685"/>
    <cellStyle name="Accent1 - 40% 3 5 2" xfId="686"/>
    <cellStyle name="40% - 强调文字颜色 2 7 4" xfId="687"/>
    <cellStyle name="40% - 强调文字颜色 1 2 3 7" xfId="688"/>
    <cellStyle name="20% - 强调文字颜色 5 2 2 2 4" xfId="689"/>
    <cellStyle name="60% - 强调文字颜色 3 7 9" xfId="690"/>
    <cellStyle name="20% - 强调文字颜色 2 5 3 3 2" xfId="691"/>
    <cellStyle name="20% - 强调文字颜色 5 3 2 5" xfId="692"/>
    <cellStyle name="20% - 强调文字颜色 1 5 10" xfId="693"/>
    <cellStyle name="60% - 强调文字颜色 6 3 2 8" xfId="694"/>
    <cellStyle name="Accent1 - 20% 4 10" xfId="695"/>
    <cellStyle name="40% - 强调文字颜色 2 7 5" xfId="696"/>
    <cellStyle name="20% - 强调文字颜色 5 2 2 2 5" xfId="697"/>
    <cellStyle name="20% - 强调文字颜色 2 5 3 3 3" xfId="698"/>
    <cellStyle name="20% - 强调文字颜色 5 3 2 6" xfId="699"/>
    <cellStyle name="20% - 强调文字颜色 6 5 3 2" xfId="700"/>
    <cellStyle name="20% - 强调文字颜色 1 5 11" xfId="701"/>
    <cellStyle name="60% - 强调文字颜色 6 3 2 9" xfId="702"/>
    <cellStyle name="Accent1 - 20% 4 11" xfId="703"/>
    <cellStyle name="20% - 强调文字颜色 6 5 3 3" xfId="704"/>
    <cellStyle name="20% - 强调文字颜色 1 5 12" xfId="705"/>
    <cellStyle name="Accent1 - 20% 4 12" xfId="706"/>
    <cellStyle name="40% - 强调文字颜色 2 5 7" xfId="707"/>
    <cellStyle name="20% - 强调文字颜色 1 5 2" xfId="708"/>
    <cellStyle name="Accent1 - 20% 4 2" xfId="709"/>
    <cellStyle name="40% - 强调文字颜色 2 4 2 2 2 2" xfId="710"/>
    <cellStyle name="20% - 强调文字颜色 1 5 2 2" xfId="711"/>
    <cellStyle name="60% - 强调文字颜色 3 3" xfId="712"/>
    <cellStyle name="Accent1 - 20% 4 2 2" xfId="713"/>
    <cellStyle name="20% - 强调文字颜色 3 2 3 4" xfId="714"/>
    <cellStyle name="20% - 强调文字颜色 1 5 2 2 2" xfId="715"/>
    <cellStyle name="60% - 强调文字颜色 3 3 2" xfId="716"/>
    <cellStyle name="Accent1 - 20% 4 2 2 2" xfId="717"/>
    <cellStyle name="20% - 强调文字颜色 2 4 3 2 3" xfId="718"/>
    <cellStyle name="60% - 强调文字颜色 6 5 2 5" xfId="719"/>
    <cellStyle name="20% - 强调文字颜色 1 5 2 2 2 2" xfId="720"/>
    <cellStyle name="60% - 强调文字颜色 3 3 2 2" xfId="721"/>
    <cellStyle name="Accent1 - 20% 4 2 2 2 2" xfId="722"/>
    <cellStyle name="20% - 强调文字颜色 4 2 8" xfId="723"/>
    <cellStyle name="20% - 强调文字颜色 1 5 2 2 2 3" xfId="724"/>
    <cellStyle name="60% - 强调文字颜色 3 3 2 3" xfId="725"/>
    <cellStyle name="20% - 强调文字颜色 6 2 5 2" xfId="726"/>
    <cellStyle name="Accent1 - 20% 4 2 2 2 3" xfId="727"/>
    <cellStyle name="20% - 强调文字颜色 4 2 9" xfId="728"/>
    <cellStyle name="20% - 强调文字颜色 2 3 2 4 2" xfId="729"/>
    <cellStyle name="20% - 强调文字颜色 3 2 3 5" xfId="730"/>
    <cellStyle name="20% - 强调文字颜色 1 5 2 2 3" xfId="731"/>
    <cellStyle name="60% - 强调文字颜色 3 3 3" xfId="732"/>
    <cellStyle name="60% - 强调文字颜色 4 5 3 3 2" xfId="733"/>
    <cellStyle name="Accent1 - 20% 4 2 2 3" xfId="734"/>
    <cellStyle name="20% - 强调文字颜色 2 3 2 4 3" xfId="735"/>
    <cellStyle name="20% - 强调文字颜色 3 2 3 6" xfId="736"/>
    <cellStyle name="20% - 强调文字颜色 1 5 2 2 4" xfId="737"/>
    <cellStyle name="60% - 强调文字颜色 2 2 4 2" xfId="738"/>
    <cellStyle name="60% - 强调文字颜色 3 3 4" xfId="739"/>
    <cellStyle name="60% - 强调文字颜色 4 5 3 3 3" xfId="740"/>
    <cellStyle name="Accent1 - 20% 4 2 2 4" xfId="741"/>
    <cellStyle name="20% - 强调文字颜色 3 2 3 7" xfId="742"/>
    <cellStyle name="20% - 强调文字颜色 1 5 2 2 5" xfId="743"/>
    <cellStyle name="60% - 强调文字颜色 2 2 4 3" xfId="744"/>
    <cellStyle name="60% - 强调文字颜色 3 3 5" xfId="745"/>
    <cellStyle name="Accent1 - 20% 4 2 2 5" xfId="746"/>
    <cellStyle name="20% - 强调文字颜色 2 2 5 2" xfId="747"/>
    <cellStyle name="20% - 强调文字颜色 1 5 2 3" xfId="748"/>
    <cellStyle name="60% - 强调文字颜色 3 4" xfId="749"/>
    <cellStyle name="Accent1 - 20% 4 2 3" xfId="750"/>
    <cellStyle name="20% - 强调文字颜色 1 5 2 3 2" xfId="751"/>
    <cellStyle name="60% - 强调文字颜色 3 4 2" xfId="752"/>
    <cellStyle name="Accent1 - 20% 4 2 3 2" xfId="753"/>
    <cellStyle name="20% - 强调文字颜色 1 5 2 3 3" xfId="754"/>
    <cellStyle name="60% - 强调文字颜色 3 4 3" xfId="755"/>
    <cellStyle name="Accent1 - 20% 4 2 3 3" xfId="756"/>
    <cellStyle name="20% - 强调文字颜色 3 7 2 2" xfId="757"/>
    <cellStyle name="20% - 强调文字颜色 2 2 5 3" xfId="758"/>
    <cellStyle name="20% - 强调文字颜色 1 5 2 4" xfId="759"/>
    <cellStyle name="60% - 强调文字颜色 3 5" xfId="760"/>
    <cellStyle name="Accent1 - 20% 4 2 4" xfId="761"/>
    <cellStyle name="20% - 强调文字颜色 5 7 2" xfId="762"/>
    <cellStyle name="40% - 强调文字颜色 6 7 7" xfId="763"/>
    <cellStyle name="20% - 强调文字颜色 2 5 2 5" xfId="764"/>
    <cellStyle name="20% - 强调文字颜色 1 5 2 4 2" xfId="765"/>
    <cellStyle name="60% - 强调文字颜色 3 5 2" xfId="766"/>
    <cellStyle name="Accent1 - 20% 4 2 4 2" xfId="767"/>
    <cellStyle name="20% - 强调文字颜色 5 7 3" xfId="768"/>
    <cellStyle name="40% - 强调文字颜色 6 7 8" xfId="769"/>
    <cellStyle name="60% - 强调文字颜色 1 5 3 2" xfId="770"/>
    <cellStyle name="20% - 强调文字颜色 2 5 2 6" xfId="771"/>
    <cellStyle name="20% - 强调文字颜色 3 5 3 2 2" xfId="772"/>
    <cellStyle name="20% - 强调文字颜色 1 5 2 4 3" xfId="773"/>
    <cellStyle name="60% - 强调文字颜色 3 5 3" xfId="774"/>
    <cellStyle name="Accent1 - 20% 4 2 4 3" xfId="775"/>
    <cellStyle name="20% - 强调文字颜色 3 7 3 2" xfId="776"/>
    <cellStyle name="60% - 强调文字颜色 1 3 3 2 2" xfId="777"/>
    <cellStyle name="60% - 强调文字颜色 3 5 2 9" xfId="778"/>
    <cellStyle name="20% - 强调文字颜色 2 7 3 3" xfId="779"/>
    <cellStyle name="60% - 强调文字颜色 1 2 3 2 3" xfId="780"/>
    <cellStyle name="20% - 强调文字颜色 1 5 2 7" xfId="781"/>
    <cellStyle name="Accent1 - 20% 4 2 7" xfId="782"/>
    <cellStyle name="20% - 强调文字颜色 2 2 12" xfId="783"/>
    <cellStyle name="20% - 强调文字颜色 3 4 3 2 3" xfId="784"/>
    <cellStyle name="常规 2 2" xfId="785"/>
    <cellStyle name="20% - 强调文字颜色 1 5 2 8" xfId="786"/>
    <cellStyle name="Accent1 - 20% 4 2 8" xfId="787"/>
    <cellStyle name="20% - 强调文字颜色 1 5 2 9" xfId="788"/>
    <cellStyle name="60% - 强调文字颜色 5 6 2" xfId="789"/>
    <cellStyle name="Accent1 - 20% 4 2 9" xfId="790"/>
    <cellStyle name="40% - 强调文字颜色 2 5 8" xfId="791"/>
    <cellStyle name="20% - 强调文字颜色 1 5 3" xfId="792"/>
    <cellStyle name="Accent1 - 20% 4 3" xfId="793"/>
    <cellStyle name="40% - 强调文字颜色 2 4 2 2 2 3" xfId="794"/>
    <cellStyle name="20% - 强调文字颜色 1 5 3 2" xfId="795"/>
    <cellStyle name="60% - 强调文字颜色 1 3 2 9" xfId="796"/>
    <cellStyle name="60% - 强调文字颜色 4 3" xfId="797"/>
    <cellStyle name="60% - 强调文字颜色 3 3 10" xfId="798"/>
    <cellStyle name="Accent1 - 20% 4 3 2" xfId="799"/>
    <cellStyle name="20% - 强调文字颜色 1 7 5" xfId="800"/>
    <cellStyle name="60% - 强调文字颜色 4 4 2 2 5" xfId="801"/>
    <cellStyle name="Accent1 - 20% 6 5" xfId="802"/>
    <cellStyle name="20% - 强调文字颜色 1 5 3 2 2" xfId="803"/>
    <cellStyle name="60% - 强调文字颜色 4 3 2" xfId="804"/>
    <cellStyle name="常规 20" xfId="805"/>
    <cellStyle name="Accent1 - 20% 4 3 2 2" xfId="806"/>
    <cellStyle name="常规 15" xfId="807"/>
    <cellStyle name="20% - 强调文字颜色 3 3 3 4" xfId="808"/>
    <cellStyle name="40% - 强调文字颜色 4 2 2 2 2" xfId="809"/>
    <cellStyle name="20% - 强调文字颜色 1 7 6" xfId="810"/>
    <cellStyle name="Accent1 - 20% 6 6" xfId="811"/>
    <cellStyle name="20% - 强调文字颜色 1 5 3 2 3" xfId="812"/>
    <cellStyle name="60% - 强调文字颜色 4 3 3" xfId="813"/>
    <cellStyle name="常规 21" xfId="814"/>
    <cellStyle name="Accent1 - 20% 4 3 2 3" xfId="815"/>
    <cellStyle name="常规 16" xfId="816"/>
    <cellStyle name="20% - 强调文字颜色 3 3 3 5" xfId="817"/>
    <cellStyle name="20% - 强调文字颜色 1 5 3 3" xfId="818"/>
    <cellStyle name="60% - 强调文字颜色 4 4" xfId="819"/>
    <cellStyle name="60% - 强调文字颜色 3 3 11" xfId="820"/>
    <cellStyle name="Accent1 - 20% 4 3 3" xfId="821"/>
    <cellStyle name="20% - 强调文字颜色 1 5 3 3 2" xfId="822"/>
    <cellStyle name="60% - 强调文字颜色 4 4 2" xfId="823"/>
    <cellStyle name="常规 70" xfId="824"/>
    <cellStyle name="常规 65" xfId="825"/>
    <cellStyle name="Accent1 - 20% 4 3 3 2" xfId="826"/>
    <cellStyle name="20% - 强调文字颜色 4 2 2 2 4" xfId="827"/>
    <cellStyle name="20% - 强调文字颜色 1 5 3 3 3" xfId="828"/>
    <cellStyle name="60% - 强调文字颜色 4 4 3" xfId="829"/>
    <cellStyle name="常规 71" xfId="830"/>
    <cellStyle name="常规 66" xfId="831"/>
    <cellStyle name="Accent1 - 20% 4 3 3 3" xfId="832"/>
    <cellStyle name="20% - 强调文字颜色 4 2 2 2 5" xfId="833"/>
    <cellStyle name="20% - 强调文字颜色 1 5 3 4" xfId="834"/>
    <cellStyle name="60% - 强调文字颜色 4 5" xfId="835"/>
    <cellStyle name="60% - 强调文字颜色 3 3 12" xfId="836"/>
    <cellStyle name="Accent1 - 20% 4 3 4" xfId="837"/>
    <cellStyle name="20% - 强调文字颜色 1 5 3 5" xfId="838"/>
    <cellStyle name="60% - 强调文字颜色 4 6" xfId="839"/>
    <cellStyle name="Accent1 - 20% 4 3 5" xfId="840"/>
    <cellStyle name="40% - 强调文字颜色 3 4 2 4" xfId="841"/>
    <cellStyle name="20% - 强调文字颜色 2 7 4 2" xfId="842"/>
    <cellStyle name="40% - 强调文字颜色 5 2 6" xfId="843"/>
    <cellStyle name="60% - 强调文字颜色 1 2 3 3 2" xfId="844"/>
    <cellStyle name="20% - 强调文字颜色 1 5 3 6" xfId="845"/>
    <cellStyle name="60% - 强调文字颜色 4 7" xfId="846"/>
    <cellStyle name="40% - 强调文字颜色 1 4 2 2 2 2" xfId="847"/>
    <cellStyle name="Accent1 - 20% 4 3 6" xfId="848"/>
    <cellStyle name="20% - 强调文字颜色 3 4 3 3 2" xfId="849"/>
    <cellStyle name="40% - 强调文字颜色 3 4 2 5" xfId="850"/>
    <cellStyle name="20% - 强调文字颜色 2 7 4 3" xfId="851"/>
    <cellStyle name="20% - 强调文字颜色 4 2 2" xfId="852"/>
    <cellStyle name="40% - 强调文字颜色 5 2 7" xfId="853"/>
    <cellStyle name="60% - 强调文字颜色 1 2 3 3 3" xfId="854"/>
    <cellStyle name="20% - 强调文字颜色 1 5 3 7" xfId="855"/>
    <cellStyle name="40% - 强调文字颜色 1 4 2 2 2 3" xfId="856"/>
    <cellStyle name="Accent1 - 20% 4 3 7" xfId="857"/>
    <cellStyle name="常规 3 2" xfId="858"/>
    <cellStyle name="20% - 强调文字颜色 3 4 3 3 3" xfId="859"/>
    <cellStyle name="40% - 强调文字颜色 2 5 9" xfId="860"/>
    <cellStyle name="20% - 强调文字颜色 1 5 4" xfId="861"/>
    <cellStyle name="Accent1 - 20% 4 4" xfId="862"/>
    <cellStyle name="20% - 强调文字颜色 1 5 4 2" xfId="863"/>
    <cellStyle name="60% - 强调文字颜色 5 3" xfId="864"/>
    <cellStyle name="40% - 强调文字颜色 2 3 10" xfId="865"/>
    <cellStyle name="Accent1 - 20% 4 4 2" xfId="866"/>
    <cellStyle name="40% - 强调文字颜色 2 2 2 4" xfId="867"/>
    <cellStyle name="20% - 强调文字颜色 1 5 4 3" xfId="868"/>
    <cellStyle name="60% - 强调文字颜色 5 4" xfId="869"/>
    <cellStyle name="40% - 强调文字颜色 2 3 11" xfId="870"/>
    <cellStyle name="Accent1 - 20% 4 4 3" xfId="871"/>
    <cellStyle name="40% - 强调文字颜色 2 2 2 5" xfId="872"/>
    <cellStyle name="20% - 强调文字颜色 1 5 5" xfId="873"/>
    <cellStyle name="Accent1 - 20% 4 5" xfId="874"/>
    <cellStyle name="40% - 强调文字颜色 4 4 11" xfId="875"/>
    <cellStyle name="40% - 强调文字颜色 6 3 2 2 2 3" xfId="876"/>
    <cellStyle name="20% - 强调文字颜色 2 3 3 2 2" xfId="877"/>
    <cellStyle name="60% - 强调文字颜色 5 5 2 4" xfId="878"/>
    <cellStyle name="20% - 强调文字颜色 1 5 6" xfId="879"/>
    <cellStyle name="Accent1 - 20% 4 6" xfId="880"/>
    <cellStyle name="40% - 强调文字颜色 4 4 12" xfId="881"/>
    <cellStyle name="20% - 强调文字颜色 2 3 3 2 3" xfId="882"/>
    <cellStyle name="60% - 强调文字颜色 5 5 2 5" xfId="883"/>
    <cellStyle name="20% - 强调文字颜色 1 5 7" xfId="884"/>
    <cellStyle name="Accent1 - 20% 4 7" xfId="885"/>
    <cellStyle name="20% - 强调文字颜色 6 3 4" xfId="886"/>
    <cellStyle name="20% - 强调文字颜色 4 5 2 2" xfId="887"/>
    <cellStyle name="20% - 强调文字颜色 5 2 5 3" xfId="888"/>
    <cellStyle name="20% - 强调文字颜色 2 5 2 2 2 2" xfId="889"/>
    <cellStyle name="60% - 强调文字颜色 2 3 2 4" xfId="890"/>
    <cellStyle name="20% - 强调文字颜色 1 5 9" xfId="891"/>
    <cellStyle name="60% - 强调文字颜色 6 7 3 3" xfId="892"/>
    <cellStyle name="Accent1 - 20% 4 9" xfId="893"/>
    <cellStyle name="20% - 强调文字颜色 6 3 6" xfId="894"/>
    <cellStyle name="40% - 强调文字颜色 2 3 3 3 2" xfId="895"/>
    <cellStyle name="20% - 强调文字颜色 4 5 2 4" xfId="896"/>
    <cellStyle name="40% - 强调文字颜色 2 4 2 2 3" xfId="897"/>
    <cellStyle name="20% - 强调文字颜色 5 4 11" xfId="898"/>
    <cellStyle name="Accent1 - 20% 5" xfId="899"/>
    <cellStyle name="20% - 强调文字颜色 1 6" xfId="900"/>
    <cellStyle name="Accent1 - 40% 3 5 3" xfId="901"/>
    <cellStyle name="40% - 强调文字颜色 2 6 7" xfId="902"/>
    <cellStyle name="20% - 强调文字颜色 1 6 2" xfId="903"/>
    <cellStyle name="Accent1 - 20% 5 2" xfId="904"/>
    <cellStyle name="20% - 强调文字颜色 6 5 2 4 3" xfId="905"/>
    <cellStyle name="40% - 强调文字颜色 1 3 6" xfId="906"/>
    <cellStyle name="20% - 强调文字颜色 2 3 5 2" xfId="907"/>
    <cellStyle name="20% - 强调文字颜色 1 6 2 3" xfId="908"/>
    <cellStyle name="60% - 强调文字颜色 3 5 2 2 4" xfId="909"/>
    <cellStyle name="Accent1 - 20% 5 2 3" xfId="910"/>
    <cellStyle name="40% - 强调文字颜色 2 4 3 7" xfId="911"/>
    <cellStyle name="40% - 强调文字颜色 6 2" xfId="912"/>
    <cellStyle name="20% - 强调文字颜色 3 3 2 2" xfId="913"/>
    <cellStyle name="40% - 强调文字颜色 2 6 8" xfId="914"/>
    <cellStyle name="20% - 强调文字颜色 1 6 3" xfId="915"/>
    <cellStyle name="Accent1 - 20% 5 3" xfId="916"/>
    <cellStyle name="20% - 强调文字颜色 1 6 3 2" xfId="917"/>
    <cellStyle name="60% - 强调文字颜色 1 4 2 9" xfId="918"/>
    <cellStyle name="60% - 强调文字颜色 3 5 2 3 3" xfId="919"/>
    <cellStyle name="Accent1 - 20% 5 3 2" xfId="920"/>
    <cellStyle name="20% - 强调文字颜色 1 6 3 3" xfId="921"/>
    <cellStyle name="Accent1 - 20% 5 3 3" xfId="922"/>
    <cellStyle name="20% - 强调文字颜色 1 6 4" xfId="923"/>
    <cellStyle name="Accent1 - 20% 5 4" xfId="924"/>
    <cellStyle name="20% - 强调文字颜色 1 6 5" xfId="925"/>
    <cellStyle name="Accent1 - 20% 5 5" xfId="926"/>
    <cellStyle name="20% - 强调文字颜色 3 3 2 6" xfId="927"/>
    <cellStyle name="20% - 强调文字颜色 6 5 2 9" xfId="928"/>
    <cellStyle name="20% - 强调文字颜色 3 4 12" xfId="929"/>
    <cellStyle name="20% - 强调文字颜色 2 3 3 3 3" xfId="930"/>
    <cellStyle name="60% - 强调文字颜色 5 5 3 5" xfId="931"/>
    <cellStyle name="20% - 强调文字颜色 1 6 7" xfId="932"/>
    <cellStyle name="Accent1 - 20% 5 7" xfId="933"/>
    <cellStyle name="20% - 强调文字颜色 6 4 4" xfId="934"/>
    <cellStyle name="20% - 强调文字颜色 4 5 3 2" xfId="935"/>
    <cellStyle name="60% - 强调文字颜色 1 2 12" xfId="936"/>
    <cellStyle name="60% - 强调文字颜色 4 3 2 9" xfId="937"/>
    <cellStyle name="40% - 强调文字颜色 1 5 3 2 2" xfId="938"/>
    <cellStyle name="20% - 强调文字颜色 1 6 8" xfId="939"/>
    <cellStyle name="60% - 强调文字颜色 6 7 4 2" xfId="940"/>
    <cellStyle name="Accent1 - 20% 5 8" xfId="941"/>
    <cellStyle name="20% - 强调文字颜色 6 4 5" xfId="942"/>
    <cellStyle name="20% - 强调文字颜色 4 5 3 3" xfId="943"/>
    <cellStyle name="40% - 强调文字颜色 2 4 2 2 4" xfId="944"/>
    <cellStyle name="20% - 强调文字颜色 5 4 12" xfId="945"/>
    <cellStyle name="20% - 强调文字颜色 1 7" xfId="946"/>
    <cellStyle name="60% - 强调文字颜色 4 4 2 2" xfId="947"/>
    <cellStyle name="Accent1 - 20% 6" xfId="948"/>
    <cellStyle name="40% - 强调文字颜色 2 7 7" xfId="949"/>
    <cellStyle name="20% - 强调文字颜色 1 7 2" xfId="950"/>
    <cellStyle name="60% - 强调文字颜色 4 4 2 2 2" xfId="951"/>
    <cellStyle name="Accent1 - 20% 6 2" xfId="952"/>
    <cellStyle name="20% - 强调文字颜色 5 3 2 8" xfId="953"/>
    <cellStyle name="40% - 强调文字颜色 2 3 6" xfId="954"/>
    <cellStyle name="20% - 强调文字颜色 2 4 5 2" xfId="955"/>
    <cellStyle name="20% - 强调文字颜色 1 7 2 3" xfId="956"/>
    <cellStyle name="60% - 强调文字颜色 4 4 2 2 2 3" xfId="957"/>
    <cellStyle name="Accent1 - 20% 6 2 3" xfId="958"/>
    <cellStyle name="40% - 强调文字颜色 2 7 8" xfId="959"/>
    <cellStyle name="20% - 强调文字颜色 1 7 3" xfId="960"/>
    <cellStyle name="60% - 强调文字颜色 4 4 2 2 3" xfId="961"/>
    <cellStyle name="Accent1 - 20% 6 3" xfId="962"/>
    <cellStyle name="20% - 强调文字颜色 5 3 2 9" xfId="963"/>
    <cellStyle name="Accent1 - 20% 6 3 3" xfId="964"/>
    <cellStyle name="20% - 强调文字颜色 1 7 3 3" xfId="965"/>
    <cellStyle name="Accent1 - 40% 2 8" xfId="966"/>
    <cellStyle name="40% - 强调文字颜色 2 7 9" xfId="967"/>
    <cellStyle name="20% - 强调文字颜色 1 7 4" xfId="968"/>
    <cellStyle name="60% - 强调文字颜色 4 4 2 2 4" xfId="969"/>
    <cellStyle name="Accent1 - 20% 6 4" xfId="970"/>
    <cellStyle name="40% - 强调文字颜色 2 4 2 4" xfId="971"/>
    <cellStyle name="20% - 强调文字颜色 1 7 4 2" xfId="972"/>
    <cellStyle name="Accent1 - 40% 3 7" xfId="973"/>
    <cellStyle name="40% - 强调文字颜色 2 4 2 5" xfId="974"/>
    <cellStyle name="20% - 强调文字颜色 1 7 4 3" xfId="975"/>
    <cellStyle name="Accent1 - 40% 3 8" xfId="976"/>
    <cellStyle name="40% - 强调文字颜色 4 2 2 2 3" xfId="977"/>
    <cellStyle name="20% - 强调文字颜色 1 7 7" xfId="978"/>
    <cellStyle name="Accent1 - 20% 6 7" xfId="979"/>
    <cellStyle name="20% - 强调文字颜色 6 5 4" xfId="980"/>
    <cellStyle name="20% - 强调文字颜色 4 3 2 2 2 2" xfId="981"/>
    <cellStyle name="20% - 强调文字颜色 4 5 4 2" xfId="982"/>
    <cellStyle name="40% - 强调文字颜色 4 2 2 2 4" xfId="983"/>
    <cellStyle name="40% - 强调文字颜色 1 5 3 3 2" xfId="984"/>
    <cellStyle name="20% - 强调文字颜色 1 7 8" xfId="985"/>
    <cellStyle name="20% - 强调文字颜色 6 5 5" xfId="986"/>
    <cellStyle name="20% - 强调文字颜色 4 3 2 2 2 3" xfId="987"/>
    <cellStyle name="20% - 强调文字颜色 4 5 4 3" xfId="988"/>
    <cellStyle name="40% - 强调文字颜色 4 2 2 2 5" xfId="989"/>
    <cellStyle name="20% - 强调文字颜色 6 4 2 3 2" xfId="990"/>
    <cellStyle name="40% - 强调文字颜色 1 5 3 3 3" xfId="991"/>
    <cellStyle name="20% - 强调文字颜色 1 7 9" xfId="992"/>
    <cellStyle name="20% - 强调文字颜色 3 2 7" xfId="993"/>
    <cellStyle name="20% - 强调文字颜色 2 4 2 2 2" xfId="994"/>
    <cellStyle name="60% - 强调文字颜色 6 4 2 4" xfId="995"/>
    <cellStyle name="20% - 强调文字颜色 2 2" xfId="996"/>
    <cellStyle name="40% - 强调文字颜色 4 5 3 6" xfId="997"/>
    <cellStyle name="40% - 强调文字颜色 3 7 4" xfId="998"/>
    <cellStyle name="40% - 强调文字颜色 1 3 3 7" xfId="999"/>
    <cellStyle name="60% - 强调文字颜色 4 7 9" xfId="1000"/>
    <cellStyle name="20% - 强调文字颜色 2 2 2 2" xfId="1001"/>
    <cellStyle name="40% - 强调文字颜色 2 4 2 3 3" xfId="1002"/>
    <cellStyle name="20% - 强调文字颜色 5 4 2 5" xfId="1003"/>
    <cellStyle name="20% - 强调文字颜色 2 6" xfId="1004"/>
    <cellStyle name="40% - 强调文字颜色 3 6 7" xfId="1005"/>
    <cellStyle name="20% - 强调文字颜色 2 6 2" xfId="1006"/>
    <cellStyle name="40% - 强调文字颜色 3 7 4 2" xfId="1007"/>
    <cellStyle name="20% - 强调文字颜色 2 2 2 2 2" xfId="1008"/>
    <cellStyle name="60% - 强调文字颜色 4 4 2 4" xfId="1009"/>
    <cellStyle name="Accent1 - 20% 8" xfId="1010"/>
    <cellStyle name="20% - 强调文字颜色 2 6 2 2" xfId="1011"/>
    <cellStyle name="20% - 强调文字颜色 2 2 2 2 2 2" xfId="1012"/>
    <cellStyle name="60% - 强调文字颜色 4 4 2 4 2" xfId="1013"/>
    <cellStyle name="Accent1 - 20% 8 2" xfId="1014"/>
    <cellStyle name="20% - 强调文字颜色 2 5 10" xfId="1015"/>
    <cellStyle name="20% - 强调文字颜色 2 6 2 3" xfId="1016"/>
    <cellStyle name="20% - 强调文字颜色 2 2 2 2 2 3" xfId="1017"/>
    <cellStyle name="60% - 强调文字颜色 4 4 2 4 3" xfId="1018"/>
    <cellStyle name="Accent1 - 20% 8 3" xfId="1019"/>
    <cellStyle name="20% - 强调文字颜色 2 5 11" xfId="1020"/>
    <cellStyle name="20% - 强调文字颜色 3 3 5 2" xfId="1021"/>
    <cellStyle name="20% - 强调文字颜色 4 2 2 3 2" xfId="1022"/>
    <cellStyle name="Accent1 - 20% 9" xfId="1023"/>
    <cellStyle name="60% - 强调文字颜色 5 2 3 3 2" xfId="1024"/>
    <cellStyle name="60% - 强调文字颜色 4 4 2 5" xfId="1025"/>
    <cellStyle name="20% - 强调文字颜色 2 2 2 2 3" xfId="1026"/>
    <cellStyle name="40% - 强调文字颜色 3 7 4 3" xfId="1027"/>
    <cellStyle name="60% - 强调文字颜色 1 2 2 2" xfId="1028"/>
    <cellStyle name="20% - 强调文字颜色 2 6 3" xfId="1029"/>
    <cellStyle name="40% - 强调文字颜色 3 6 8" xfId="1030"/>
    <cellStyle name="60% - 强调文字颜色 5 2 3 3 3" xfId="1031"/>
    <cellStyle name="60% - 强调文字颜色 4 4 2 6" xfId="1032"/>
    <cellStyle name="20% - 强调文字颜色 2 2 2 2 4" xfId="1033"/>
    <cellStyle name="60% - 强调文字颜色 1 2 2 3" xfId="1034"/>
    <cellStyle name="20% - 强调文字颜色 2 6 4" xfId="1035"/>
    <cellStyle name="60% - 强调文字颜色 4 4 2 7" xfId="1036"/>
    <cellStyle name="20% - 强调文字颜色 2 2 2 2 5" xfId="1037"/>
    <cellStyle name="60% - 强调文字颜色 1 2 2 4" xfId="1038"/>
    <cellStyle name="20% - 强调文字颜色 2 6 5" xfId="1039"/>
    <cellStyle name="20% - 强调文字颜色 5 4 2 6" xfId="1040"/>
    <cellStyle name="60% - 强调文字颜色 4 4 3 2" xfId="1041"/>
    <cellStyle name="20% - 强调文字颜色 2 7" xfId="1042"/>
    <cellStyle name="20% - 强调文字颜色 2 2 2 3" xfId="1043"/>
    <cellStyle name="40% - 强调文字颜色 3 7 5" xfId="1044"/>
    <cellStyle name="20% - 强调文字颜色 5 4 2 8" xfId="1045"/>
    <cellStyle name="60% - 强调文字颜色 4 4 3 4" xfId="1046"/>
    <cellStyle name="20% - 强调文字颜色 2 2 2 3 2" xfId="1047"/>
    <cellStyle name="20% - 强调文字颜色 2 2 2 5" xfId="1048"/>
    <cellStyle name="60% - 强调文字颜色 4 4 3 2 2" xfId="1049"/>
    <cellStyle name="20% - 强调文字颜色 2 7 2" xfId="1050"/>
    <cellStyle name="40% - 强调文字颜色 3 7 7" xfId="1051"/>
    <cellStyle name="20% - 强调文字颜色 5 4 2 9" xfId="1052"/>
    <cellStyle name="60% - 强调文字颜色 4 4 3 5" xfId="1053"/>
    <cellStyle name="20% - 强调文字颜色 2 2 2 3 3" xfId="1054"/>
    <cellStyle name="20% - 强调文字颜色 2 2 2 6" xfId="1055"/>
    <cellStyle name="60% - 强调文字颜色 4 4 3 2 3" xfId="1056"/>
    <cellStyle name="60% - 强调文字颜色 1 2 3 2" xfId="1057"/>
    <cellStyle name="20% - 强调文字颜色 2 7 3" xfId="1058"/>
    <cellStyle name="40% - 强调文字颜色 3 7 8" xfId="1059"/>
    <cellStyle name="20% - 强调文字颜色 5 4 2 7" xfId="1060"/>
    <cellStyle name="20% - 强调文字颜色 2 2 2 4" xfId="1061"/>
    <cellStyle name="40% - 强调文字颜色 3 7 6" xfId="1062"/>
    <cellStyle name="20% - 强调文字颜色 2 2 2 7" xfId="1063"/>
    <cellStyle name="60% - 强调文字颜色 1 2 3 3" xfId="1064"/>
    <cellStyle name="20% - 强调文字颜色 2 7 4" xfId="1065"/>
    <cellStyle name="40% - 强调文字颜色 3 7 9" xfId="1066"/>
    <cellStyle name="20% - 强调文字颜色 2 2 2 8" xfId="1067"/>
    <cellStyle name="60% - 强调文字颜色 5 5 2 2 2 2" xfId="1068"/>
    <cellStyle name="60% - 强调文字颜色 1 2 3 4" xfId="1069"/>
    <cellStyle name="20% - 强调文字颜色 2 7 5" xfId="1070"/>
    <cellStyle name="60% - 强调文字颜色 5 5 2 2 2 3" xfId="1071"/>
    <cellStyle name="60% - 强调文字颜色 1 2 3 5" xfId="1072"/>
    <cellStyle name="20% - 强调文字颜色 2 7 6" xfId="1073"/>
    <cellStyle name="20% - 强调文字颜色 2 2 2 9" xfId="1074"/>
    <cellStyle name="40% - 强调文字颜色 4 2 3 2 2" xfId="1075"/>
    <cellStyle name="60% - 强调文字颜色 6 4 2 4 3" xfId="1076"/>
    <cellStyle name="20% - 强调文字颜色 2 4 2 2 2 3" xfId="1077"/>
    <cellStyle name="40% - 强调文字颜色 4 4 3 2" xfId="1078"/>
    <cellStyle name="40% - 强调文字颜色 3 2 2 6" xfId="1079"/>
    <cellStyle name="20% - 强调文字颜色 2 2 3" xfId="1080"/>
    <cellStyle name="40% - 强调文字颜色 3 2 8" xfId="1081"/>
    <cellStyle name="40% - 强调文字颜色 4 6 7" xfId="1082"/>
    <cellStyle name="20% - 强调文字颜色 3 6 2" xfId="1083"/>
    <cellStyle name="60% - 强调文字颜色 4 5 2 4" xfId="1084"/>
    <cellStyle name="20% - 强调文字颜色 2 2 3 2 2" xfId="1085"/>
    <cellStyle name="60% - 强调文字颜色 1 3 2 2" xfId="1086"/>
    <cellStyle name="40% - 强调文字颜色 4 6 8" xfId="1087"/>
    <cellStyle name="20% - 强调文字颜色 3 6 3" xfId="1088"/>
    <cellStyle name="60% - 强调文字颜色 4 5 2 5" xfId="1089"/>
    <cellStyle name="20% - 强调文字颜色 2 2 3 2 3" xfId="1090"/>
    <cellStyle name="40% - 强调文字颜色 4 7 7" xfId="1091"/>
    <cellStyle name="20% - 强调文字颜色 3 7 2" xfId="1092"/>
    <cellStyle name="20% - 强调文字颜色 2 3 2 5" xfId="1093"/>
    <cellStyle name="60% - 强调文字颜色 4 5 3 4" xfId="1094"/>
    <cellStyle name="20% - 强调文字颜色 2 2 3 3 2" xfId="1095"/>
    <cellStyle name="20% - 强调文字颜色 5 5 2 8" xfId="1096"/>
    <cellStyle name="60% - 强调文字颜色 1 3 3 2" xfId="1097"/>
    <cellStyle name="40% - 强调文字颜色 4 7 8" xfId="1098"/>
    <cellStyle name="20% - 强调文字颜色 3 7 3" xfId="1099"/>
    <cellStyle name="20% - 强调文字颜色 2 3 2 6" xfId="1100"/>
    <cellStyle name="60% - 强调文字颜色 4 5 3 5" xfId="1101"/>
    <cellStyle name="20% - 强调文字颜色 2 2 3 3 3" xfId="1102"/>
    <cellStyle name="20% - 强调文字颜色 5 5 2 9" xfId="1103"/>
    <cellStyle name="40% - 强调文字颜色 3 2 2 7" xfId="1104"/>
    <cellStyle name="20% - 强调文字颜色 2 2 4" xfId="1105"/>
    <cellStyle name="40% - 强调文字颜色 3 2 9" xfId="1106"/>
    <cellStyle name="20% - 强调文字颜色 4 6" xfId="1107"/>
    <cellStyle name="20% - 强调文字颜色 2 2 4 2" xfId="1108"/>
    <cellStyle name="60% - 强调文字颜色 4 4 5 2" xfId="1109"/>
    <cellStyle name="20% - 强调文字颜色 4 7" xfId="1110"/>
    <cellStyle name="20% - 强调文字颜色 2 2 4 3" xfId="1111"/>
    <cellStyle name="20% - 强调文字颜色 2 2 5" xfId="1112"/>
    <cellStyle name="20% - 强调文字颜色 6 3 2 2 2 2" xfId="1113"/>
    <cellStyle name="60% - 强调文字颜色 1 5 5 2" xfId="1114"/>
    <cellStyle name="40% - 强调文字颜色 3 2 2 8" xfId="1115"/>
    <cellStyle name="20% - 强调文字颜色 2 2 6" xfId="1116"/>
    <cellStyle name="20% - 强调文字颜色 6 3 2 2 2 3" xfId="1117"/>
    <cellStyle name="60% - 强调文字颜色 1 5 5 3" xfId="1118"/>
    <cellStyle name="40% - 强调文字颜色 3 2 2 9" xfId="1119"/>
    <cellStyle name="20% - 强调文字颜色 2 2 7" xfId="1120"/>
    <cellStyle name="20% - 强调文字颜色 2 2 8" xfId="1121"/>
    <cellStyle name="20% - 强调文字颜色 2 2 9" xfId="1122"/>
    <cellStyle name="60% - 强调文字颜色 6 4 2 5" xfId="1123"/>
    <cellStyle name="60% - 强调文字颜色 5 4 3 3 2" xfId="1124"/>
    <cellStyle name="20% - 强调文字颜色 2 4 2 2 3" xfId="1125"/>
    <cellStyle name="20% - 强调文字颜色 3 2 2 4 2" xfId="1126"/>
    <cellStyle name="20% - 强调文字颜色 3 2 8" xfId="1127"/>
    <cellStyle name="20% - 强调文字颜色 5 4 2 2" xfId="1128"/>
    <cellStyle name="40% - 强调文字颜色 4 5 3 7" xfId="1129"/>
    <cellStyle name="20% - 强调文字颜色 2 3" xfId="1130"/>
    <cellStyle name="20% - 强调文字颜色 4 5 2 2 5" xfId="1131"/>
    <cellStyle name="20% - 强调文字颜色 2 3 10" xfId="1132"/>
    <cellStyle name="20% - 强调文字颜色 5 4 2 2 2" xfId="1133"/>
    <cellStyle name="40% - 强调文字颜色 3 2 3 5" xfId="1134"/>
    <cellStyle name="20% - 强调文字颜色 2 3 2" xfId="1135"/>
    <cellStyle name="20% - 强调文字颜色 2 5 5 3" xfId="1136"/>
    <cellStyle name="40% - 强调文字颜色 3 3 7" xfId="1137"/>
    <cellStyle name="20% - 强调文字颜色 6 3 11" xfId="1138"/>
    <cellStyle name="常规 35" xfId="1139"/>
    <cellStyle name="常规 40" xfId="1140"/>
    <cellStyle name="20% - 强调文字颜色 2 3 2 2" xfId="1141"/>
    <cellStyle name="60% - 强调文字颜色 5 7 9" xfId="1142"/>
    <cellStyle name="40% - 强调文字颜色 4 7 4" xfId="1143"/>
    <cellStyle name="40% - 强调文字颜色 1 4 3 7" xfId="1144"/>
    <cellStyle name="20% - 强调文字颜色 5 4 2 2 2 2" xfId="1145"/>
    <cellStyle name="60% - 强调文字颜色 6 3 3 5" xfId="1146"/>
    <cellStyle name="60% - 强调文字颜色 5 4 2 4 2" xfId="1147"/>
    <cellStyle name="20% - 强调文字颜色 2 3 2 2 2 2" xfId="1148"/>
    <cellStyle name="20% - 强调文字颜色 2 3 8" xfId="1149"/>
    <cellStyle name="60% - 强调文字颜色 6 3 3 6" xfId="1150"/>
    <cellStyle name="60% - 强调文字颜色 5 4 2 4 3" xfId="1151"/>
    <cellStyle name="20% - 强调文字颜色 2 3 2 2 2 3" xfId="1152"/>
    <cellStyle name="20% - 强调文字颜色 2 3 9" xfId="1153"/>
    <cellStyle name="40% - 强调文字颜色 4 7 5" xfId="1154"/>
    <cellStyle name="20% - 强调文字颜色 5 4 2 2 2 3" xfId="1155"/>
    <cellStyle name="20% - 强调文字颜色 2 3 2 3" xfId="1156"/>
    <cellStyle name="60% - 强调文字颜色 5 4 3 4" xfId="1157"/>
    <cellStyle name="20% - 强调文字颜色 2 3 2 3 2" xfId="1158"/>
    <cellStyle name="20% - 强调文字颜色 6 4 2 8" xfId="1159"/>
    <cellStyle name="20% - 强调文字颜色 3 2 2 5" xfId="1160"/>
    <cellStyle name="60% - 强调文字颜色 5 4 3 5" xfId="1161"/>
    <cellStyle name="20% - 强调文字颜色 2 3 2 3 3" xfId="1162"/>
    <cellStyle name="20% - 强调文字颜色 6 4 2 9" xfId="1163"/>
    <cellStyle name="20% - 强调文字颜色 3 2 2 6" xfId="1164"/>
    <cellStyle name="20% - 强调文字颜色 2 3 2 4" xfId="1165"/>
    <cellStyle name="60% - 强调文字颜色 1 3 3 3" xfId="1166"/>
    <cellStyle name="40% - 强调文字颜色 4 7 9" xfId="1167"/>
    <cellStyle name="20% - 强调文字颜色 3 7 4" xfId="1168"/>
    <cellStyle name="60% - 强调文字颜色 1 4 10" xfId="1169"/>
    <cellStyle name="20% - 强调文字颜色 2 3 2 7" xfId="1170"/>
    <cellStyle name="60% - 强调文字颜色 1 4 12" xfId="1171"/>
    <cellStyle name="20% - 强调文字颜色 2 3 2 9" xfId="1172"/>
    <cellStyle name="60% - 强调文字颜色 1 3 3 5" xfId="1173"/>
    <cellStyle name="20% - 强调文字颜色 3 7 6" xfId="1174"/>
    <cellStyle name="40% - 强调文字颜色 3 3 2 2 2 2" xfId="1175"/>
    <cellStyle name="20% - 强调文字颜色 5 4 2 2 3" xfId="1176"/>
    <cellStyle name="40% - 强调文字颜色 3 2 3 6" xfId="1177"/>
    <cellStyle name="20% - 强调文字颜色 2 3 3" xfId="1178"/>
    <cellStyle name="40% - 强调文字颜色 3 3 8" xfId="1179"/>
    <cellStyle name="20% - 强调文字颜色 6 3 12" xfId="1180"/>
    <cellStyle name="常规 36" xfId="1181"/>
    <cellStyle name="常规 41" xfId="1182"/>
    <cellStyle name="20% - 强调文字颜色 2 3 3 2" xfId="1183"/>
    <cellStyle name="20% - 强调文字颜色 6 5 2 2 3" xfId="1184"/>
    <cellStyle name="20% - 强调文字颜色 2 3 3 3" xfId="1185"/>
    <cellStyle name="20% - 强调文字颜色 6 5 2 2 4" xfId="1186"/>
    <cellStyle name="60% - 强调文字颜色 5 7 2 2 3" xfId="1187"/>
    <cellStyle name="20% - 强调文字颜色 2 3 3 7" xfId="1188"/>
    <cellStyle name="20% - 强调文字颜色 5 4 2 2 4" xfId="1189"/>
    <cellStyle name="40% - 强调文字颜色 3 2 3 7" xfId="1190"/>
    <cellStyle name="20% - 强调文字颜色 2 3 4" xfId="1191"/>
    <cellStyle name="40% - 强调文字颜色 3 3 9" xfId="1192"/>
    <cellStyle name="20% - 强调文字颜色 2 3 4 2" xfId="1193"/>
    <cellStyle name="40% - 强调文字颜色 1 2 6" xfId="1194"/>
    <cellStyle name="20% - 强调文字颜色 6 5 2 3 3" xfId="1195"/>
    <cellStyle name="20% - 强调文字颜色 2 3 4 3" xfId="1196"/>
    <cellStyle name="40% - 强调文字颜色 1 2 7" xfId="1197"/>
    <cellStyle name="20% - 强调文字颜色 5 4 2 2 5" xfId="1198"/>
    <cellStyle name="20% - 强调文字颜色 2 3 5" xfId="1199"/>
    <cellStyle name="20% - 强调文字颜色 3 2 2 2 2 2" xfId="1200"/>
    <cellStyle name="20% - 强调文字颜色 2 3 5 3" xfId="1201"/>
    <cellStyle name="40% - 强调文字颜色 1 3 7" xfId="1202"/>
    <cellStyle name="20% - 强调文字颜色 2 3 7" xfId="1203"/>
    <cellStyle name="60% - 强调文字颜色 6 4 2 6" xfId="1204"/>
    <cellStyle name="60% - 强调文字颜色 5 4 3 3 3" xfId="1205"/>
    <cellStyle name="20% - 强调文字颜色 2 4 2 2 4" xfId="1206"/>
    <cellStyle name="20% - 强调文字颜色 3 2 2 4 3" xfId="1207"/>
    <cellStyle name="20% - 强调文字颜色 3 2 9" xfId="1208"/>
    <cellStyle name="20% - 强调文字颜色 5 4 2 3" xfId="1209"/>
    <cellStyle name="20% - 强调文字颜色 2 4" xfId="1210"/>
    <cellStyle name="60% - 强调文字颜色 4 7 7" xfId="1211"/>
    <cellStyle name="20% - 强调文字颜色 5 2 3 2 2" xfId="1212"/>
    <cellStyle name="40% - 强调文字颜色 1 3 3 5" xfId="1213"/>
    <cellStyle name="40% - 强调文字颜色 3 7 2" xfId="1214"/>
    <cellStyle name="20% - 强调文字颜色 2 5" xfId="1215"/>
    <cellStyle name="20% - 强调文字颜色 5 4 2 4" xfId="1216"/>
    <cellStyle name="40% - 强调文字颜色 2 4 2 3 2" xfId="1217"/>
    <cellStyle name="60% - 强调文字颜色 4 7 8" xfId="1218"/>
    <cellStyle name="20% - 强调文字颜色 5 2 3 2 3" xfId="1219"/>
    <cellStyle name="40% - 强调文字颜色 1 3 3 6" xfId="1220"/>
    <cellStyle name="40% - 强调文字颜色 3 7 3" xfId="1221"/>
    <cellStyle name="60% - 强调文字颜色 6 4 2 7" xfId="1222"/>
    <cellStyle name="20% - 强调文字颜色 2 4 2 2 5" xfId="1223"/>
    <cellStyle name="20% - 强调文字颜色 3 2" xfId="1224"/>
    <cellStyle name="20% - 强调文字颜色 4 2 2 5" xfId="1225"/>
    <cellStyle name="20% - 强调文字颜色 3 3 7" xfId="1226"/>
    <cellStyle name="60% - 强调文字颜色 6 4 3 4" xfId="1227"/>
    <cellStyle name="20% - 强调文字颜色 2 4 2 3 2" xfId="1228"/>
    <cellStyle name="20% - 强调文字颜色 4 2 3 5" xfId="1229"/>
    <cellStyle name="20% - 强调文字颜色 3 4 7" xfId="1230"/>
    <cellStyle name="60% - 强调文字颜色 2 3 10" xfId="1231"/>
    <cellStyle name="20% - 强调文字颜色 2 4 2 4 2" xfId="1232"/>
    <cellStyle name="常规 3" xfId="1233"/>
    <cellStyle name="20% - 强调文字颜色 4 2 3 6" xfId="1234"/>
    <cellStyle name="20% - 强调文字颜色 3 4 8" xfId="1235"/>
    <cellStyle name="60% - 强调文字颜色 2 3 11" xfId="1236"/>
    <cellStyle name="20% - 强调文字颜色 2 4 2 4 3" xfId="1237"/>
    <cellStyle name="常规 4" xfId="1238"/>
    <cellStyle name="60% - 强调文字颜色 1 4 3 3" xfId="1239"/>
    <cellStyle name="40% - 强调文字颜色 5 7 9" xfId="1240"/>
    <cellStyle name="20% - 强调文字颜色 4 7 4" xfId="1241"/>
    <cellStyle name="20% - 强调文字颜色 4 3 2 4 2" xfId="1242"/>
    <cellStyle name="20% - 强调文字颜色 2 4 2 7" xfId="1243"/>
    <cellStyle name="60% - 强调文字颜色 6 5 3 3 2" xfId="1244"/>
    <cellStyle name="20% - 强调文字颜色 3 5 2 2 3" xfId="1245"/>
    <cellStyle name="60% - 强调文字颜色 1 4 3 4" xfId="1246"/>
    <cellStyle name="20% - 强调文字颜色 4 7 5" xfId="1247"/>
    <cellStyle name="20% - 强调文字颜色 4 3 2 4 3" xfId="1248"/>
    <cellStyle name="20% - 强调文字颜色 2 4 2 8" xfId="1249"/>
    <cellStyle name="60% - 强调文字颜色 6 5 3 3 3" xfId="1250"/>
    <cellStyle name="20% - 强调文字颜色 3 5 2 2 4" xfId="1251"/>
    <cellStyle name="40% - 强调文字颜色 5 5 2 2" xfId="1252"/>
    <cellStyle name="60% - 强调文字颜色 1 4 3 5" xfId="1253"/>
    <cellStyle name="20% - 强调文字颜色 4 7 6" xfId="1254"/>
    <cellStyle name="20% - 强调文字颜色 2 4 2 9" xfId="1255"/>
    <cellStyle name="40% - 强调文字颜色 5 5 2 3" xfId="1256"/>
    <cellStyle name="20% - 强调文字颜色 3 5 2 2 5" xfId="1257"/>
    <cellStyle name="20% - 强调文字颜色 5 4 2 3 3" xfId="1258"/>
    <cellStyle name="20% - 强调文字颜色 2 4 3" xfId="1259"/>
    <cellStyle name="40% - 强调文字颜色 3 4 8" xfId="1260"/>
    <cellStyle name="20% - 强调文字颜色 4 2 7" xfId="1261"/>
    <cellStyle name="60% - 强调文字颜色 6 5 2 4" xfId="1262"/>
    <cellStyle name="20% - 强调文字颜色 2 4 3 2 2" xfId="1263"/>
    <cellStyle name="20% - 强调文字颜色 4 3 7" xfId="1264"/>
    <cellStyle name="20% - 强调文字颜色 4 3 2 5" xfId="1265"/>
    <cellStyle name="40% - 强调文字颜色 1 3 2 2 2 2" xfId="1266"/>
    <cellStyle name="60% - 强调文字颜色 6 5 3 4" xfId="1267"/>
    <cellStyle name="20% - 强调文字颜色 2 4 3 3 2" xfId="1268"/>
    <cellStyle name="20% - 强调文字颜色 4 3 8" xfId="1269"/>
    <cellStyle name="20% - 强调文字颜色 4 3 2 6" xfId="1270"/>
    <cellStyle name="60% - 强调文字颜色 3 3 3 2" xfId="1271"/>
    <cellStyle name="40% - 强调文字颜色 1 3 2 2 2 3" xfId="1272"/>
    <cellStyle name="60% - 强调文字颜色 6 5 3 5" xfId="1273"/>
    <cellStyle name="20% - 强调文字颜色 2 4 3 3 3" xfId="1274"/>
    <cellStyle name="60% - 强调文字颜色 2 6 3" xfId="1275"/>
    <cellStyle name="20% - 强调文字颜色 3 3 10" xfId="1276"/>
    <cellStyle name="20% - 强调文字颜色 3 5 2 3 2" xfId="1277"/>
    <cellStyle name="40% - 强调文字颜色 1 3 2 2 5" xfId="1278"/>
    <cellStyle name="20% - 强调文字颜色 2 4 3 6" xfId="1279"/>
    <cellStyle name="60% - 强调文字颜色 2 6 4" xfId="1280"/>
    <cellStyle name="20% - 强调文字颜色 3 3 11" xfId="1281"/>
    <cellStyle name="20% - 强调文字颜色 3 5 2 3 3" xfId="1282"/>
    <cellStyle name="20% - 强调文字颜色 2 4 3 7" xfId="1283"/>
    <cellStyle name="20% - 强调文字颜色 2 4 4" xfId="1284"/>
    <cellStyle name="40% - 强调文字颜色 3 4 9" xfId="1285"/>
    <cellStyle name="20% - 强调文字颜色 2 4 5" xfId="1286"/>
    <cellStyle name="20% - 强调文字颜色 2 4 6" xfId="1287"/>
    <cellStyle name="20% - 强调文字颜色 2 4 7" xfId="1288"/>
    <cellStyle name="20% - 强调文字颜色 2 4 8" xfId="1289"/>
    <cellStyle name="20% - 强调文字颜色 2 4 9" xfId="1290"/>
    <cellStyle name="20% - 强调文字颜色 4 2 2 3 3" xfId="1291"/>
    <cellStyle name="20% - 强调文字颜色 3 3 5 3" xfId="1292"/>
    <cellStyle name="20% - 强调文字颜色 2 5 12" xfId="1293"/>
    <cellStyle name="20% - 强调文字颜色 5 4 2 4 2" xfId="1294"/>
    <cellStyle name="20% - 强调文字颜色 2 5 2" xfId="1295"/>
    <cellStyle name="40% - 强调文字颜色 3 5 7" xfId="1296"/>
    <cellStyle name="20% - 强调文字颜色 2 5 2 2" xfId="1297"/>
    <cellStyle name="20% - 强调文字颜色 2 5 2 2 2" xfId="1298"/>
    <cellStyle name="40% - 强调文字颜色 6 7 4 2" xfId="1299"/>
    <cellStyle name="40% - 强调文字颜色 1 6 4" xfId="1300"/>
    <cellStyle name="20% - 强调文字颜色 3 3 2 4 3" xfId="1301"/>
    <cellStyle name="60% - 强调文字颜色 5 5 3 3 3" xfId="1302"/>
    <cellStyle name="20% - 强调文字颜色 2 5 2 2 4" xfId="1303"/>
    <cellStyle name="40% - 强调文字颜色 1 6 6" xfId="1304"/>
    <cellStyle name="20% - 强调文字颜色 2 5 2 2 5" xfId="1305"/>
    <cellStyle name="40% - 强调文字颜色 1 6 7" xfId="1306"/>
    <cellStyle name="20% - 强调文字颜色 3 2 5 2" xfId="1307"/>
    <cellStyle name="20% - 强调文字颜色 2 5 2 3" xfId="1308"/>
    <cellStyle name="20% - 强调文字颜色 5 2 2 5" xfId="1309"/>
    <cellStyle name="20% - 强调文字颜色 2 5 2 3 2" xfId="1310"/>
    <cellStyle name="60% - 强调文字颜色 2 7 9" xfId="1311"/>
    <cellStyle name="40% - 强调文字颜色 1 7 4" xfId="1312"/>
    <cellStyle name="20% - 强调文字颜色 5 2 2 6" xfId="1313"/>
    <cellStyle name="20% - 强调文字颜色 2 5 2 3 3" xfId="1314"/>
    <cellStyle name="40% - 强调文字颜色 1 7 5" xfId="1315"/>
    <cellStyle name="20% - 强调文字颜色 3 2 5 3" xfId="1316"/>
    <cellStyle name="20% - 强调文字颜色 2 5 2 4" xfId="1317"/>
    <cellStyle name="20% - 强调文字颜色 3 5 3 2 3" xfId="1318"/>
    <cellStyle name="20% - 强调文字颜色 2 5 2 7" xfId="1319"/>
    <cellStyle name="60% - 强调文字颜色 1 5 3 3" xfId="1320"/>
    <cellStyle name="40% - 强调文字颜色 6 7 9" xfId="1321"/>
    <cellStyle name="20% - 强调文字颜色 5 7 4" xfId="1322"/>
    <cellStyle name="20% - 强调文字颜色 2 5 2 8" xfId="1323"/>
    <cellStyle name="Accent1 - 40% 3 2" xfId="1324"/>
    <cellStyle name="60% - 强调文字颜色 1 5 3 4" xfId="1325"/>
    <cellStyle name="20% - 强调文字颜色 5 7 5" xfId="1326"/>
    <cellStyle name="20% - 强调文字颜色 2 5 2 9" xfId="1327"/>
    <cellStyle name="Accent1 - 40% 3 3" xfId="1328"/>
    <cellStyle name="60% - 强调文字颜色 1 5 3 5" xfId="1329"/>
    <cellStyle name="20% - 强调文字颜色 5 7 6" xfId="1330"/>
    <cellStyle name="20% - 强调文字颜色 5 4 2 4 3" xfId="1331"/>
    <cellStyle name="20% - 强调文字颜色 2 5 3" xfId="1332"/>
    <cellStyle name="40% - 强调文字颜色 3 5 8" xfId="1333"/>
    <cellStyle name="20% - 强调文字颜色 2 5 3 2 2" xfId="1334"/>
    <cellStyle name="40% - 强调文字颜色 1 2 2 7" xfId="1335"/>
    <cellStyle name="40% - 强调文字颜色 2 6 4" xfId="1336"/>
    <cellStyle name="20% - 强调文字颜色 2 5 3 2 3" xfId="1337"/>
    <cellStyle name="40% - 强调文字颜色 1 2 2 8" xfId="1338"/>
    <cellStyle name="40% - 强调文字颜色 2 6 5" xfId="1339"/>
    <cellStyle name="20% - 强调文字颜色 3 5 3 3 2" xfId="1340"/>
    <cellStyle name="20% - 强调文字颜色 6 2 2 2 4" xfId="1341"/>
    <cellStyle name="20% - 强调文字颜色 2 5 3 6" xfId="1342"/>
    <cellStyle name="20% - 强调文字颜色 3 5 3 3 3" xfId="1343"/>
    <cellStyle name="20% - 强调文字颜色 6 2 2 2 5" xfId="1344"/>
    <cellStyle name="20% - 强调文字颜色 2 5 3 7" xfId="1345"/>
    <cellStyle name="20% - 强调文字颜色 2 5 4" xfId="1346"/>
    <cellStyle name="40% - 强调文字颜色 3 5 9" xfId="1347"/>
    <cellStyle name="20% - 强调文字颜色 2 5 5" xfId="1348"/>
    <cellStyle name="40% - 强调文字颜色 3 2 3 4" xfId="1349"/>
    <cellStyle name="20% - 强调文字颜色 2 5 5 2" xfId="1350"/>
    <cellStyle name="40% - 强调文字颜色 3 3 6" xfId="1351"/>
    <cellStyle name="20% - 强调文字颜色 6 3 10" xfId="1352"/>
    <cellStyle name="常规 29" xfId="1353"/>
    <cellStyle name="常规 34" xfId="1354"/>
    <cellStyle name="20% - 强调文字颜色 2 5 6" xfId="1355"/>
    <cellStyle name="20% - 强调文字颜色 4 6 2 2" xfId="1356"/>
    <cellStyle name="20% - 强调文字颜色 2 5 7" xfId="1357"/>
    <cellStyle name="20% - 强调文字颜色 4 6 2 3" xfId="1358"/>
    <cellStyle name="20% - 强调文字颜色 2 5 8" xfId="1359"/>
    <cellStyle name="20% - 强调文字颜色 2 5 9" xfId="1360"/>
    <cellStyle name="60% - 强调文字颜色 1 2 2 5" xfId="1361"/>
    <cellStyle name="20% - 强调文字颜色 2 6 6" xfId="1362"/>
    <cellStyle name="60% - 强调文字颜色 4 4 2 9" xfId="1363"/>
    <cellStyle name="60% - 强调文字颜色 1 4 2 2 2" xfId="1364"/>
    <cellStyle name="20% - 强调文字颜色 4 6 3 2" xfId="1365"/>
    <cellStyle name="60% - 强调文字颜色 1 2 2 6" xfId="1366"/>
    <cellStyle name="20% - 强调文字颜色 2 6 7" xfId="1367"/>
    <cellStyle name="60% - 强调文字颜色 1 4 2 2 3" xfId="1368"/>
    <cellStyle name="20% - 强调文字颜色 4 6 3 3" xfId="1369"/>
    <cellStyle name="60% - 强调文字颜色 1 2 2 7" xfId="1370"/>
    <cellStyle name="20% - 强调文字颜色 2 6 8" xfId="1371"/>
    <cellStyle name="20% - 强调文字颜色 2 7 2 3" xfId="1372"/>
    <cellStyle name="20% - 强调文字颜色 2 7 2 4" xfId="1373"/>
    <cellStyle name="60% - 强调文字颜色 1 2 3 6" xfId="1374"/>
    <cellStyle name="20% - 强调文字颜色 2 7 7" xfId="1375"/>
    <cellStyle name="40% - 强调文字颜色 4 2 3 2 3" xfId="1376"/>
    <cellStyle name="20% - 强调文字颜色 3 2 10" xfId="1377"/>
    <cellStyle name="20% - 强调文字颜色 3 2 11" xfId="1378"/>
    <cellStyle name="20% - 强调文字颜色 3 2 12" xfId="1379"/>
    <cellStyle name="20% - 强调文字颜色 3 2 2 2" xfId="1380"/>
    <cellStyle name="40% - 强调文字颜色 2 3 3 7" xfId="1381"/>
    <cellStyle name="20% - 强调文字颜色 3 2 2 2 2" xfId="1382"/>
    <cellStyle name="20% - 强调文字颜色 6 7 6" xfId="1383"/>
    <cellStyle name="20% - 强调文字颜色 3 2 2 2 2 3" xfId="1384"/>
    <cellStyle name="60% - 强调文字颜色 6 2 3 3 2" xfId="1385"/>
    <cellStyle name="20% - 强调文字颜色 3 2 2 2 3" xfId="1386"/>
    <cellStyle name="20% - 强调文字颜色 6 7 7" xfId="1387"/>
    <cellStyle name="20% - 强调文字颜色 6 7 9" xfId="1388"/>
    <cellStyle name="20% - 强调文字颜色 3 2 2 2 5" xfId="1389"/>
    <cellStyle name="40% - 强调文字颜色 2 5 2 3" xfId="1390"/>
    <cellStyle name="20% - 强调文字颜色 3 2 2 3" xfId="1391"/>
    <cellStyle name="20% - 强调文字颜色 3 2 2 4" xfId="1392"/>
    <cellStyle name="20% - 强调文字颜色 3 2 2 7" xfId="1393"/>
    <cellStyle name="20% - 强调文字颜色 3 2 2 8" xfId="1394"/>
    <cellStyle name="40% - 强调文字颜色 1 5 5 2" xfId="1395"/>
    <cellStyle name="40% - 强调文字颜色 3 3 2 6" xfId="1396"/>
    <cellStyle name="20% - 强调文字颜色 3 2 3" xfId="1397"/>
    <cellStyle name="40% - 强调文字颜色 4 2 8" xfId="1398"/>
    <cellStyle name="20% - 强调文字颜色 3 2 3 2" xfId="1399"/>
    <cellStyle name="20% - 强调文字颜色 3 2 3 2 3" xfId="1400"/>
    <cellStyle name="20% - 强调文字颜色 6 2 3 2" xfId="1401"/>
    <cellStyle name="20% - 强调文字颜色 3 2 3 3 2" xfId="1402"/>
    <cellStyle name="20% - 强调文字颜色 3 2 3 3 3" xfId="1403"/>
    <cellStyle name="20% - 强调文字颜色 6 2 4 2" xfId="1404"/>
    <cellStyle name="60% - 强调文字颜色 1 3 10" xfId="1405"/>
    <cellStyle name="40% - 强调文字颜色 3 3 2 7" xfId="1406"/>
    <cellStyle name="40% - 强调文字颜色 3 4 2 4 2" xfId="1407"/>
    <cellStyle name="20% - 强调文字颜色 3 2 4" xfId="1408"/>
    <cellStyle name="40% - 强调文字颜色 4 2 9" xfId="1409"/>
    <cellStyle name="20% - 强调文字颜色 3 2 4 2" xfId="1410"/>
    <cellStyle name="20% - 强调文字颜色 3 2 4 3" xfId="1411"/>
    <cellStyle name="20% - 强调文字颜色 3 2 5" xfId="1412"/>
    <cellStyle name="60% - 强调文字颜色 1 3 11" xfId="1413"/>
    <cellStyle name="40% - 强调文字颜色 3 3 2 8" xfId="1414"/>
    <cellStyle name="40% - 强调文字颜色 3 4 2 4 3" xfId="1415"/>
    <cellStyle name="20% - 强调文字颜色 3 2 6" xfId="1416"/>
    <cellStyle name="60% - 强调文字颜色 1 3 12" xfId="1417"/>
    <cellStyle name="40% - 强调文字颜色 3 3 2 9" xfId="1418"/>
    <cellStyle name="20% - 强调文字颜色 6 3 3 3 2" xfId="1419"/>
    <cellStyle name="60% - 强调文字颜色 2 6 5" xfId="1420"/>
    <cellStyle name="20% - 强调文字颜色 3 3 12" xfId="1421"/>
    <cellStyle name="40% - 强调文字颜色 2 7 2 2 2" xfId="1422"/>
    <cellStyle name="20% - 强调文字颜色 3 3 2 2 2" xfId="1423"/>
    <cellStyle name="60% - 强调文字颜色 5 3 3 7" xfId="1424"/>
    <cellStyle name="40% - 强调文字颜色 5 2 10" xfId="1425"/>
    <cellStyle name="20% - 强调文字颜色 3 3 2 2 2 2" xfId="1426"/>
    <cellStyle name="40% - 强调文字颜色 5 2 11" xfId="1427"/>
    <cellStyle name="20% - 强调文字颜色 3 3 2 2 2 3" xfId="1428"/>
    <cellStyle name="60% - 强调文字颜色 6 3 3 3 2" xfId="1429"/>
    <cellStyle name="20% - 强调文字颜色 3 3 2 2 3" xfId="1430"/>
    <cellStyle name="60% - 强调文字颜色 6 3 3 3 3" xfId="1431"/>
    <cellStyle name="20% - 强调文字颜色 3 3 2 2 4" xfId="1432"/>
    <cellStyle name="40% - 强调文字颜色 3 5 2 2" xfId="1433"/>
    <cellStyle name="20% - 强调文字颜色 3 3 2 2 5" xfId="1434"/>
    <cellStyle name="40% - 强调文字颜色 3 5 2 3" xfId="1435"/>
    <cellStyle name="20% - 强调文字颜色 3 3 2 3" xfId="1436"/>
    <cellStyle name="60% - 强调文字颜色 5 5 3 2 2" xfId="1437"/>
    <cellStyle name="20% - 强调文字颜色 5 2 11" xfId="1438"/>
    <cellStyle name="40% - 强调文字颜色 6 7 3 3" xfId="1439"/>
    <cellStyle name="40% - 强调文字颜色 1 5 5" xfId="1440"/>
    <cellStyle name="20% - 强调文字颜色 3 3 2 3 2" xfId="1441"/>
    <cellStyle name="60% - 强调文字颜色 5 5 3 2 3" xfId="1442"/>
    <cellStyle name="20% - 强调文字颜色 5 2 12" xfId="1443"/>
    <cellStyle name="40% - 强调文字颜色 1 5 6" xfId="1444"/>
    <cellStyle name="20% - 强调文字颜色 3 3 2 3 3" xfId="1445"/>
    <cellStyle name="60% - 强调文字颜色 5 5 3 3" xfId="1446"/>
    <cellStyle name="20% - 强调文字颜色 3 4 10" xfId="1447"/>
    <cellStyle name="20% - 强调文字颜色 6 5 2 7" xfId="1448"/>
    <cellStyle name="20% - 强调文字颜色 3 3 2 4" xfId="1449"/>
    <cellStyle name="60% - 强调文字颜色 6 4 10" xfId="1450"/>
    <cellStyle name="20% - 强调文字颜色 3 3 2 7" xfId="1451"/>
    <cellStyle name="60% - 强调文字颜色 4 2 5" xfId="1452"/>
    <cellStyle name="60% - 强调文字颜色 2 3 3 3" xfId="1453"/>
    <cellStyle name="40% - 强调文字颜色 2 3 2 2 2 2" xfId="1454"/>
    <cellStyle name="40% - 强调文字颜色 6 7" xfId="1455"/>
    <cellStyle name="60% - 强调文字颜色 6 4 11" xfId="1456"/>
    <cellStyle name="20% - 强调文字颜色 3 3 2 8" xfId="1457"/>
    <cellStyle name="60% - 强调文字颜色 4 2 6" xfId="1458"/>
    <cellStyle name="60% - 强调文字颜色 2 3 3 4" xfId="1459"/>
    <cellStyle name="40% - 强调文字颜色 2 3 2 2 2 3" xfId="1460"/>
    <cellStyle name="60% - 强调文字颜色 6 4 12" xfId="1461"/>
    <cellStyle name="20% - 强调文字颜色 3 3 2 9" xfId="1462"/>
    <cellStyle name="60% - 强调文字颜色 4 2 7" xfId="1463"/>
    <cellStyle name="60% - 强调文字颜色 2 3 3 5" xfId="1464"/>
    <cellStyle name="40% - 强调文字颜色 3 2 2" xfId="1465"/>
    <cellStyle name="20% - 强调文字颜色 5 4 3 2 3" xfId="1466"/>
    <cellStyle name="40% - 强调文字颜色 3 3 3 6" xfId="1467"/>
    <cellStyle name="20% - 强调文字颜色 3 3 3" xfId="1468"/>
    <cellStyle name="40% - 强调文字颜色 4 3 8" xfId="1469"/>
    <cellStyle name="20% - 强调文字颜色 3 3 3 2" xfId="1470"/>
    <cellStyle name="40% - 强调文字颜色 6 4 2 2 2 3" xfId="1471"/>
    <cellStyle name="20% - 强调文字颜色 3 3 3 2 2" xfId="1472"/>
    <cellStyle name="20% - 强调文字颜色 3 3 3 2 3" xfId="1473"/>
    <cellStyle name="20% - 强调文字颜色 3 3 3 3" xfId="1474"/>
    <cellStyle name="20% - 强调文字颜色 3 3 3 3 2" xfId="1475"/>
    <cellStyle name="20% - 强调文字颜色 3 3 3 3 3" xfId="1476"/>
    <cellStyle name="20% - 强调文字颜色 3 3 3 6" xfId="1477"/>
    <cellStyle name="40% - 强调文字颜色 5 4 10" xfId="1478"/>
    <cellStyle name="20% - 强调文字颜色 3 3 3 7" xfId="1479"/>
    <cellStyle name="40% - 强调文字颜色 3 3 3 7" xfId="1480"/>
    <cellStyle name="20% - 强调文字颜色 4 2 2 2" xfId="1481"/>
    <cellStyle name="20% - 强调文字颜色 3 3 4" xfId="1482"/>
    <cellStyle name="40% - 强调文字颜色 4 3 9" xfId="1483"/>
    <cellStyle name="20% - 强调文字颜色 4 2 2 2 2" xfId="1484"/>
    <cellStyle name="20% - 强调文字颜色 3 3 4 2" xfId="1485"/>
    <cellStyle name="40% - 强调文字颜色 3 5 11" xfId="1486"/>
    <cellStyle name="20% - 强调文字颜色 4 2 2 2 3" xfId="1487"/>
    <cellStyle name="20% - 强调文字颜色 3 3 4 3" xfId="1488"/>
    <cellStyle name="40% - 强调文字颜色 3 5 12" xfId="1489"/>
    <cellStyle name="20% - 强调文字颜色 4 2 2 3" xfId="1490"/>
    <cellStyle name="20% - 强调文字颜色 3 3 5" xfId="1491"/>
    <cellStyle name="20% - 强调文字颜色 4 2 2 4" xfId="1492"/>
    <cellStyle name="20% - 强调文字颜色 3 3 6" xfId="1493"/>
    <cellStyle name="60% - 强调文字颜色 1 2" xfId="1494"/>
    <cellStyle name="20% - 强调文字颜色 3 3 9" xfId="1495"/>
    <cellStyle name="20% - 强调文字颜色 4 2 2 7" xfId="1496"/>
    <cellStyle name="20% - 强调文字颜色 5 4 3 3" xfId="1497"/>
    <cellStyle name="20% - 强调文字颜色 3 4" xfId="1498"/>
    <cellStyle name="20% - 强调文字颜色 5 2 3 3 2" xfId="1499"/>
    <cellStyle name="20% - 强调文字颜色 5 4 3 3 2" xfId="1500"/>
    <cellStyle name="20% - 强调文字颜色 3 4 2" xfId="1501"/>
    <cellStyle name="40% - 强调文字颜色 4 4 7" xfId="1502"/>
    <cellStyle name="20% - 强调文字颜色 3 4 2 2" xfId="1503"/>
    <cellStyle name="40% - 强调文字颜色 2 5 3 7" xfId="1504"/>
    <cellStyle name="20% - 强调文字颜色 3 4 2 2 2 2" xfId="1505"/>
    <cellStyle name="40% - 强调文字颜色 3 4 3 3" xfId="1506"/>
    <cellStyle name="20% - 强调文字颜色 3 4 2 2 2 3" xfId="1507"/>
    <cellStyle name="40% - 强调文字颜色 3 4 3 4" xfId="1508"/>
    <cellStyle name="20% - 强调文字颜色 3 4 2 3" xfId="1509"/>
    <cellStyle name="20% - 强调文字颜色 3 4 2 4" xfId="1510"/>
    <cellStyle name="40% - 强调文字颜色 2 2 2 3 2" xfId="1511"/>
    <cellStyle name="20% - 强调文字颜色 3 4 2 4 2" xfId="1512"/>
    <cellStyle name="20% - 强调文字颜色 3 4 2 4 3" xfId="1513"/>
    <cellStyle name="20% - 强调文字颜色 3 4 2 5" xfId="1514"/>
    <cellStyle name="40% - 强调文字颜色 2 2 2 3 3" xfId="1515"/>
    <cellStyle name="20% - 强调文字颜色 3 4 2 6" xfId="1516"/>
    <cellStyle name="60% - 强调文字颜色 5 2 5" xfId="1517"/>
    <cellStyle name="60% - 强调文字颜色 2 4 3 3" xfId="1518"/>
    <cellStyle name="20% - 强调文字颜色 4 4 2 4 2" xfId="1519"/>
    <cellStyle name="20% - 强调文字颜色 3 4 2 7" xfId="1520"/>
    <cellStyle name="60% - 强调文字颜色 5 2 6" xfId="1521"/>
    <cellStyle name="60% - 强调文字颜色 2 4 3 4" xfId="1522"/>
    <cellStyle name="20% - 强调文字颜色 4 4 2 4 3" xfId="1523"/>
    <cellStyle name="20% - 强调文字颜色 3 4 2 8" xfId="1524"/>
    <cellStyle name="20% - 强调文字颜色 3 4 2 9" xfId="1525"/>
    <cellStyle name="60% - 强调文字颜色 5 2 7" xfId="1526"/>
    <cellStyle name="60% - 强调文字颜色 2 4 3 5" xfId="1527"/>
    <cellStyle name="40% - 强调文字颜色 4 2 2" xfId="1528"/>
    <cellStyle name="20% - 强调文字颜色 5 4 3 3 3" xfId="1529"/>
    <cellStyle name="20% - 强调文字颜色 3 4 3" xfId="1530"/>
    <cellStyle name="40% - 强调文字颜色 4 4 8" xfId="1531"/>
    <cellStyle name="60% - 强调文字颜色 3 2 2 9" xfId="1532"/>
    <cellStyle name="20% - 强调文字颜色 3 4 3 2" xfId="1533"/>
    <cellStyle name="20% - 强调文字颜色 3 4 3 3" xfId="1534"/>
    <cellStyle name="20% - 强调文字颜色 3 4 3 4" xfId="1535"/>
    <cellStyle name="40% - 强调文字颜色 2 2 2 4 2" xfId="1536"/>
    <cellStyle name="20% - 强调文字颜色 3 4 3 5" xfId="1537"/>
    <cellStyle name="40% - 强调文字颜色 2 2 2 4 3" xfId="1538"/>
    <cellStyle name="20% - 强调文字颜色 3 4 3 6" xfId="1539"/>
    <cellStyle name="20% - 强调文字颜色 4 2 3 2" xfId="1540"/>
    <cellStyle name="20% - 强调文字颜色 3 4 4" xfId="1541"/>
    <cellStyle name="40% - 强调文字颜色 4 4 9" xfId="1542"/>
    <cellStyle name="20% - 强调文字颜色 4 2 3 2 2" xfId="1543"/>
    <cellStyle name="20% - 强调文字颜色 3 4 4 2" xfId="1544"/>
    <cellStyle name="20% - 强调文字颜色 4 2 3 2 3" xfId="1545"/>
    <cellStyle name="20% - 强调文字颜色 3 4 4 3" xfId="1546"/>
    <cellStyle name="20% - 强调文字颜色 4 2 3 3" xfId="1547"/>
    <cellStyle name="20% - 强调文字颜色 3 4 5" xfId="1548"/>
    <cellStyle name="20% - 强调文字颜色 4 2 3 3 2" xfId="1549"/>
    <cellStyle name="20% - 强调文字颜色 3 4 5 2" xfId="1550"/>
    <cellStyle name="20% - 强调文字颜色 4 2 3 3 3" xfId="1551"/>
    <cellStyle name="20% - 强调文字颜色 3 4 5 3" xfId="1552"/>
    <cellStyle name="20% - 强调文字颜色 4 2 3 4" xfId="1553"/>
    <cellStyle name="20% - 强调文字颜色 3 4 6" xfId="1554"/>
    <cellStyle name="60% - 强调文字颜色 2 2" xfId="1555"/>
    <cellStyle name="20% - 强调文字颜色 3 4 9" xfId="1556"/>
    <cellStyle name="20% - 强调文字颜色 4 2 3 7" xfId="1557"/>
    <cellStyle name="20% - 强调文字颜色 3 5" xfId="1558"/>
    <cellStyle name="20% - 强调文字颜色 5 4 3 4" xfId="1559"/>
    <cellStyle name="40% - 强调文字颜色 2 4 2 4 2" xfId="1560"/>
    <cellStyle name="20% - 强调文字颜色 5 2 3 3 3" xfId="1561"/>
    <cellStyle name="40% - 强调文字颜色 4 5 3 3" xfId="1562"/>
    <cellStyle name="20% - 强调文字颜色 3 5 10" xfId="1563"/>
    <cellStyle name="40% - 强调文字颜色 4 5 3 4" xfId="1564"/>
    <cellStyle name="20% - 强调文字颜色 3 5 11" xfId="1565"/>
    <cellStyle name="40% - 强调文字颜色 4 5 3 5" xfId="1566"/>
    <cellStyle name="20% - 强调文字颜色 3 5 12" xfId="1567"/>
    <cellStyle name="40% - 强调文字颜色 4 5 7" xfId="1568"/>
    <cellStyle name="20% - 强调文字颜色 3 5 2" xfId="1569"/>
    <cellStyle name="20% - 强调文字颜色 3 5 2 2" xfId="1570"/>
    <cellStyle name="60% - 强调文字颜色 4 5 2 9" xfId="1571"/>
    <cellStyle name="60% - 强调文字颜色 1 4 3 2 2" xfId="1572"/>
    <cellStyle name="20% - 强调文字颜色 4 7 3 2" xfId="1573"/>
    <cellStyle name="60% - 强调文字颜色 1 3 2 6" xfId="1574"/>
    <cellStyle name="20% - 强调文字颜色 3 6 7" xfId="1575"/>
    <cellStyle name="20% - 强调文字颜色 3 5 2 2 2 2" xfId="1576"/>
    <cellStyle name="60% - 强调文字颜色 1 4 3 2 3" xfId="1577"/>
    <cellStyle name="20% - 强调文字颜色 4 7 3 3" xfId="1578"/>
    <cellStyle name="40% - 强调文字颜色 6 3 2 2 2" xfId="1579"/>
    <cellStyle name="60% - 强调文字颜色 1 3 2 7" xfId="1580"/>
    <cellStyle name="20% - 强调文字颜色 3 6 8" xfId="1581"/>
    <cellStyle name="20% - 强调文字颜色 3 5 2 2 2 3" xfId="1582"/>
    <cellStyle name="20% - 强调文字颜色 3 5 2 3" xfId="1583"/>
    <cellStyle name="20% - 强调文字颜色 3 5 2 4" xfId="1584"/>
    <cellStyle name="40% - 强调文字颜色 2 2 3 3 2" xfId="1585"/>
    <cellStyle name="20% - 强调文字颜色 3 5 2 5" xfId="1586"/>
    <cellStyle name="40% - 强调文字颜色 2 2 3 3 3" xfId="1587"/>
    <cellStyle name="20% - 强调文字颜色 3 5 2 6" xfId="1588"/>
    <cellStyle name="20% - 强调文字颜色 6 2" xfId="1589"/>
    <cellStyle name="20% - 强调文字颜色 3 5 2 7" xfId="1590"/>
    <cellStyle name="20% - 强调文字颜色 6 3" xfId="1591"/>
    <cellStyle name="20% - 强调文字颜色 3 5 2 8" xfId="1592"/>
    <cellStyle name="20% - 强调文字颜色 6 4" xfId="1593"/>
    <cellStyle name="60% - 强调文字颜色 6 2 7" xfId="1594"/>
    <cellStyle name="60% - 强调文字颜色 2 5 3 5" xfId="1595"/>
    <cellStyle name="40% - 强调文字颜色 5 2 2" xfId="1596"/>
    <cellStyle name="20% - 强调文字颜色 5 5 10" xfId="1597"/>
    <cellStyle name="20% - 强调文字颜色 3 5 2 9" xfId="1598"/>
    <cellStyle name="20% - 强调文字颜色 6 5" xfId="1599"/>
    <cellStyle name="40% - 强调文字颜色 4 5 8" xfId="1600"/>
    <cellStyle name="20% - 强调文字颜色 3 5 3" xfId="1601"/>
    <cellStyle name="60% - 强调文字颜色 3 3 2 9" xfId="1602"/>
    <cellStyle name="20% - 强调文字颜色 3 5 3 2" xfId="1603"/>
    <cellStyle name="20% - 强调文字颜色 3 5 3 3" xfId="1604"/>
    <cellStyle name="20% - 强调文字颜色 3 5 3 4" xfId="1605"/>
    <cellStyle name="20% - 强调文字颜色 3 5 3 5" xfId="1606"/>
    <cellStyle name="20% - 强调文字颜色 3 5 3 6" xfId="1607"/>
    <cellStyle name="40% - 强调文字颜色 4 5 9" xfId="1608"/>
    <cellStyle name="20% - 强调文字颜色 3 5 4" xfId="1609"/>
    <cellStyle name="20% - 强调文字颜色 4 2 4 2" xfId="1610"/>
    <cellStyle name="20% - 强调文字颜色 3 5 4 2" xfId="1611"/>
    <cellStyle name="Accent1 - 40% 11" xfId="1612"/>
    <cellStyle name="40% - 强调文字颜色 4 2 2 4" xfId="1613"/>
    <cellStyle name="20% - 强调文字颜色 3 5 4 3" xfId="1614"/>
    <cellStyle name="Accent1 - 40% 12" xfId="1615"/>
    <cellStyle name="40% - 强调文字颜色 4 2 2 5" xfId="1616"/>
    <cellStyle name="20% - 强调文字颜色 4 2 4 3" xfId="1617"/>
    <cellStyle name="20% - 强调文字颜色 3 5 5" xfId="1618"/>
    <cellStyle name="20% - 强调文字颜色 3 5 6" xfId="1619"/>
    <cellStyle name="20% - 强调文字颜色 4 7 2 2" xfId="1620"/>
    <cellStyle name="40% - 强调文字颜色 1 3 10" xfId="1621"/>
    <cellStyle name="20% - 强调文字颜色 3 5 7" xfId="1622"/>
    <cellStyle name="20% - 强调文字颜色 4 7 2 3" xfId="1623"/>
    <cellStyle name="40% - 强调文字颜色 1 3 11" xfId="1624"/>
    <cellStyle name="20% - 强调文字颜色 3 5 8" xfId="1625"/>
    <cellStyle name="20% - 强调文字颜色 4 7 2 4" xfId="1626"/>
    <cellStyle name="40% - 强调文字颜色 1 3 12" xfId="1627"/>
    <cellStyle name="60% - 强调文字颜色 3 2" xfId="1628"/>
    <cellStyle name="20% - 强调文字颜色 3 5 9" xfId="1629"/>
    <cellStyle name="20% - 强调文字颜色 3 6 2 3" xfId="1630"/>
    <cellStyle name="60% - 强调文字颜色 1 3 2 2 3" xfId="1631"/>
    <cellStyle name="20% - 强调文字颜色 3 6 3 3" xfId="1632"/>
    <cellStyle name="60% - 强调文字颜色 1 3 2 3" xfId="1633"/>
    <cellStyle name="20% - 强调文字颜色 3 6 4" xfId="1634"/>
    <cellStyle name="20% - 强调文字颜色 4 2 5 2" xfId="1635"/>
    <cellStyle name="60% - 强调文字颜色 1 3 2 4" xfId="1636"/>
    <cellStyle name="20% - 强调文字颜色 3 6 5" xfId="1637"/>
    <cellStyle name="20% - 强调文字颜色 4 2 5 3" xfId="1638"/>
    <cellStyle name="60% - 强调文字颜色 1 3 2 5" xfId="1639"/>
    <cellStyle name="20% - 强调文字颜色 3 6 6" xfId="1640"/>
    <cellStyle name="20% - 强调文字颜色 3 7 2 3" xfId="1641"/>
    <cellStyle name="20% - 强调文字颜色 3 7 2 4" xfId="1642"/>
    <cellStyle name="60% - 强调文字颜色 1 3 3 2 3" xfId="1643"/>
    <cellStyle name="20% - 强调文字颜色 3 7 3 3" xfId="1644"/>
    <cellStyle name="40% - 强调文字颜色 6 2 2 2 2" xfId="1645"/>
    <cellStyle name="60% - 强调文字颜色 1 3 3 3 2" xfId="1646"/>
    <cellStyle name="20% - 强调文字颜色 3 7 4 2" xfId="1647"/>
    <cellStyle name="40% - 强调文字颜色 4 4 2 4" xfId="1648"/>
    <cellStyle name="60% - 强调文字颜色 1 3 3 3 3" xfId="1649"/>
    <cellStyle name="20% - 强调文字颜色 3 7 4 3" xfId="1650"/>
    <cellStyle name="40% - 强调文字颜色 6 2 2 3 2" xfId="1651"/>
    <cellStyle name="40% - 强调文字颜色 4 4 2 5" xfId="1652"/>
    <cellStyle name="60% - 强调文字颜色 1 4 3 3 2" xfId="1653"/>
    <cellStyle name="20% - 强调文字颜色 4 7 4 2" xfId="1654"/>
    <cellStyle name="60% - 强调文字颜色 1 3 3 6" xfId="1655"/>
    <cellStyle name="20% - 强调文字颜色 3 7 7" xfId="1656"/>
    <cellStyle name="40% - 强调文字颜色 3 3 2 2 2 3" xfId="1657"/>
    <cellStyle name="60% - 强调文字颜色 1 4 3 3 3" xfId="1658"/>
    <cellStyle name="20% - 强调文字颜色 4 7 4 3" xfId="1659"/>
    <cellStyle name="40% - 强调文字颜色 6 3 2 3 2" xfId="1660"/>
    <cellStyle name="60% - 强调文字颜色 1 3 3 7" xfId="1661"/>
    <cellStyle name="20% - 强调文字颜色 3 7 8" xfId="1662"/>
    <cellStyle name="40% - 强调文字颜色 2 2 2 2" xfId="1663"/>
    <cellStyle name="60% - 强调文字颜色 5 2" xfId="1664"/>
    <cellStyle name="20% - 强调文字颜色 3 7 9" xfId="1665"/>
    <cellStyle name="40% - 强调文字颜色 2 2 2 3" xfId="1666"/>
    <cellStyle name="60% - 强调文字颜色 1 2 7" xfId="1667"/>
    <cellStyle name="20% - 强调文字颜色 4 5 10" xfId="1668"/>
    <cellStyle name="40% - 强调文字颜色 1 3 5 3" xfId="1669"/>
    <cellStyle name="20% - 强调文字颜色 4 2" xfId="1670"/>
    <cellStyle name="20% - 强调文字颜色 4 2 10" xfId="1671"/>
    <cellStyle name="60% - 强调文字颜色 2 6 2 2" xfId="1672"/>
    <cellStyle name="20% - 强调文字颜色 4 2 11" xfId="1673"/>
    <cellStyle name="60% - 强调文字颜色 2 6 2 3" xfId="1674"/>
    <cellStyle name="20% - 强调文字颜色 4 2 12" xfId="1675"/>
    <cellStyle name="20% - 强调文字颜色 5 5 5 2" xfId="1676"/>
    <cellStyle name="20% - 强调文字颜色 4 2 2 2 2 2" xfId="1677"/>
    <cellStyle name="20% - 强调文字颜色 4 2 2 2 2 3" xfId="1678"/>
    <cellStyle name="40% - 强调文字颜色 5 2 8" xfId="1679"/>
    <cellStyle name="20% - 强调文字颜色 4 2 3" xfId="1680"/>
    <cellStyle name="40% - 强调文字颜色 3 4 2 6" xfId="1681"/>
    <cellStyle name="40% - 强调文字颜色 5 2 9" xfId="1682"/>
    <cellStyle name="20% - 强调文字颜色 4 2 4" xfId="1683"/>
    <cellStyle name="40% - 强调文字颜色 3 4 2 7" xfId="1684"/>
    <cellStyle name="20% - 强调文字颜色 4 2 5" xfId="1685"/>
    <cellStyle name="40% - 强调文字颜色 3 4 2 8" xfId="1686"/>
    <cellStyle name="20% - 强调文字颜色 4 2 6" xfId="1687"/>
    <cellStyle name="40% - 强调文字颜色 3 4 2 9" xfId="1688"/>
    <cellStyle name="20% - 强调文字颜色 5 4 4 2" xfId="1689"/>
    <cellStyle name="20% - 强调文字颜色 4 4 3 2 2" xfId="1690"/>
    <cellStyle name="20% - 强调文字颜色 4 3" xfId="1691"/>
    <cellStyle name="60% - 强调文字颜色 1 2 8" xfId="1692"/>
    <cellStyle name="20% - 强调文字颜色 4 5 11" xfId="1693"/>
    <cellStyle name="20% - 强调文字颜色 4 3 10" xfId="1694"/>
    <cellStyle name="20% - 强调文字颜色 5 2 3 2" xfId="1695"/>
    <cellStyle name="40% - 强调文字颜色 3 7" xfId="1696"/>
    <cellStyle name="20% - 强调文字颜色 5 2 3 3" xfId="1697"/>
    <cellStyle name="20% - 强调文字颜色 4 3 11" xfId="1698"/>
    <cellStyle name="40% - 强调文字颜色 1 6 2 2" xfId="1699"/>
    <cellStyle name="40% - 强调文字颜色 5 3 7" xfId="1700"/>
    <cellStyle name="20% - 强调文字颜色 4 3 2" xfId="1701"/>
    <cellStyle name="40% - 强调文字颜色 3 4 3 5" xfId="1702"/>
    <cellStyle name="40% - 强调文字颜色 5 3 9" xfId="1703"/>
    <cellStyle name="20% - 强调文字颜色 4 3 4" xfId="1704"/>
    <cellStyle name="20% - 强调文字颜色 4 3 2 2" xfId="1705"/>
    <cellStyle name="40% - 强调文字颜色 3 4 3 7" xfId="1706"/>
    <cellStyle name="40% - 强调文字颜色 5 5 9" xfId="1707"/>
    <cellStyle name="20% - 强调文字颜色 4 5 4" xfId="1708"/>
    <cellStyle name="20% - 强调文字颜色 4 3 2 2 2" xfId="1709"/>
    <cellStyle name="20% - 强调文字颜色 4 3 4 2" xfId="1710"/>
    <cellStyle name="20% - 强调文字颜色 4 5 5" xfId="1711"/>
    <cellStyle name="20% - 强调文字颜色 4 3 2 2 3" xfId="1712"/>
    <cellStyle name="20% - 强调文字颜色 4 3 4 3" xfId="1713"/>
    <cellStyle name="20% - 强调文字颜色 4 5 6" xfId="1714"/>
    <cellStyle name="20% - 强调文字颜色 4 3 2 2 4" xfId="1715"/>
    <cellStyle name="20% - 强调文字颜色 4 5 7" xfId="1716"/>
    <cellStyle name="20% - 强调文字颜色 4 3 2 2 5" xfId="1717"/>
    <cellStyle name="20% - 强调文字颜色 4 3 5" xfId="1718"/>
    <cellStyle name="20% - 强调文字颜色 4 3 2 3" xfId="1719"/>
    <cellStyle name="60% - 强调文字颜色 1 4 2 3" xfId="1720"/>
    <cellStyle name="20% - 强调文字颜色 4 6 4" xfId="1721"/>
    <cellStyle name="20% - 强调文字颜色 4 3 2 3 2" xfId="1722"/>
    <cellStyle name="20% - 强调文字颜色 4 3 5 2" xfId="1723"/>
    <cellStyle name="60% - 强调文字颜色 1 4 2 4" xfId="1724"/>
    <cellStyle name="20% - 强调文字颜色 4 6 5" xfId="1725"/>
    <cellStyle name="20% - 强调文字颜色 4 3 2 3 3" xfId="1726"/>
    <cellStyle name="20% - 强调文字颜色 4 3 5 3" xfId="1727"/>
    <cellStyle name="20% - 强调文字颜色 4 3 6" xfId="1728"/>
    <cellStyle name="20% - 强调文字颜色 4 3 2 4" xfId="1729"/>
    <cellStyle name="20% - 强调文字颜色 4 3 9" xfId="1730"/>
    <cellStyle name="20% - 强调文字颜色 4 3 2 7" xfId="1731"/>
    <cellStyle name="20% - 强调文字颜色 4 3 2 8" xfId="1732"/>
    <cellStyle name="20% - 强调文字颜色 4 3 2 9" xfId="1733"/>
    <cellStyle name="40% - 强调文字颜色 5 3 8" xfId="1734"/>
    <cellStyle name="20% - 强调文字颜色 4 3 3" xfId="1735"/>
    <cellStyle name="40% - 强调文字颜色 3 4 3 6" xfId="1736"/>
    <cellStyle name="40% - 强调文字颜色 5 4 9" xfId="1737"/>
    <cellStyle name="20% - 强调文字颜色 4 4 4" xfId="1738"/>
    <cellStyle name="20% - 强调文字颜色 6 7 2 2 3" xfId="1739"/>
    <cellStyle name="20% - 强调文字颜色 4 3 3 2" xfId="1740"/>
    <cellStyle name="40% - 强调文字颜色 6 5 9" xfId="1741"/>
    <cellStyle name="20% - 强调文字颜色 4 3 3 2 2" xfId="1742"/>
    <cellStyle name="20% - 强调文字颜色 5 5 4" xfId="1743"/>
    <cellStyle name="40% - 强调文字颜色 6 5 2 2 2 3" xfId="1744"/>
    <cellStyle name="20% - 强调文字颜色 4 4 4 2" xfId="1745"/>
    <cellStyle name="20% - 强调文字颜色 4 4 4 3" xfId="1746"/>
    <cellStyle name="20% - 强调文字颜色 4 3 3 2 3" xfId="1747"/>
    <cellStyle name="20% - 强调文字颜色 5 5 5" xfId="1748"/>
    <cellStyle name="20% - 强调文字颜色 4 4 5" xfId="1749"/>
    <cellStyle name="20% - 强调文字颜色 4 3 3 3" xfId="1750"/>
    <cellStyle name="60% - 强调文字颜色 1 5 2 3" xfId="1751"/>
    <cellStyle name="20% - 强调文字颜色 4 3 3 3 2" xfId="1752"/>
    <cellStyle name="20% - 强调文字颜色 5 6 4" xfId="1753"/>
    <cellStyle name="20% - 强调文字颜色 4 4 5 2" xfId="1754"/>
    <cellStyle name="Accent1 - 40% 2 2" xfId="1755"/>
    <cellStyle name="60% - 强调文字颜色 1 5 2 4" xfId="1756"/>
    <cellStyle name="20% - 强调文字颜色 4 3 3 3 3" xfId="1757"/>
    <cellStyle name="20% - 强调文字颜色 5 6 5" xfId="1758"/>
    <cellStyle name="20% - 强调文字颜色 4 4 5 3" xfId="1759"/>
    <cellStyle name="20% - 强调文字颜色 4 4 6" xfId="1760"/>
    <cellStyle name="20% - 强调文字颜色 4 3 3 4" xfId="1761"/>
    <cellStyle name="20% - 强调文字颜色 4 4 7" xfId="1762"/>
    <cellStyle name="20% - 强调文字颜色 4 3 3 5" xfId="1763"/>
    <cellStyle name="20% - 强调文字颜色 4 4 8" xfId="1764"/>
    <cellStyle name="20% - 强调文字颜色 4 3 3 6" xfId="1765"/>
    <cellStyle name="20% - 强调文字颜色 4 4 9" xfId="1766"/>
    <cellStyle name="20% - 强调文字颜色 4 3 3 7" xfId="1767"/>
    <cellStyle name="20% - 强调文字颜色 5 4 4 3" xfId="1768"/>
    <cellStyle name="20% - 强调文字颜色 4 4 3 2 3" xfId="1769"/>
    <cellStyle name="20% - 强调文字颜色 4 4" xfId="1770"/>
    <cellStyle name="60% - 强调文字颜色 1 2 9" xfId="1771"/>
    <cellStyle name="20% - 强调文字颜色 4 5 12" xfId="1772"/>
    <cellStyle name="60% - 强调文字颜色 3 4 2 2 2" xfId="1773"/>
    <cellStyle name="20% - 强调文字颜色 4 4 10" xfId="1774"/>
    <cellStyle name="60% - 强调文字颜色 3 4 2 2 3" xfId="1775"/>
    <cellStyle name="20% - 强调文字颜色 4 4 11" xfId="1776"/>
    <cellStyle name="60% - 强调文字颜色 3 4 2 2 4" xfId="1777"/>
    <cellStyle name="20% - 强调文字颜色 4 4 12" xfId="1778"/>
    <cellStyle name="60% - 强调文字颜色 4 4 7" xfId="1779"/>
    <cellStyle name="40% - 强调文字颜色 3 4 2" xfId="1780"/>
    <cellStyle name="20% - 强调文字颜色 5 3 4 2" xfId="1781"/>
    <cellStyle name="20% - 强调文字颜色 4 4 2 2 2" xfId="1782"/>
    <cellStyle name="20% - 强调文字颜色 4 4 2 2 2 2" xfId="1783"/>
    <cellStyle name="40% - 强调文字颜色 2 4 3 5" xfId="1784"/>
    <cellStyle name="20% - 强调文字颜色 4 4 2 2 2 3" xfId="1785"/>
    <cellStyle name="40% - 强调文字颜色 2 4 3 6" xfId="1786"/>
    <cellStyle name="20% - 强调文字颜色 5 3 4 3" xfId="1787"/>
    <cellStyle name="20% - 强调文字颜色 4 4 2 2 3" xfId="1788"/>
    <cellStyle name="40% - 强调文字颜色 1 7 3 2" xfId="1789"/>
    <cellStyle name="20% - 强调文字颜色 5 2 2 4 2" xfId="1790"/>
    <cellStyle name="20% - 强调文字颜色 5 2 2 4 3" xfId="1791"/>
    <cellStyle name="20% - 强调文字颜色 4 4 2 2 4" xfId="1792"/>
    <cellStyle name="40% - 强调文字颜色 1 7 3 3" xfId="1793"/>
    <cellStyle name="20% - 强调文字颜色 4 4 2 2 5" xfId="1794"/>
    <cellStyle name="60% - 强调文字颜色 2 4 2 3" xfId="1795"/>
    <cellStyle name="20% - 强调文字颜色 4 4 2 3 2" xfId="1796"/>
    <cellStyle name="20% - 强调文字颜色 5 3 5 2" xfId="1797"/>
    <cellStyle name="40% - 强调文字颜色 2 2 2 2 5" xfId="1798"/>
    <cellStyle name="60% - 强调文字颜色 2 4 2 4" xfId="1799"/>
    <cellStyle name="20% - 强调文字颜色 4 4 2 3 3" xfId="1800"/>
    <cellStyle name="20% - 强调文字颜色 5 3 5 3" xfId="1801"/>
    <cellStyle name="40% - 强调文字颜色 1 7 4 2" xfId="1802"/>
    <cellStyle name="40% - 强调文字颜色 5 4 8" xfId="1803"/>
    <cellStyle name="20% - 强调文字颜色 4 4 3" xfId="1804"/>
    <cellStyle name="20% - 强调文字颜色 6 7 2 2 2" xfId="1805"/>
    <cellStyle name="60% - 强调文字颜色 4 2 2 9" xfId="1806"/>
    <cellStyle name="20% - 强调文字颜色 4 4 3 2" xfId="1807"/>
    <cellStyle name="40% - 强调文字颜色 6 4 9" xfId="1808"/>
    <cellStyle name="20% - 强调文字颜色 5 4 4" xfId="1809"/>
    <cellStyle name="20% - 强调文字颜色 5 4 5" xfId="1810"/>
    <cellStyle name="20% - 强调文字颜色 4 4 3 3" xfId="1811"/>
    <cellStyle name="20% - 强调文字颜色 5 3" xfId="1812"/>
    <cellStyle name="60% - 强调文字颜色 2 5 2 3" xfId="1813"/>
    <cellStyle name="20% - 强调文字颜色 4 4 3 3 2" xfId="1814"/>
    <cellStyle name="20% - 强调文字颜色 5 4 5 2" xfId="1815"/>
    <cellStyle name="20% - 强调文字颜色 5 4" xfId="1816"/>
    <cellStyle name="60% - 强调文字颜色 2 5 2 4" xfId="1817"/>
    <cellStyle name="20% - 强调文字颜色 4 4 3 3 3" xfId="1818"/>
    <cellStyle name="20% - 强调文字颜色 5 4 5 3" xfId="1819"/>
    <cellStyle name="20% - 强调文字颜色 5 4 6" xfId="1820"/>
    <cellStyle name="20% - 强调文字颜色 4 4 3 4" xfId="1821"/>
    <cellStyle name="40% - 强调文字颜色 2 3 2 4 2" xfId="1822"/>
    <cellStyle name="20% - 强调文字颜色 4 5" xfId="1823"/>
    <cellStyle name="40% - 强调文字颜色 5 5 7" xfId="1824"/>
    <cellStyle name="20% - 强调文字颜色 4 5 2" xfId="1825"/>
    <cellStyle name="40% - 强调文字颜色 4 5 2 2 4" xfId="1826"/>
    <cellStyle name="20% - 强调文字颜色 4 5 2 2 2" xfId="1827"/>
    <cellStyle name="20% - 强调文字颜色 6 3 4 2" xfId="1828"/>
    <cellStyle name="20% - 强调文字颜色 4 5 2 2 2 2" xfId="1829"/>
    <cellStyle name="20% - 强调文字颜色 4 5 2 2 2 3" xfId="1830"/>
    <cellStyle name="20% - 强调文字颜色 5 3 2 4 2" xfId="1831"/>
    <cellStyle name="20% - 强调文字颜色 4 5 2 2 3" xfId="1832"/>
    <cellStyle name="20% - 强调文字颜色 6 3 4 3" xfId="1833"/>
    <cellStyle name="40% - 强调文字颜色 2 7 3 2" xfId="1834"/>
    <cellStyle name="20% - 强调文字颜色 5 3 2 4 3" xfId="1835"/>
    <cellStyle name="20% - 强调文字颜色 4 5 2 2 4" xfId="1836"/>
    <cellStyle name="40% - 强调文字颜色 2 7 3 3" xfId="1837"/>
    <cellStyle name="60% - 强调文字颜色 3 4 2 3" xfId="1838"/>
    <cellStyle name="20% - 强调文字颜色 4 5 2 3 2" xfId="1839"/>
    <cellStyle name="20% - 强调文字颜色 6 3 5 2" xfId="1840"/>
    <cellStyle name="20% - 强调文字颜色 5 2 9" xfId="1841"/>
    <cellStyle name="40% - 强调文字颜色 2 3 2 2 5" xfId="1842"/>
    <cellStyle name="40% - 强调文字颜色 5 5 8" xfId="1843"/>
    <cellStyle name="20% - 强调文字颜色 4 5 3" xfId="1844"/>
    <cellStyle name="40% - 强调文字颜色 4 5 2 2 5" xfId="1845"/>
    <cellStyle name="20% - 强调文字颜色 6 2 9" xfId="1846"/>
    <cellStyle name="60% - 强调文字颜色 3 5 2 3" xfId="1847"/>
    <cellStyle name="20% - 强调文字颜色 4 5 3 3 2" xfId="1848"/>
    <cellStyle name="20% - 强调文字颜色 6 4 5 2" xfId="1849"/>
    <cellStyle name="20% - 强调文字颜色 4 5 3 4" xfId="1850"/>
    <cellStyle name="20% - 强调文字颜色 6 4 6" xfId="1851"/>
    <cellStyle name="60% - 强调文字颜色 1 6 2 3" xfId="1852"/>
    <cellStyle name="20% - 强调文字颜色 6 6 4" xfId="1853"/>
    <cellStyle name="20% - 强调文字颜色 4 5 5 2" xfId="1854"/>
    <cellStyle name="20% - 强调文字颜色 4 5 5 3" xfId="1855"/>
    <cellStyle name="20% - 强调文字颜色 6 6 5" xfId="1856"/>
    <cellStyle name="20% - 强调文字颜色 4 5 8" xfId="1857"/>
    <cellStyle name="60% - 强调文字颜色 3 5 2 2 2" xfId="1858"/>
    <cellStyle name="20% - 强调文字颜色 4 5 9" xfId="1859"/>
    <cellStyle name="40% - 强调文字颜色 5 6 7" xfId="1860"/>
    <cellStyle name="20% - 强调文字颜色 4 6 2" xfId="1861"/>
    <cellStyle name="60% - 强调文字颜色 1 4 2 2" xfId="1862"/>
    <cellStyle name="40% - 强调文字颜色 5 6 8" xfId="1863"/>
    <cellStyle name="20% - 强调文字颜色 4 6 3" xfId="1864"/>
    <cellStyle name="60% - 强调文字颜色 1 4 2 5" xfId="1865"/>
    <cellStyle name="20% - 强调文字颜色 4 6 6" xfId="1866"/>
    <cellStyle name="60% - 强调文字颜色 1 4 2 6" xfId="1867"/>
    <cellStyle name="20% - 强调文字颜色 4 6 7" xfId="1868"/>
    <cellStyle name="60% - 强调文字颜色 1 4 2 7" xfId="1869"/>
    <cellStyle name="20% - 强调文字颜色 4 6 8" xfId="1870"/>
    <cellStyle name="20% - 强调文字颜色 4 7 2 2 2" xfId="1871"/>
    <cellStyle name="20% - 强调文字颜色 5 5 2 4 2" xfId="1872"/>
    <cellStyle name="20% - 强调文字颜色 4 7 2 2 3" xfId="1873"/>
    <cellStyle name="60% - 强调文字颜色 1 4 3 6" xfId="1874"/>
    <cellStyle name="20% - 强调文字颜色 4 7 7" xfId="1875"/>
    <cellStyle name="60% - 强调文字颜色 1 4 3 7" xfId="1876"/>
    <cellStyle name="20% - 强调文字颜色 4 7 8" xfId="1877"/>
    <cellStyle name="40% - 强调文字颜色 2 3 2 2" xfId="1878"/>
    <cellStyle name="60% - 强调文字颜色 3 5 2 4 2" xfId="1879"/>
    <cellStyle name="20% - 强调文字颜色 4 7 9" xfId="1880"/>
    <cellStyle name="40% - 强调文字颜色 2 3 2 3" xfId="1881"/>
    <cellStyle name="20% - 强调文字颜色 5 2" xfId="1882"/>
    <cellStyle name="20% - 强调文字颜色 5 2 10" xfId="1883"/>
    <cellStyle name="60% - 强调文字颜色 2 5 9" xfId="1884"/>
    <cellStyle name="40% - 强调文字颜色 6 7 3 2" xfId="1885"/>
    <cellStyle name="40% - 强调文字颜色 1 5 4" xfId="1886"/>
    <cellStyle name="40% - 强调文字颜色 6 2 7" xfId="1887"/>
    <cellStyle name="20% - 强调文字颜色 5 2 2" xfId="1888"/>
    <cellStyle name="60% - 强调文字颜色 2 5 2 2 2" xfId="1889"/>
    <cellStyle name="40% - 强调文字颜色 3 5 2 5" xfId="1890"/>
    <cellStyle name="20% - 强调文字颜色 5 2 2 2" xfId="1891"/>
    <cellStyle name="40% - 强调文字颜色 2 7" xfId="1892"/>
    <cellStyle name="60% - 强调文字颜色 2 5 2 2 2 2" xfId="1893"/>
    <cellStyle name="40% - 强调文字颜色 5 3 10" xfId="1894"/>
    <cellStyle name="40% - 强调文字颜色 4 3 3 7" xfId="1895"/>
    <cellStyle name="20% - 强调文字颜色 5 3 2 3" xfId="1896"/>
    <cellStyle name="60% - 强调文字颜色 3 7 7" xfId="1897"/>
    <cellStyle name="20% - 强调文字颜色 5 2 2 2 2" xfId="1898"/>
    <cellStyle name="40% - 强调文字颜色 1 2 3 5" xfId="1899"/>
    <cellStyle name="40% - 强调文字颜色 2 7 2" xfId="1900"/>
    <cellStyle name="20% - 强调文字颜色 5 3 2 3 2" xfId="1901"/>
    <cellStyle name="20% - 强调文字颜色 6 3 3 3" xfId="1902"/>
    <cellStyle name="20% - 强调文字颜色 5 2 2 2 2 2" xfId="1903"/>
    <cellStyle name="40% - 强调文字颜色 2 7 2 2" xfId="1904"/>
    <cellStyle name="20% - 强调文字颜色 5 3 2 3 3" xfId="1905"/>
    <cellStyle name="20% - 强调文字颜色 6 3 3 4" xfId="1906"/>
    <cellStyle name="20% - 强调文字颜色 5 2 2 2 2 3" xfId="1907"/>
    <cellStyle name="40% - 强调文字颜色 2 7 2 3" xfId="1908"/>
    <cellStyle name="20% - 强调文字颜色 5 3 2 4" xfId="1909"/>
    <cellStyle name="60% - 强调文字颜色 3 7 8" xfId="1910"/>
    <cellStyle name="20% - 强调文字颜色 5 2 2 2 3" xfId="1911"/>
    <cellStyle name="40% - 强调文字颜色 1 2 3 6" xfId="1912"/>
    <cellStyle name="40% - 强调文字颜色 2 7 3" xfId="1913"/>
    <cellStyle name="20% - 强调文字颜色 5 2 2 3" xfId="1914"/>
    <cellStyle name="20% - 强调文字颜色 5 3 3 3" xfId="1915"/>
    <cellStyle name="40% - 强调文字颜色 1 7 2 2" xfId="1916"/>
    <cellStyle name="常规 2 2 7" xfId="1917"/>
    <cellStyle name="20% - 强调文字颜色 5 2 2 3 2" xfId="1918"/>
    <cellStyle name="20% - 强调文字颜色 5 3 3 4" xfId="1919"/>
    <cellStyle name="40% - 强调文字颜色 1 7 2 3" xfId="1920"/>
    <cellStyle name="常规 2 2 8" xfId="1921"/>
    <cellStyle name="20% - 强调文字颜色 5 2 2 3 3" xfId="1922"/>
    <cellStyle name="20% - 强调文字颜色 5 2 2 4" xfId="1923"/>
    <cellStyle name="20% - 强调文字颜色 5 2 2 7" xfId="1924"/>
    <cellStyle name="20% - 强调文字颜色 5 2 2 8" xfId="1925"/>
    <cellStyle name="20% - 强调文字颜色 6 2 10" xfId="1926"/>
    <cellStyle name="40% - 强调文字颜色 3 5 5 2" xfId="1927"/>
    <cellStyle name="40% - 强调文字颜色 4 5 3 2 2" xfId="1928"/>
    <cellStyle name="40% - 强调文字颜色 3 5 5 3" xfId="1929"/>
    <cellStyle name="20% - 强调文字颜色 5 2 2 9" xfId="1930"/>
    <cellStyle name="20% - 强调文字颜色 6 2 11" xfId="1931"/>
    <cellStyle name="40% - 强调文字颜色 6 2 8" xfId="1932"/>
    <cellStyle name="20% - 强调文字颜色 5 2 3" xfId="1933"/>
    <cellStyle name="60% - 强调文字颜色 2 5 2 2 3" xfId="1934"/>
    <cellStyle name="40% - 强调文字颜色 3 5 2 6" xfId="1935"/>
    <cellStyle name="20% - 强调文字颜色 5 2 3 7" xfId="1936"/>
    <cellStyle name="40% - 强调文字颜色 6 2 9" xfId="1937"/>
    <cellStyle name="20% - 强调文字颜色 5 2 4" xfId="1938"/>
    <cellStyle name="60% - 强调文字颜色 2 5 2 2 4" xfId="1939"/>
    <cellStyle name="40% - 强调文字颜色 3 5 2 7" xfId="1940"/>
    <cellStyle name="40% - 强调文字颜色 4 7" xfId="1941"/>
    <cellStyle name="20% - 强调文字颜色 5 2 4 2" xfId="1942"/>
    <cellStyle name="20% - 强调文字颜色 5 2 4 3" xfId="1943"/>
    <cellStyle name="40% - 强调文字颜色 1 6 3 2" xfId="1944"/>
    <cellStyle name="20% - 强调文字颜色 5 2 5" xfId="1945"/>
    <cellStyle name="60% - 强调文字颜色 2 5 2 2 5" xfId="1946"/>
    <cellStyle name="40% - 强调文字颜色 3 5 2 8" xfId="1947"/>
    <cellStyle name="60% - 强调文字颜色 2 3 2 3" xfId="1948"/>
    <cellStyle name="40% - 强调文字颜色 5 7" xfId="1949"/>
    <cellStyle name="20% - 强调文字颜色 5 2 5 2" xfId="1950"/>
    <cellStyle name="20% - 强调文字颜色 5 2 6" xfId="1951"/>
    <cellStyle name="40% - 强调文字颜色 2 3 2 2 2" xfId="1952"/>
    <cellStyle name="40% - 强调文字颜色 3 5 2 9" xfId="1953"/>
    <cellStyle name="20% - 强调文字颜色 5 2 7" xfId="1954"/>
    <cellStyle name="40% - 强调文字颜色 2 3 2 2 3" xfId="1955"/>
    <cellStyle name="20% - 强调文字颜色 5 2 8" xfId="1956"/>
    <cellStyle name="40% - 强调文字颜色 2 3 2 2 4" xfId="1957"/>
    <cellStyle name="20% - 强调文字颜色 5 3 10" xfId="1958"/>
    <cellStyle name="60% - 强调文字颜色 5 5 2 9" xfId="1959"/>
    <cellStyle name="60% - 强调文字颜色 1 5 3 2 2" xfId="1960"/>
    <cellStyle name="20% - 强调文字颜色 5 7 3 2" xfId="1961"/>
    <cellStyle name="20% - 强调文字颜色 5 3 11" xfId="1962"/>
    <cellStyle name="60% - 强调文字颜色 4 2 2 2 2 2" xfId="1963"/>
    <cellStyle name="60% - 强调文字颜色 1 5 3 2 3" xfId="1964"/>
    <cellStyle name="20% - 强调文字颜色 5 7 3 3" xfId="1965"/>
    <cellStyle name="40% - 强调文字颜色 6 4 2 2 2" xfId="1966"/>
    <cellStyle name="20% - 强调文字颜色 5 3 12" xfId="1967"/>
    <cellStyle name="40% - 强调文字颜色 6 3 7" xfId="1968"/>
    <cellStyle name="20% - 强调文字颜色 5 3 2" xfId="1969"/>
    <cellStyle name="60% - 强调文字颜色 2 5 2 3 2" xfId="1970"/>
    <cellStyle name="40% - 强调文字颜色 3 5 3 5" xfId="1971"/>
    <cellStyle name="20% - 强调文字颜色 5 3 2 2" xfId="1972"/>
    <cellStyle name="40% - 强调文字颜色 4 4 3 7" xfId="1973"/>
    <cellStyle name="20% - 强调文字颜色 5 3 2 2 2 2" xfId="1974"/>
    <cellStyle name="Accent1 - 40% 13" xfId="1975"/>
    <cellStyle name="40% - 强调文字颜色 4 2 2 6" xfId="1976"/>
    <cellStyle name="60% - 强调文字颜色 6 4 2" xfId="1977"/>
    <cellStyle name="20% - 强调文字颜色 5 3 2 2 2 3" xfId="1978"/>
    <cellStyle name="Accent1 - 40% 14" xfId="1979"/>
    <cellStyle name="40% - 强调文字颜色 4 2 2 7" xfId="1980"/>
    <cellStyle name="60% - 强调文字颜色 6 4 3" xfId="1981"/>
    <cellStyle name="20% - 强调文字颜色 5 3 2 2 4" xfId="1982"/>
    <cellStyle name="40% - 强调文字颜色 2 2 3 7" xfId="1983"/>
    <cellStyle name="20% - 强调文字颜色 5 3 2 2 5" xfId="1984"/>
    <cellStyle name="20% - 强调文字颜色 5 3 2 7" xfId="1985"/>
    <cellStyle name="20% - 强调文字颜色 5 3 3 2" xfId="1986"/>
    <cellStyle name="20% - 强调文字颜色 5 3 3 2 2" xfId="1987"/>
    <cellStyle name="40% - 强调文字颜色 2 3 3 5" xfId="1988"/>
    <cellStyle name="20% - 强调文字颜色 5 3 3 2 3" xfId="1989"/>
    <cellStyle name="40% - 强调文字颜色 2 3 3 6" xfId="1990"/>
    <cellStyle name="20% - 强调文字颜色 5 3 3 3 2" xfId="1991"/>
    <cellStyle name="40% - 强调文字颜色 1 7 2 2 2" xfId="1992"/>
    <cellStyle name="20% - 强调文字颜色 5 3 3 3 3" xfId="1993"/>
    <cellStyle name="40% - 强调文字颜色 1 7 2 2 3" xfId="1994"/>
    <cellStyle name="20% - 强调文字颜色 5 3 3 5" xfId="1995"/>
    <cellStyle name="20% - 强调文字颜色 6 2 2 2 2 2" xfId="1996"/>
    <cellStyle name="40% - 强调文字颜色 1 7 2 4" xfId="1997"/>
    <cellStyle name="常规 2 2 9" xfId="1998"/>
    <cellStyle name="20% - 强调文字颜色 5 3 3 6" xfId="1999"/>
    <cellStyle name="60% - 强调文字颜色 4 3 4 2" xfId="2000"/>
    <cellStyle name="20% - 强调文字颜色 6 2 2 2 2 3" xfId="2001"/>
    <cellStyle name="20% - 强调文字颜色 5 3 3 7" xfId="2002"/>
    <cellStyle name="60% - 强调文字颜色 4 2 2 7" xfId="2003"/>
    <cellStyle name="40% - 强调文字颜色 6 4 7" xfId="2004"/>
    <cellStyle name="20% - 强调文字颜色 5 4 2" xfId="2005"/>
    <cellStyle name="60% - 强调文字颜色 4 2 2 8" xfId="2006"/>
    <cellStyle name="40% - 强调文字颜色 6 4 8" xfId="2007"/>
    <cellStyle name="20% - 强调文字颜色 5 4 3" xfId="2008"/>
    <cellStyle name="20% - 强调文字颜色 5 5" xfId="2009"/>
    <cellStyle name="60% - 强调文字颜色 6 2 8" xfId="2010"/>
    <cellStyle name="60% - 强调文字颜色 2 5 3 6" xfId="2011"/>
    <cellStyle name="40% - 强调文字颜色 5 2 3" xfId="2012"/>
    <cellStyle name="20% - 强调文字颜色 5 5 11" xfId="2013"/>
    <cellStyle name="60% - 强调文字颜色 6 3 2 3 2" xfId="2014"/>
    <cellStyle name="20% - 强调文字颜色 6 6" xfId="2015"/>
    <cellStyle name="60% - 强调文字颜色 6 2 9" xfId="2016"/>
    <cellStyle name="60% - 强调文字颜色 2 5 3 7" xfId="2017"/>
    <cellStyle name="40% - 强调文字颜色 5 2 4" xfId="2018"/>
    <cellStyle name="20% - 强调文字颜色 5 5 12" xfId="2019"/>
    <cellStyle name="60% - 强调文字颜色 6 3 2 3 3" xfId="2020"/>
    <cellStyle name="20% - 强调文字颜色 6 7" xfId="2021"/>
    <cellStyle name="40% - 强调文字颜色 3 4 2 2" xfId="2022"/>
    <cellStyle name="60% - 强调文字颜色 4 2 3 7" xfId="2023"/>
    <cellStyle name="40% - 强调文字颜色 6 5 7" xfId="2024"/>
    <cellStyle name="20% - 强调文字颜色 5 5 2" xfId="2025"/>
    <cellStyle name="20% - 强调文字颜色 5 5 2 2" xfId="2026"/>
    <cellStyle name="20% - 强调文字颜色 5 5 2 2 2 2" xfId="2027"/>
    <cellStyle name="常规 2 49" xfId="2028"/>
    <cellStyle name="常规 2 54" xfId="2029"/>
    <cellStyle name="20% - 强调文字颜色 5 5 2 2 2 3" xfId="2030"/>
    <cellStyle name="常规 2 55" xfId="2031"/>
    <cellStyle name="常规 2 60" xfId="2032"/>
    <cellStyle name="60% - 强调文字颜色 6 5 4" xfId="2033"/>
    <cellStyle name="20% - 强调文字颜色 5 5 2 2 5" xfId="2034"/>
    <cellStyle name="20% - 强调文字颜色 5 5 2 3" xfId="2035"/>
    <cellStyle name="20% - 强调文字颜色 5 5 2 3 2" xfId="2036"/>
    <cellStyle name="40% - 强调文字颜色 3 3 2 2 5" xfId="2037"/>
    <cellStyle name="60% - 强调文字颜色 6 6 2" xfId="2038"/>
    <cellStyle name="20% - 强调文字颜色 5 5 2 3 3" xfId="2039"/>
    <cellStyle name="20% - 强调文字颜色 5 5 2 4" xfId="2040"/>
    <cellStyle name="40% - 强调文字颜色 2 4 3 3 2" xfId="2041"/>
    <cellStyle name="60% - 强调文字颜色 6 7 2" xfId="2042"/>
    <cellStyle name="20% - 强调文字颜色 5 5 2 4 3" xfId="2043"/>
    <cellStyle name="20% - 强调文字颜色 5 5 2 5" xfId="2044"/>
    <cellStyle name="40% - 强调文字颜色 2 4 3 3 3" xfId="2045"/>
    <cellStyle name="20% - 强调文字颜色 5 5 2 6" xfId="2046"/>
    <cellStyle name="20% - 强调文字颜色 5 5 2 7" xfId="2047"/>
    <cellStyle name="40% - 强调文字颜色 6 5 2 2 2 2" xfId="2048"/>
    <cellStyle name="20% - 强调文字颜色 5 5 3" xfId="2049"/>
    <cellStyle name="40% - 强调文字颜色 6 5 8" xfId="2050"/>
    <cellStyle name="20% - 强调文字颜色 5 5 3 2" xfId="2051"/>
    <cellStyle name="60% - 强调文字颜色 5 3 2 9" xfId="2052"/>
    <cellStyle name="60% - 强调文字颜色 6 2 12" xfId="2053"/>
    <cellStyle name="40% - 强调文字颜色 4 3 3 5" xfId="2054"/>
    <cellStyle name="20% - 强调文字颜色 5 5 3 2 2" xfId="2055"/>
    <cellStyle name="40% - 强调文字颜色 2 5" xfId="2056"/>
    <cellStyle name="60% - 强调文字颜色 1 3 2 4 3" xfId="2057"/>
    <cellStyle name="40% - 强调文字颜色 4 3 3 6" xfId="2058"/>
    <cellStyle name="20% - 强调文字颜色 5 5 3 2 3" xfId="2059"/>
    <cellStyle name="40% - 强调文字颜色 2 6" xfId="2060"/>
    <cellStyle name="20% - 强调文字颜色 5 5 3 3" xfId="2061"/>
    <cellStyle name="40% - 强调文字颜色 3 5" xfId="2062"/>
    <cellStyle name="20% - 强调文字颜色 5 5 3 3 2" xfId="2063"/>
    <cellStyle name="40% - 强调文字颜色 3 6" xfId="2064"/>
    <cellStyle name="20% - 强调文字颜色 5 5 3 3 3" xfId="2065"/>
    <cellStyle name="20% - 强调文字颜色 5 5 3 4" xfId="2066"/>
    <cellStyle name="20% - 强调文字颜色 5 5 3 5" xfId="2067"/>
    <cellStyle name="20% - 强调文字颜色 5 5 3 6" xfId="2068"/>
    <cellStyle name="20% - 强调文字颜色 5 5 3 7" xfId="2069"/>
    <cellStyle name="20% - 强调文字颜色 5 5 4 2" xfId="2070"/>
    <cellStyle name="40% - 强调文字颜色 5 2 12" xfId="2071"/>
    <cellStyle name="20% - 强调文字颜色 5 5 4 3" xfId="2072"/>
    <cellStyle name="20% - 强调文字颜色 5 7 2 2 2" xfId="2073"/>
    <cellStyle name="40% - 强调文字颜色 6 2 3 5" xfId="2074"/>
    <cellStyle name="20% - 强调文字颜色 5 5 5 3" xfId="2075"/>
    <cellStyle name="20% - 强调文字颜色 5 5 6" xfId="2076"/>
    <cellStyle name="60% - 强调文字颜色 2 5 10" xfId="2077"/>
    <cellStyle name="20% - 强调文字颜色 5 5 7" xfId="2078"/>
    <cellStyle name="60% - 强调文字颜色 2 5 11" xfId="2079"/>
    <cellStyle name="20% - 强调文字颜色 5 5 8" xfId="2080"/>
    <cellStyle name="60% - 强调文字颜色 2 5 12" xfId="2081"/>
    <cellStyle name="20% - 强调文字颜色 5 5 9" xfId="2082"/>
    <cellStyle name="60% - 强调文字颜色 3 5 3 2 2" xfId="2083"/>
    <cellStyle name="20% - 强调文字颜色 5 6" xfId="2084"/>
    <cellStyle name="60% - 强调文字颜色 6 3 2 2 2" xfId="2085"/>
    <cellStyle name="20% - 强调文字颜色 5 6 2" xfId="2086"/>
    <cellStyle name="40% - 强调文字颜色 6 6 7" xfId="2087"/>
    <cellStyle name="60% - 强调文字颜色 6 3 2 2 2 2" xfId="2088"/>
    <cellStyle name="20% - 强调文字颜色 5 6 2 2" xfId="2089"/>
    <cellStyle name="20% - 强调文字颜色 5 6 2 3" xfId="2090"/>
    <cellStyle name="20% - 强调文字颜色 5 6 3" xfId="2091"/>
    <cellStyle name="40% - 强调文字颜色 6 6 8" xfId="2092"/>
    <cellStyle name="60% - 强调文字颜色 1 5 2 2" xfId="2093"/>
    <cellStyle name="60% - 强调文字颜色 6 3 2 2 2 3" xfId="2094"/>
    <cellStyle name="20% - 强调文字颜色 5 6 3 2" xfId="2095"/>
    <cellStyle name="60% - 强调文字颜色 1 5 2 2 2" xfId="2096"/>
    <cellStyle name="60% - 强调文字颜色 5 4 2 9" xfId="2097"/>
    <cellStyle name="20% - 强调文字颜色 5 6 3 3" xfId="2098"/>
    <cellStyle name="60% - 强调文字颜色 1 5 2 2 3" xfId="2099"/>
    <cellStyle name="40% - 强调文字颜色 1 5 10" xfId="2100"/>
    <cellStyle name="20% - 强调文字颜色 5 6 6" xfId="2101"/>
    <cellStyle name="60% - 强调文字颜色 1 5 2 5" xfId="2102"/>
    <cellStyle name="Accent1 - 40% 2 3" xfId="2103"/>
    <cellStyle name="40% - 强调文字颜色 1 5 11" xfId="2104"/>
    <cellStyle name="20% - 强调文字颜色 5 6 7" xfId="2105"/>
    <cellStyle name="60% - 强调文字颜色 1 5 2 6" xfId="2106"/>
    <cellStyle name="Accent1 - 40% 2 4" xfId="2107"/>
    <cellStyle name="40% - 强调文字颜色 1 5 12" xfId="2108"/>
    <cellStyle name="20% - 强调文字颜色 5 6 8" xfId="2109"/>
    <cellStyle name="60% - 强调文字颜色 1 5 2 7" xfId="2110"/>
    <cellStyle name="Accent1 - 40% 2 5" xfId="2111"/>
    <cellStyle name="20% - 强调文字颜色 5 7" xfId="2112"/>
    <cellStyle name="60% - 强调文字颜色 6 3 2 2 3" xfId="2113"/>
    <cellStyle name="20% - 强调文字颜色 5 7 2 2" xfId="2114"/>
    <cellStyle name="20% - 强调文字颜色 5 7 2 2 3" xfId="2115"/>
    <cellStyle name="40% - 强调文字颜色 6 2 3 6" xfId="2116"/>
    <cellStyle name="20% - 强调文字颜色 5 7 2 3" xfId="2117"/>
    <cellStyle name="40% - 强调文字颜色 4 4 2 2 2 2" xfId="2118"/>
    <cellStyle name="20% - 强调文字颜色 5 7 2 4" xfId="2119"/>
    <cellStyle name="20% - 强调文字颜色 5 7 4 2" xfId="2120"/>
    <cellStyle name="60% - 强调文字颜色 1 5 3 3 2" xfId="2121"/>
    <cellStyle name="40% - 强调文字颜色 6 4 2 3 2" xfId="2122"/>
    <cellStyle name="20% - 强调文字颜色 5 7 4 3" xfId="2123"/>
    <cellStyle name="60% - 强调文字颜色 1 5 3 3 3" xfId="2124"/>
    <cellStyle name="20% - 强调文字颜色 5 7 7" xfId="2125"/>
    <cellStyle name="60% - 强调文字颜色 1 5 3 6" xfId="2126"/>
    <cellStyle name="Accent1 - 40% 3 4" xfId="2127"/>
    <cellStyle name="40% - 强调文字颜色 2 4 2 2" xfId="2128"/>
    <cellStyle name="60% - 强调文字颜色 6 2 2 3 3" xfId="2129"/>
    <cellStyle name="20% - 强调文字颜色 5 7 8" xfId="2130"/>
    <cellStyle name="60% - 强调文字颜色 1 5 3 7" xfId="2131"/>
    <cellStyle name="Accent1 - 40% 3 5" xfId="2132"/>
    <cellStyle name="40% - 强调文字颜色 2 4 2 3" xfId="2133"/>
    <cellStyle name="20% - 强调文字颜色 5 7 9" xfId="2134"/>
    <cellStyle name="Accent1 - 40% 3 6" xfId="2135"/>
    <cellStyle name="20% - 强调文字颜色 6 2 2" xfId="2136"/>
    <cellStyle name="20% - 强调文字颜色 6 2 2 2" xfId="2137"/>
    <cellStyle name="Accent1 - 20% 11" xfId="2138"/>
    <cellStyle name="20% - 强调文字颜色 6 2 2 2 2" xfId="2139"/>
    <cellStyle name="40% - 强调文字颜色 1 3 3 2 3" xfId="2140"/>
    <cellStyle name="60% - 强调文字颜色 4 7 4 3" xfId="2141"/>
    <cellStyle name="20% - 强调文字颜色 6 2 2 2 3" xfId="2142"/>
    <cellStyle name="40% - 强调文字颜色 1 2 2 4 2" xfId="2143"/>
    <cellStyle name="20% - 强调文字颜色 6 2 2 3" xfId="2144"/>
    <cellStyle name="Accent1 - 20% 12" xfId="2145"/>
    <cellStyle name="40% - 强调文字颜色 1 3 3 3 3" xfId="2146"/>
    <cellStyle name="20% - 强调文字颜色 6 2 2 3 2" xfId="2147"/>
    <cellStyle name="40% - 强调文字颜色 6 4 2 9" xfId="2148"/>
    <cellStyle name="20% - 强调文字颜色 6 2 2 3 3" xfId="2149"/>
    <cellStyle name="40% - 强调文字颜色 1 2 2 4 3" xfId="2150"/>
    <cellStyle name="20% - 强调文字颜色 6 2 2 4" xfId="2151"/>
    <cellStyle name="Accent1 - 20% 13" xfId="2152"/>
    <cellStyle name="20% - 强调文字颜色 6 2 2 4 2" xfId="2153"/>
    <cellStyle name="20% - 强调文字颜色 6 2 2 4 3" xfId="2154"/>
    <cellStyle name="20% - 强调文字颜色 6 2 2 5" xfId="2155"/>
    <cellStyle name="Accent1 - 20% 14" xfId="2156"/>
    <cellStyle name="20% - 强调文字颜色 6 2 2 6" xfId="2157"/>
    <cellStyle name="Accent1 - 20% 15" xfId="2158"/>
    <cellStyle name="20% - 强调文字颜色 6 2 2 7" xfId="2159"/>
    <cellStyle name="20% - 强调文字颜色 6 2 2 8" xfId="2160"/>
    <cellStyle name="40% - 强调文字颜色 4 5 5 2" xfId="2161"/>
    <cellStyle name="20% - 强调文字颜色 6 2 2 9" xfId="2162"/>
    <cellStyle name="40% - 强调文字颜色 4 5 5 3" xfId="2163"/>
    <cellStyle name="20% - 强调文字颜色 6 2 3" xfId="2164"/>
    <cellStyle name="20% - 强调文字颜色 6 2 3 2 2" xfId="2165"/>
    <cellStyle name="20% - 强调文字颜色 6 2 3 2 3" xfId="2166"/>
    <cellStyle name="40% - 强调文字颜色 2 6 2 2" xfId="2167"/>
    <cellStyle name="20% - 强调文字颜色 6 2 3 3" xfId="2168"/>
    <cellStyle name="20% - 强调文字颜色 6 2 3 3 2" xfId="2169"/>
    <cellStyle name="40% - 强调文字颜色 6 5 2 9" xfId="2170"/>
    <cellStyle name="20% - 强调文字颜色 6 2 3 3 3" xfId="2171"/>
    <cellStyle name="40% - 强调文字颜色 2 6 2 3" xfId="2172"/>
    <cellStyle name="20% - 强调文字颜色 6 2 3 4" xfId="2173"/>
    <cellStyle name="20% - 强调文字颜色 6 2 3 5" xfId="2174"/>
    <cellStyle name="20% - 强调文字颜色 6 2 3 6" xfId="2175"/>
    <cellStyle name="20% - 强调文字颜色 6 2 3 7" xfId="2176"/>
    <cellStyle name="20% - 强调文字颜色 6 2 4" xfId="2177"/>
    <cellStyle name="40% - 强调文字颜色 2 6 3 2" xfId="2178"/>
    <cellStyle name="20% - 强调文字颜色 6 2 4 3" xfId="2179"/>
    <cellStyle name="20% - 强调文字颜色 6 2 5" xfId="2180"/>
    <cellStyle name="20% - 强调文字颜色 6 2 5 3" xfId="2181"/>
    <cellStyle name="60% - 强调文字颜色 3 3 2 4" xfId="2182"/>
    <cellStyle name="40% - 强调文字颜色 2 3 3 2 2" xfId="2183"/>
    <cellStyle name="20% - 强调文字颜色 6 2 6" xfId="2184"/>
    <cellStyle name="40% - 强调文字颜色 2 3 3 2 3" xfId="2185"/>
    <cellStyle name="20% - 强调文字颜色 6 2 7" xfId="2186"/>
    <cellStyle name="20% - 强调文字颜色 6 2 8" xfId="2187"/>
    <cellStyle name="20% - 强调文字颜色 6 3 2" xfId="2188"/>
    <cellStyle name="60% - 强调文字颜色 5 2 2 2 4" xfId="2189"/>
    <cellStyle name="20% - 强调文字颜色 6 3 2 2" xfId="2190"/>
    <cellStyle name="20% - 强调文字颜色 6 3 2 2 2" xfId="2191"/>
    <cellStyle name="40% - 强调文字颜色 1 4 3 2 3" xfId="2192"/>
    <cellStyle name="60% - 强调文字颜色 5 7 4 3" xfId="2193"/>
    <cellStyle name="20% - 强调文字颜色 6 3 2 2 3" xfId="2194"/>
    <cellStyle name="20% - 强调文字颜色 6 3 2 2 4" xfId="2195"/>
    <cellStyle name="20% - 强调文字颜色 6 3 2 3" xfId="2196"/>
    <cellStyle name="40% - 强调文字颜色 1 4 3 3 3" xfId="2197"/>
    <cellStyle name="20% - 强调文字颜色 6 3 2 3 2" xfId="2198"/>
    <cellStyle name="20% - 强调文字颜色 6 3 2 3 3" xfId="2199"/>
    <cellStyle name="20% - 强调文字颜色 6 3 2 4" xfId="2200"/>
    <cellStyle name="20% - 强调文字颜色 6 3 2 4 2" xfId="2201"/>
    <cellStyle name="20% - 强调文字颜色 6 3 2 4 3" xfId="2202"/>
    <cellStyle name="20% - 强调文字颜色 6 3 2 5" xfId="2203"/>
    <cellStyle name="60% - 强调文字颜色 4 3 10" xfId="2204"/>
    <cellStyle name="20% - 强调文字颜色 6 3 2 6" xfId="2205"/>
    <cellStyle name="60% - 强调文字颜色 4 3 11" xfId="2206"/>
    <cellStyle name="常规 5 2" xfId="2207"/>
    <cellStyle name="20% - 强调文字颜色 6 3 2 7" xfId="2208"/>
    <cellStyle name="60% - 强调文字颜色 4 3 12" xfId="2209"/>
    <cellStyle name="20% - 强调文字颜色 6 3 2 8" xfId="2210"/>
    <cellStyle name="20% - 强调文字颜色 6 3 2 9" xfId="2211"/>
    <cellStyle name="20% - 强调文字颜色 6 3 3" xfId="2212"/>
    <cellStyle name="60% - 强调文字颜色 5 2 2 2 5" xfId="2213"/>
    <cellStyle name="20% - 强调文字颜色 6 3 3 2" xfId="2214"/>
    <cellStyle name="40% - 强调文字颜色 4 3 12" xfId="2215"/>
    <cellStyle name="60% - 强调文字颜色 2 5 5" xfId="2216"/>
    <cellStyle name="20% - 强调文字颜色 6 3 3 2 2" xfId="2217"/>
    <cellStyle name="20% - 强调文字颜色 6 3 3 2 3" xfId="2218"/>
    <cellStyle name="40% - 强调文字颜色 2 7 2 2 3" xfId="2219"/>
    <cellStyle name="60% - 强调文字颜色 2 6 6" xfId="2220"/>
    <cellStyle name="20% - 强调文字颜色 6 3 3 3 3" xfId="2221"/>
    <cellStyle name="40% - 强调文字颜色 3 3 10" xfId="2222"/>
    <cellStyle name="20% - 强调文字颜色 6 3 3 5" xfId="2223"/>
    <cellStyle name="40% - 强调文字颜色 2 7 2 4" xfId="2224"/>
    <cellStyle name="40% - 强调文字颜色 3 3 11" xfId="2225"/>
    <cellStyle name="20% - 强调文字颜色 6 3 3 6" xfId="2226"/>
    <cellStyle name="40% - 强调文字颜色 3 3 12" xfId="2227"/>
    <cellStyle name="常规 6 2" xfId="2228"/>
    <cellStyle name="20% - 强调文字颜色 6 3 3 7" xfId="2229"/>
    <cellStyle name="20% - 强调文字颜色 6 4 2" xfId="2230"/>
    <cellStyle name="60% - 强调文字颜色 1 2 10" xfId="2231"/>
    <cellStyle name="60% - 强调文字颜色 4 3 2 7" xfId="2232"/>
    <cellStyle name="40% - 强调文字颜色 1 5 3 2 3" xfId="2233"/>
    <cellStyle name="60% - 强调文字颜色 6 7 4 3" xfId="2234"/>
    <cellStyle name="20% - 强调文字颜色 6 4 2 2 2" xfId="2235"/>
    <cellStyle name="Accent1 - 20% 5 9" xfId="2236"/>
    <cellStyle name="20% - 强调文字颜色 6 4 2 3" xfId="2237"/>
    <cellStyle name="40% - 强调文字颜色 2 5 2 3 2" xfId="2238"/>
    <cellStyle name="20% - 强调文字颜色 6 4 2 4" xfId="2239"/>
    <cellStyle name="20% - 强调文字颜色 6 4 2 4 2" xfId="2240"/>
    <cellStyle name="40% - 强调文字颜色 2 5 2 3 3" xfId="2241"/>
    <cellStyle name="20% - 强调文字颜色 6 4 2 5" xfId="2242"/>
    <cellStyle name="20% - 强调文字颜色 6 4 2 6" xfId="2243"/>
    <cellStyle name="20% - 强调文字颜色 6 4 2 7" xfId="2244"/>
    <cellStyle name="20% - 强调文字颜色 6 4 3" xfId="2245"/>
    <cellStyle name="60% - 强调文字颜色 1 2 11" xfId="2246"/>
    <cellStyle name="60% - 强调文字颜色 4 3 2 8" xfId="2247"/>
    <cellStyle name="20% - 强调文字颜色 6 4 3 2" xfId="2248"/>
    <cellStyle name="60% - 强调文字颜色 6 2 2 9" xfId="2249"/>
    <cellStyle name="20% - 强调文字颜色 6 4 3 2 2" xfId="2250"/>
    <cellStyle name="60% - 强调文字颜色 1 2 2 8" xfId="2251"/>
    <cellStyle name="20% - 强调文字颜色 6 4 3 3" xfId="2252"/>
    <cellStyle name="40% - 强调文字颜色 2 5 2 4 2" xfId="2253"/>
    <cellStyle name="20% - 强调文字颜色 6 4 3 4" xfId="2254"/>
    <cellStyle name="40% - 强调文字颜色 2 5 2 4 3" xfId="2255"/>
    <cellStyle name="20% - 强调文字颜色 6 4 3 5" xfId="2256"/>
    <cellStyle name="20% - 强调文字颜色 6 4 3 6" xfId="2257"/>
    <cellStyle name="20% - 强调文字颜色 6 4 3 7" xfId="2258"/>
    <cellStyle name="20% - 强调文字颜色 6 5 10" xfId="2259"/>
    <cellStyle name="20% - 强调文字颜色 6 5 11" xfId="2260"/>
    <cellStyle name="20% - 强调文字颜色 6 5 2" xfId="2261"/>
    <cellStyle name="60% - 强调文字颜色 4 3 3 7" xfId="2262"/>
    <cellStyle name="40% - 强调文字颜色 2 5 11" xfId="2263"/>
    <cellStyle name="20% - 强调文字颜色 6 5 2 2" xfId="2264"/>
    <cellStyle name="20% - 强调文字颜色 6 5 2 2 2" xfId="2265"/>
    <cellStyle name="20% - 强调文字颜色 6 5 2 2 2 2" xfId="2266"/>
    <cellStyle name="60% - 强调文字颜色 5 4 11" xfId="2267"/>
    <cellStyle name="20% - 强调文字颜色 6 5 2 2 2 3" xfId="2268"/>
    <cellStyle name="60% - 强调文字颜色 5 4 12" xfId="2269"/>
    <cellStyle name="40% - 强调文字颜色 2 5 12" xfId="2270"/>
    <cellStyle name="20% - 强调文字颜色 6 5 2 3" xfId="2271"/>
    <cellStyle name="40% - 强调文字颜色 4 3 2 2 5" xfId="2272"/>
    <cellStyle name="40% - 强调文字颜色 1 2 5" xfId="2273"/>
    <cellStyle name="20% - 强调文字颜色 6 5 2 3 2" xfId="2274"/>
    <cellStyle name="40% - 强调文字颜色 2 5 3 3 2" xfId="2275"/>
    <cellStyle name="20% - 强调文字颜色 6 5 2 4" xfId="2276"/>
    <cellStyle name="40% - 强调文字颜色 1 3 5" xfId="2277"/>
    <cellStyle name="20% - 强调文字颜色 6 5 2 4 2" xfId="2278"/>
    <cellStyle name="40% - 强调文字颜色 2 5 3 3 3" xfId="2279"/>
    <cellStyle name="20% - 强调文字颜色 6 5 2 5" xfId="2280"/>
    <cellStyle name="20% - 强调文字颜色 6 5 2 6" xfId="2281"/>
    <cellStyle name="20% - 强调文字颜色 6 5 3" xfId="2282"/>
    <cellStyle name="20% - 强调文字颜色 6 5 3 2 2" xfId="2283"/>
    <cellStyle name="60% - 强调文字颜色 2 2 2 8" xfId="2284"/>
    <cellStyle name="40% - 强调文字颜色 2 2 5" xfId="2285"/>
    <cellStyle name="20% - 强调文字颜色 6 5 3 3 2" xfId="2286"/>
    <cellStyle name="20% - 强调文字颜色 6 5 3 4" xfId="2287"/>
    <cellStyle name="20% - 强调文字颜色 6 5 3 5" xfId="2288"/>
    <cellStyle name="20% - 强调文字颜色 6 5 3 6" xfId="2289"/>
    <cellStyle name="20% - 强调文字颜色 6 5 3 7" xfId="2290"/>
    <cellStyle name="20% - 强调文字颜色 6 5 4 2" xfId="2291"/>
    <cellStyle name="20% - 强调文字颜色 6 5 4 3" xfId="2292"/>
    <cellStyle name="20% - 强调文字颜色 6 5 5 2" xfId="2293"/>
    <cellStyle name="60% - 强调文字颜色 3 6 2 3" xfId="2294"/>
    <cellStyle name="20% - 强调文字颜色 6 5 5 3" xfId="2295"/>
    <cellStyle name="20% - 强调文字颜色 6 5 6" xfId="2296"/>
    <cellStyle name="20% - 强调文字颜色 6 5 7" xfId="2297"/>
    <cellStyle name="20% - 强调文字颜色 6 5 8" xfId="2298"/>
    <cellStyle name="20% - 强调文字颜色 6 5 9" xfId="2299"/>
    <cellStyle name="20% - 强调文字颜色 6 6 2" xfId="2300"/>
    <cellStyle name="20% - 强调文字颜色 6 6 2 2" xfId="2301"/>
    <cellStyle name="20% - 强调文字颜色 6 6 2 3" xfId="2302"/>
    <cellStyle name="Accent1 - 40% 4 10" xfId="2303"/>
    <cellStyle name="20% - 强调文字颜色 6 6 3" xfId="2304"/>
    <cellStyle name="60% - 强调文字颜色 1 6 2 2" xfId="2305"/>
    <cellStyle name="20% - 强调文字颜色 6 6 3 2" xfId="2306"/>
    <cellStyle name="60% - 强调文字颜色 6 4 2 9" xfId="2307"/>
    <cellStyle name="20% - 强调文字颜色 6 6 3 3" xfId="2308"/>
    <cellStyle name="20% - 强调文字颜色 6 6 6" xfId="2309"/>
    <cellStyle name="20% - 强调文字颜色 6 6 7" xfId="2310"/>
    <cellStyle name="20% - 强调文字颜色 6 6 8" xfId="2311"/>
    <cellStyle name="40% - 强调文字颜色 3 4 2 2 2" xfId="2312"/>
    <cellStyle name="20% - 强调文字颜色 6 7 2" xfId="2313"/>
    <cellStyle name="40% - 强调文字颜色 3 4 2 2 2 2" xfId="2314"/>
    <cellStyle name="20% - 强调文字颜色 6 7 2 2" xfId="2315"/>
    <cellStyle name="40% - 强调文字颜色 3 4 2 2 2 3" xfId="2316"/>
    <cellStyle name="20% - 强调文字颜色 6 7 2 3" xfId="2317"/>
    <cellStyle name="20% - 强调文字颜色 6 7 2 4" xfId="2318"/>
    <cellStyle name="60% - 强调文字颜色 1 4 2" xfId="2319"/>
    <cellStyle name="40% - 强调文字颜色 3 4 2 2 3" xfId="2320"/>
    <cellStyle name="20% - 强调文字颜色 6 7 3" xfId="2321"/>
    <cellStyle name="60% - 强调文字颜色 1 6 3 2" xfId="2322"/>
    <cellStyle name="20% - 强调文字颜色 6 7 3 2" xfId="2323"/>
    <cellStyle name="60% - 强调文字颜色 3 2 2 2 2 3" xfId="2324"/>
    <cellStyle name="60% - 强调文字颜色 6 5 2 9" xfId="2325"/>
    <cellStyle name="20% - 强调文字颜色 6 7 3 3" xfId="2326"/>
    <cellStyle name="40% - 强调文字颜色 6 5 2 2 2" xfId="2327"/>
    <cellStyle name="40% - 强调文字颜色 3 4 2 2 4" xfId="2328"/>
    <cellStyle name="20% - 强调文字颜色 6 7 4" xfId="2329"/>
    <cellStyle name="60% - 强调文字颜色 1 6 3 3" xfId="2330"/>
    <cellStyle name="20% - 强调文字颜色 6 7 4 2" xfId="2331"/>
    <cellStyle name="20% - 强调文字颜色 6 7 4 3" xfId="2332"/>
    <cellStyle name="40% - 强调文字颜色 6 5 2 3 2" xfId="2333"/>
    <cellStyle name="40% - 强调文字颜色 3 4 2 2 5" xfId="2334"/>
    <cellStyle name="20% - 强调文字颜色 6 7 5" xfId="2335"/>
    <cellStyle name="40% - 强调文字颜色 4 3 2 2" xfId="2336"/>
    <cellStyle name="40% - 强调文字颜色 1 2" xfId="2337"/>
    <cellStyle name="60% - 强调文字颜色 3 4 3 7" xfId="2338"/>
    <cellStyle name="40% - 强调文字颜色 1 2 10" xfId="2339"/>
    <cellStyle name="40% - 强调文字颜色 1 2 11" xfId="2340"/>
    <cellStyle name="40% - 强调文字颜色 1 2 12" xfId="2341"/>
    <cellStyle name="40% - 强调文字颜色 4 3 2 2 2" xfId="2342"/>
    <cellStyle name="40% - 强调文字颜色 1 4 5 3" xfId="2343"/>
    <cellStyle name="40% - 强调文字颜色 1 2 2" xfId="2344"/>
    <cellStyle name="60% - 强调文字颜色 2 2 7" xfId="2345"/>
    <cellStyle name="40% - 强调文字颜色 4 3 2 2 2 2" xfId="2346"/>
    <cellStyle name="40% - 强调文字颜色 1 2 2 2" xfId="2347"/>
    <cellStyle name="60% - 强调文字颜色 3 6 4" xfId="2348"/>
    <cellStyle name="40% - 强调文字颜色 1 2 2 2 2" xfId="2349"/>
    <cellStyle name="40% - 强调文字颜色 1 2 2 2 2 2" xfId="2350"/>
    <cellStyle name="40% - 强调文字颜色 1 2 2 2 2 3" xfId="2351"/>
    <cellStyle name="40% - 强调文字颜色 1 2 2 2 3" xfId="2352"/>
    <cellStyle name="40% - 强调文字颜色 1 2 2 2 4" xfId="2353"/>
    <cellStyle name="40% - 强调文字颜色 4 3 2 2 2 3" xfId="2354"/>
    <cellStyle name="40% - 强调文字颜色 1 2 2 3" xfId="2355"/>
    <cellStyle name="60% - 强调文字颜色 3 6 5" xfId="2356"/>
    <cellStyle name="40% - 强调文字颜色 1 2 2 3 2" xfId="2357"/>
    <cellStyle name="40% - 强调文字颜色 5 3 2 8" xfId="2358"/>
    <cellStyle name="40% - 强调文字颜色 1 2 2 3 3" xfId="2359"/>
    <cellStyle name="40% - 强调文字颜色 5 3 2 9" xfId="2360"/>
    <cellStyle name="40% - 强调文字颜色 1 2 2 4" xfId="2361"/>
    <cellStyle name="60% - 强调文字颜色 3 6 6" xfId="2362"/>
    <cellStyle name="40% - 强调文字颜色 2 6 2" xfId="2363"/>
    <cellStyle name="40% - 强调文字颜色 1 2 2 5" xfId="2364"/>
    <cellStyle name="60% - 强调文字颜色 3 6 7" xfId="2365"/>
    <cellStyle name="40% - 强调文字颜色 2 6 3" xfId="2366"/>
    <cellStyle name="40% - 强调文字颜色 1 2 2 6" xfId="2367"/>
    <cellStyle name="60% - 强调文字颜色 3 6 8" xfId="2368"/>
    <cellStyle name="40% - 强调文字颜色 2 6 6" xfId="2369"/>
    <cellStyle name="40% - 强调文字颜色 1 2 2 9" xfId="2370"/>
    <cellStyle name="40% - 强调文字颜色 4 3 2 2 3" xfId="2371"/>
    <cellStyle name="40% - 强调文字颜色 1 2 3" xfId="2372"/>
    <cellStyle name="60% - 强调文字颜色 2 2 8" xfId="2373"/>
    <cellStyle name="40% - 强调文字颜色 1 2 3 2" xfId="2374"/>
    <cellStyle name="60% - 强调文字颜色 3 7 4" xfId="2375"/>
    <cellStyle name="40% - 强调文字颜色 1 2 3 2 2" xfId="2376"/>
    <cellStyle name="60% - 强调文字颜色 3 7 4 2" xfId="2377"/>
    <cellStyle name="40% - 强调文字颜色 1 2 3 2 3" xfId="2378"/>
    <cellStyle name="60% - 强调文字颜色 3 7 4 3" xfId="2379"/>
    <cellStyle name="40% - 强调文字颜色 1 2 3 3" xfId="2380"/>
    <cellStyle name="60% - 强调文字颜色 3 7 5" xfId="2381"/>
    <cellStyle name="40% - 强调文字颜色 1 2 3 3 2" xfId="2382"/>
    <cellStyle name="40% - 强调文字颜色 5 4 2 8" xfId="2383"/>
    <cellStyle name="40% - 强调文字颜色 1 2 3 3 3" xfId="2384"/>
    <cellStyle name="40% - 强调文字颜色 5 4 2 9" xfId="2385"/>
    <cellStyle name="40% - 强调文字颜色 1 2 3 4" xfId="2386"/>
    <cellStyle name="60% - 强调文字颜色 3 7 6" xfId="2387"/>
    <cellStyle name="40% - 强调文字颜色 4 3 2 2 4" xfId="2388"/>
    <cellStyle name="40% - 强调文字颜色 1 2 4" xfId="2389"/>
    <cellStyle name="60% - 强调文字颜色 2 2 9" xfId="2390"/>
    <cellStyle name="40% - 强调文字颜色 1 2 4 2" xfId="2391"/>
    <cellStyle name="40% - 强调文字颜色 1 2 4 3" xfId="2392"/>
    <cellStyle name="40% - 强调文字颜色 1 2 5 2" xfId="2393"/>
    <cellStyle name="40% - 强调文字颜色 1 2 5 3" xfId="2394"/>
    <cellStyle name="40% - 强调文字颜色 4 3 2 3" xfId="2395"/>
    <cellStyle name="40% - 强调文字颜色 1 3" xfId="2396"/>
    <cellStyle name="40% - 强调文字颜色 4 3 2 3 2" xfId="2397"/>
    <cellStyle name="40% - 强调文字颜色 1 3 2" xfId="2398"/>
    <cellStyle name="60% - 强调文字颜色 2 3 7" xfId="2399"/>
    <cellStyle name="40% - 强调文字颜色 1 3 2 2" xfId="2400"/>
    <cellStyle name="60% - 强调文字颜色 4 6 4" xfId="2401"/>
    <cellStyle name="40% - 强调文字颜色 1 3 2 2 2" xfId="2402"/>
    <cellStyle name="40% - 强调文字颜色 1 3 2 2 3" xfId="2403"/>
    <cellStyle name="40% - 强调文字颜色 1 3 2 2 4" xfId="2404"/>
    <cellStyle name="40% - 强调文字颜色 1 3 2 3" xfId="2405"/>
    <cellStyle name="60% - 强调文字颜色 4 6 5" xfId="2406"/>
    <cellStyle name="40% - 强调文字颜色 1 3 2 3 2" xfId="2407"/>
    <cellStyle name="40% - 强调文字颜色 6 3 2 8" xfId="2408"/>
    <cellStyle name="40% - 强调文字颜色 1 3 2 3 3" xfId="2409"/>
    <cellStyle name="40% - 强调文字颜色 6 3 2 9" xfId="2410"/>
    <cellStyle name="40% - 强调文字颜色 1 3 2 4" xfId="2411"/>
    <cellStyle name="60% - 强调文字颜色 4 6 6" xfId="2412"/>
    <cellStyle name="40% - 强调文字颜色 1 3 2 4 2" xfId="2413"/>
    <cellStyle name="40% - 强调文字颜色 1 3 2 4 3" xfId="2414"/>
    <cellStyle name="40% - 强调文字颜色 3 6 2" xfId="2415"/>
    <cellStyle name="40% - 强调文字颜色 1 3 2 5" xfId="2416"/>
    <cellStyle name="60% - 强调文字颜色 4 6 7" xfId="2417"/>
    <cellStyle name="40% - 强调文字颜色 3 6 3" xfId="2418"/>
    <cellStyle name="40% - 强调文字颜色 1 3 2 6" xfId="2419"/>
    <cellStyle name="60% - 强调文字颜色 4 6 8" xfId="2420"/>
    <cellStyle name="40% - 强调文字颜色 3 2 2 4 2" xfId="2421"/>
    <cellStyle name="40% - 强调文字颜色 3 6 4" xfId="2422"/>
    <cellStyle name="40% - 强调文字颜色 1 3 2 7" xfId="2423"/>
    <cellStyle name="40% - 强调文字颜色 3 2 2 4 3" xfId="2424"/>
    <cellStyle name="40% - 强调文字颜色 3 6 5" xfId="2425"/>
    <cellStyle name="40% - 强调文字颜色 1 3 2 8" xfId="2426"/>
    <cellStyle name="40% - 强调文字颜色 3 6 6" xfId="2427"/>
    <cellStyle name="40% - 强调文字颜色 1 3 2 9" xfId="2428"/>
    <cellStyle name="40% - 强调文字颜色 4 3 2 3 3" xfId="2429"/>
    <cellStyle name="40% - 强调文字颜色 1 3 3" xfId="2430"/>
    <cellStyle name="60% - 强调文字颜色 2 3 8" xfId="2431"/>
    <cellStyle name="40% - 强调文字颜色 1 3 3 2" xfId="2432"/>
    <cellStyle name="60% - 强调文字颜色 4 7 4" xfId="2433"/>
    <cellStyle name="40% - 强调文字颜色 1 3 3 2 2" xfId="2434"/>
    <cellStyle name="60% - 强调文字颜色 4 7 4 2" xfId="2435"/>
    <cellStyle name="40% - 强调文字颜色 1 3 3 3" xfId="2436"/>
    <cellStyle name="60% - 强调文字颜色 4 7 5" xfId="2437"/>
    <cellStyle name="40% - 强调文字颜色 1 3 3 3 2" xfId="2438"/>
    <cellStyle name="40% - 强调文字颜色 6 4 2 8" xfId="2439"/>
    <cellStyle name="40% - 强调文字颜色 1 3 3 4" xfId="2440"/>
    <cellStyle name="60% - 强调文字颜色 4 7 6" xfId="2441"/>
    <cellStyle name="40% - 强调文字颜色 1 3 4" xfId="2442"/>
    <cellStyle name="60% - 强调文字颜色 2 3 9" xfId="2443"/>
    <cellStyle name="40% - 强调文字颜色 1 3 4 2" xfId="2444"/>
    <cellStyle name="40% - 强调文字颜色 1 3 4 3" xfId="2445"/>
    <cellStyle name="40% - 强调文字颜色 1 3 5 2" xfId="2446"/>
    <cellStyle name="40% - 强调文字颜色 1 3 8" xfId="2447"/>
    <cellStyle name="40% - 强调文字颜色 1 3 9" xfId="2448"/>
    <cellStyle name="40% - 强调文字颜色 4 3 2 4" xfId="2449"/>
    <cellStyle name="40% - 强调文字颜色 1 4" xfId="2450"/>
    <cellStyle name="60% - 强调文字颜色 1 3 2 3 2" xfId="2451"/>
    <cellStyle name="40% - 强调文字颜色 1 4 10" xfId="2452"/>
    <cellStyle name="40% - 强调文字颜色 4 7 2 2 3" xfId="2453"/>
    <cellStyle name="40% - 强调文字颜色 1 4 11" xfId="2454"/>
    <cellStyle name="40% - 强调文字颜色 1 4 12" xfId="2455"/>
    <cellStyle name="40% - 强调文字颜色 4 3 2 4 2" xfId="2456"/>
    <cellStyle name="40% - 强调文字颜色 1 4 2" xfId="2457"/>
    <cellStyle name="60% - 强调文字颜色 2 4 7" xfId="2458"/>
    <cellStyle name="40% - 强调文字颜色 1 4 2 2" xfId="2459"/>
    <cellStyle name="60% - 强调文字颜色 5 6 4" xfId="2460"/>
    <cellStyle name="40% - 强调文字颜色 1 4 2 2 2" xfId="2461"/>
    <cellStyle name="40% - 强调文字颜色 1 4 2 2 3" xfId="2462"/>
    <cellStyle name="40% - 强调文字颜色 1 4 2 2 4" xfId="2463"/>
    <cellStyle name="40% - 强调文字颜色 1 4 2 2 5" xfId="2464"/>
    <cellStyle name="40% - 强调文字颜色 1 4 2 3" xfId="2465"/>
    <cellStyle name="60% - 强调文字颜色 5 6 5" xfId="2466"/>
    <cellStyle name="40% - 强调文字颜色 1 4 2 3 2" xfId="2467"/>
    <cellStyle name="40% - 强调文字颜色 1 4 2 3 3" xfId="2468"/>
    <cellStyle name="40% - 强调文字颜色 1 4 2 4" xfId="2469"/>
    <cellStyle name="60% - 强调文字颜色 5 6 6" xfId="2470"/>
    <cellStyle name="40% - 强调文字颜色 1 4 2 4 2" xfId="2471"/>
    <cellStyle name="40% - 强调文字颜色 1 4 2 4 3" xfId="2472"/>
    <cellStyle name="40% - 强调文字颜色 1 4 2 5" xfId="2473"/>
    <cellStyle name="40% - 强调文字颜色 4 6 2" xfId="2474"/>
    <cellStyle name="60% - 强调文字颜色 5 6 7" xfId="2475"/>
    <cellStyle name="40% - 强调文字颜色 1 4 2 6" xfId="2476"/>
    <cellStyle name="40% - 强调文字颜色 4 6 3" xfId="2477"/>
    <cellStyle name="60% - 强调文字颜色 5 6 8" xfId="2478"/>
    <cellStyle name="40% - 强调文字颜色 1 4 2 7" xfId="2479"/>
    <cellStyle name="40% - 强调文字颜色 4 6 4" xfId="2480"/>
    <cellStyle name="40% - 强调文字颜色 1 4 2 8" xfId="2481"/>
    <cellStyle name="40% - 强调文字颜色 4 6 5" xfId="2482"/>
    <cellStyle name="40% - 强调文字颜色 1 4 2 9" xfId="2483"/>
    <cellStyle name="40% - 强调文字颜色 4 6 6" xfId="2484"/>
    <cellStyle name="40% - 强调文字颜色 4 3 2 4 3" xfId="2485"/>
    <cellStyle name="40% - 强调文字颜色 1 4 3" xfId="2486"/>
    <cellStyle name="60% - 强调文字颜色 2 4 8" xfId="2487"/>
    <cellStyle name="40% - 强调文字颜色 1 4 3 2" xfId="2488"/>
    <cellStyle name="60% - 强调文字颜色 5 7 4" xfId="2489"/>
    <cellStyle name="40% - 强调文字颜色 1 4 3 2 2" xfId="2490"/>
    <cellStyle name="60% - 强调文字颜色 5 7 4 2" xfId="2491"/>
    <cellStyle name="40% - 强调文字颜色 1 4 3 3" xfId="2492"/>
    <cellStyle name="60% - 强调文字颜色 5 7 5" xfId="2493"/>
    <cellStyle name="40% - 强调文字颜色 1 4 3 3 2" xfId="2494"/>
    <cellStyle name="40% - 强调文字颜色 1 4 3 4" xfId="2495"/>
    <cellStyle name="60% - 强调文字颜色 5 7 6" xfId="2496"/>
    <cellStyle name="40% - 强调文字颜色 1 4 3 5" xfId="2497"/>
    <cellStyle name="40% - 强调文字颜色 4 7 2" xfId="2498"/>
    <cellStyle name="60% - 强调文字颜色 5 7 7" xfId="2499"/>
    <cellStyle name="40% - 强调文字颜色 1 4 3 6" xfId="2500"/>
    <cellStyle name="40% - 强调文字颜色 4 7 3" xfId="2501"/>
    <cellStyle name="60% - 强调文字颜色 5 7 8" xfId="2502"/>
    <cellStyle name="40% - 强调文字颜色 1 4 4" xfId="2503"/>
    <cellStyle name="40% - 强调文字颜色 6 7 2 2" xfId="2504"/>
    <cellStyle name="60% - 强调文字颜色 2 4 9" xfId="2505"/>
    <cellStyle name="40% - 强调文字颜色 1 4 4 2" xfId="2506"/>
    <cellStyle name="40% - 强调文字颜色 6 7 2 2 2" xfId="2507"/>
    <cellStyle name="40% - 强调文字颜色 1 4 4 3" xfId="2508"/>
    <cellStyle name="40% - 强调文字颜色 6 7 2 2 3" xfId="2509"/>
    <cellStyle name="40% - 强调文字颜色 1 4 5" xfId="2510"/>
    <cellStyle name="40% - 强调文字颜色 6 7 2 3" xfId="2511"/>
    <cellStyle name="40% - 强调文字颜色 1 4 5 2" xfId="2512"/>
    <cellStyle name="40% - 强调文字颜色 1 4 6" xfId="2513"/>
    <cellStyle name="40% - 强调文字颜色 6 7 2 4" xfId="2514"/>
    <cellStyle name="40% - 强调文字颜色 1 4 7" xfId="2515"/>
    <cellStyle name="40% - 强调文字颜色 1 4 8" xfId="2516"/>
    <cellStyle name="40% - 强调文字颜色 1 4 9" xfId="2517"/>
    <cellStyle name="40% - 强调文字颜色 4 3 2 5" xfId="2518"/>
    <cellStyle name="40% - 强调文字颜色 1 5" xfId="2519"/>
    <cellStyle name="60% - 强调文字颜色 1 3 2 3 3" xfId="2520"/>
    <cellStyle name="40% - 强调文字颜色 1 5 2" xfId="2521"/>
    <cellStyle name="60% - 强调文字颜色 2 5 7" xfId="2522"/>
    <cellStyle name="40% - 强调文字颜色 1 5 2 2" xfId="2523"/>
    <cellStyle name="60% - 强调文字颜色 6 6 4" xfId="2524"/>
    <cellStyle name="40% - 强调文字颜色 1 5 2 2 2" xfId="2525"/>
    <cellStyle name="常规 2 34" xfId="2526"/>
    <cellStyle name="常规 2 29" xfId="2527"/>
    <cellStyle name="40% - 强调文字颜色 1 5 2 2 2 2" xfId="2528"/>
    <cellStyle name="60% - 强调文字颜色 1 3 8" xfId="2529"/>
    <cellStyle name="常规 2 40" xfId="2530"/>
    <cellStyle name="常规 2 35" xfId="2531"/>
    <cellStyle name="40% - 强调文字颜色 1 5 2 2 2 3" xfId="2532"/>
    <cellStyle name="60% - 强调文字颜色 1 3 9" xfId="2533"/>
    <cellStyle name="40% - 强调文字颜色 1 5 2 2 3" xfId="2534"/>
    <cellStyle name="40% - 强调文字颜色 1 5 2 3" xfId="2535"/>
    <cellStyle name="60% - 强调文字颜色 6 6 5" xfId="2536"/>
    <cellStyle name="40% - 强调文字颜色 1 5 2 3 2" xfId="2537"/>
    <cellStyle name="40% - 强调文字颜色 1 5 2 3 3" xfId="2538"/>
    <cellStyle name="40% - 强调文字颜色 1 5 2 4" xfId="2539"/>
    <cellStyle name="60% - 强调文字颜色 6 6 6" xfId="2540"/>
    <cellStyle name="40% - 强调文字颜色 1 5 2 4 2" xfId="2541"/>
    <cellStyle name="40% - 强调文字颜色 2 5 2 2 2 2" xfId="2542"/>
    <cellStyle name="40% - 强调文字颜色 1 5 2 4 3" xfId="2543"/>
    <cellStyle name="60% - 强调文字颜色 2 3 2 2 2" xfId="2544"/>
    <cellStyle name="40% - 强调文字颜色 1 5 2 5" xfId="2545"/>
    <cellStyle name="40% - 强调文字颜色 5 6 2" xfId="2546"/>
    <cellStyle name="60% - 强调文字颜色 6 6 7" xfId="2547"/>
    <cellStyle name="60% - 强调文字颜色 2 3 2 2 3" xfId="2548"/>
    <cellStyle name="40% - 强调文字颜色 1 5 2 6" xfId="2549"/>
    <cellStyle name="40% - 强调文字颜色 5 6 3" xfId="2550"/>
    <cellStyle name="60% - 强调文字颜色 6 6 8" xfId="2551"/>
    <cellStyle name="40% - 强调文字颜色 1 5 2 7" xfId="2552"/>
    <cellStyle name="40% - 强调文字颜色 5 6 4" xfId="2553"/>
    <cellStyle name="60% - 强调文字颜色 2 3 2 2 4" xfId="2554"/>
    <cellStyle name="40% - 强调文字颜色 1 5 2 8" xfId="2555"/>
    <cellStyle name="40% - 强调文字颜色 5 6 5" xfId="2556"/>
    <cellStyle name="60% - 强调文字颜色 2 3 2 2 5" xfId="2557"/>
    <cellStyle name="40% - 强调文字颜色 1 5 2 9" xfId="2558"/>
    <cellStyle name="40% - 强调文字颜色 5 6 6" xfId="2559"/>
    <cellStyle name="40% - 强调文字颜色 1 5 3" xfId="2560"/>
    <cellStyle name="60% - 强调文字颜色 2 5 8" xfId="2561"/>
    <cellStyle name="40% - 强调文字颜色 1 5 3 2" xfId="2562"/>
    <cellStyle name="60% - 强调文字颜色 6 7 4" xfId="2563"/>
    <cellStyle name="40% - 强调文字颜色 1 5 3 3" xfId="2564"/>
    <cellStyle name="60% - 强调文字颜色 6 7 5" xfId="2565"/>
    <cellStyle name="40% - 强调文字颜色 1 5 3 4" xfId="2566"/>
    <cellStyle name="60% - 强调文字颜色 6 7 6" xfId="2567"/>
    <cellStyle name="60% - 强调文字颜色 2 3 2 3 2" xfId="2568"/>
    <cellStyle name="40% - 强调文字颜色 1 5 3 5" xfId="2569"/>
    <cellStyle name="40% - 强调文字颜色 5 7 2" xfId="2570"/>
    <cellStyle name="60% - 强调文字颜色 6 7 7" xfId="2571"/>
    <cellStyle name="60% - 强调文字颜色 2 3 2 3 3" xfId="2572"/>
    <cellStyle name="40% - 强调文字颜色 1 5 3 6" xfId="2573"/>
    <cellStyle name="40% - 强调文字颜色 5 7 3" xfId="2574"/>
    <cellStyle name="60% - 强调文字颜色 6 7 8" xfId="2575"/>
    <cellStyle name="40% - 强调文字颜色 1 5 4 2" xfId="2576"/>
    <cellStyle name="40% - 强调文字颜色 1 5 4 3" xfId="2577"/>
    <cellStyle name="40% - 强调文字颜色 1 5 7" xfId="2578"/>
    <cellStyle name="40% - 强调文字颜色 1 5 8" xfId="2579"/>
    <cellStyle name="40% - 强调文字颜色 1 5 9" xfId="2580"/>
    <cellStyle name="40% - 强调文字颜色 5 3 3 2 2" xfId="2581"/>
    <cellStyle name="40% - 强调文字颜色 4 3 2 6" xfId="2582"/>
    <cellStyle name="40% - 强调文字颜色 1 6" xfId="2583"/>
    <cellStyle name="40% - 强调文字颜色 1 6 2" xfId="2584"/>
    <cellStyle name="60% - 强调文字颜色 2 6 7" xfId="2585"/>
    <cellStyle name="40% - 强调文字颜色 1 6 3" xfId="2586"/>
    <cellStyle name="60% - 强调文字颜色 2 6 8" xfId="2587"/>
    <cellStyle name="40% - 强调文字颜色 1 6 3 3" xfId="2588"/>
    <cellStyle name="40% - 强调文字颜色 1 6 8" xfId="2589"/>
    <cellStyle name="40% - 强调文字颜色 3 5 2 4 2" xfId="2590"/>
    <cellStyle name="40% - 强调文字颜色 4 3 2 7" xfId="2591"/>
    <cellStyle name="60% - 强调文字颜色 6 3 10" xfId="2592"/>
    <cellStyle name="40% - 强调文字颜色 1 7" xfId="2593"/>
    <cellStyle name="40% - 强调文字颜色 1 7 2" xfId="2594"/>
    <cellStyle name="60% - 强调文字颜色 2 7 7" xfId="2595"/>
    <cellStyle name="40% - 强调文字颜色 1 7 3" xfId="2596"/>
    <cellStyle name="60% - 强调文字颜色 2 7 8" xfId="2597"/>
    <cellStyle name="40% - 强调文字颜色 1 7 4 3" xfId="2598"/>
    <cellStyle name="40% - 强调文字颜色 1 7 6" xfId="2599"/>
    <cellStyle name="40% - 强调文字颜色 1 7 7" xfId="2600"/>
    <cellStyle name="40% - 强调文字颜色 1 7 8" xfId="2601"/>
    <cellStyle name="40% - 强调文字颜色 1 7 9" xfId="2602"/>
    <cellStyle name="40% - 强调文字颜色 4 3 3 2" xfId="2603"/>
    <cellStyle name="40% - 强调文字颜色 2 2" xfId="2604"/>
    <cellStyle name="60% - 强调文字颜色 4 4 11" xfId="2605"/>
    <cellStyle name="40% - 强调文字颜色 2 5 4 2" xfId="2606"/>
    <cellStyle name="40% - 强调文字颜色 2 2 10" xfId="2607"/>
    <cellStyle name="40% - 强调文字颜色 2 5 4 3" xfId="2608"/>
    <cellStyle name="40% - 强调文字颜色 2 2 11" xfId="2609"/>
    <cellStyle name="40% - 强调文字颜色 2 2 12" xfId="2610"/>
    <cellStyle name="40% - 强调文字颜色 2 5 2 9" xfId="2611"/>
    <cellStyle name="40% - 强调文字颜色 2 2 2 2 2" xfId="2612"/>
    <cellStyle name="40% - 强调文字颜色 2 2 2 2 2 2" xfId="2613"/>
    <cellStyle name="40% - 强调文字颜色 2 2 2 2 2 3" xfId="2614"/>
    <cellStyle name="40% - 强调文字颜色 2 2 2 2 3" xfId="2615"/>
    <cellStyle name="40% - 强调文字颜色 2 2 2 2 4" xfId="2616"/>
    <cellStyle name="40% - 强调文字颜色 2 3 12" xfId="2617"/>
    <cellStyle name="60% - 强调文字颜色 5 5" xfId="2618"/>
    <cellStyle name="40% - 强调文字颜色 2 2 2 6" xfId="2619"/>
    <cellStyle name="40% - 强调文字颜色 2 2 2 7" xfId="2620"/>
    <cellStyle name="40% - 强调文字颜色 2 2 2 8" xfId="2621"/>
    <cellStyle name="40% - 强调文字颜色 2 2 2 9" xfId="2622"/>
    <cellStyle name="40% - 强调文字颜色 4 3 3 2 3" xfId="2623"/>
    <cellStyle name="40% - 强调文字颜色 2 2 3" xfId="2624"/>
    <cellStyle name="60% - 强调文字颜色 2 2 3 6" xfId="2625"/>
    <cellStyle name="60% - 强调文字颜色 3 2 8" xfId="2626"/>
    <cellStyle name="40% - 强调文字颜色 2 2 3 2" xfId="2627"/>
    <cellStyle name="40% - 强调文字颜色 2 2 3 2 3" xfId="2628"/>
    <cellStyle name="40% - 强调文字颜色 2 2 3 3" xfId="2629"/>
    <cellStyle name="40% - 强调文字颜色 2 2 4" xfId="2630"/>
    <cellStyle name="60% - 强调文字颜色 2 2 3 7" xfId="2631"/>
    <cellStyle name="60% - 强调文字颜色 3 2 9" xfId="2632"/>
    <cellStyle name="40% - 强调文字颜色 2 2 4 2" xfId="2633"/>
    <cellStyle name="40% - 强调文字颜色 2 2 4 3" xfId="2634"/>
    <cellStyle name="40% - 强调文字颜色 2 2 5 2" xfId="2635"/>
    <cellStyle name="40% - 强调文字颜色 2 2 5 3" xfId="2636"/>
    <cellStyle name="40% - 强调文字颜色 4 3 3 3" xfId="2637"/>
    <cellStyle name="40% - 强调文字颜色 2 3" xfId="2638"/>
    <cellStyle name="60% - 强调文字颜色 4 4 12" xfId="2639"/>
    <cellStyle name="40% - 强调文字颜色 4 3 3 3 2" xfId="2640"/>
    <cellStyle name="40% - 强调文字颜色 2 3 2" xfId="2641"/>
    <cellStyle name="60% - 强调文字颜色 3 3 7" xfId="2642"/>
    <cellStyle name="40% - 强调文字颜色 2 3 2 4" xfId="2643"/>
    <cellStyle name="40% - 强调文字颜色 2 3 2 5" xfId="2644"/>
    <cellStyle name="40% - 强调文字颜色 2 3 2 6" xfId="2645"/>
    <cellStyle name="40% - 强调文字颜色 3 3 2 4 2" xfId="2646"/>
    <cellStyle name="40% - 强调文字颜色 2 3 2 7" xfId="2647"/>
    <cellStyle name="40% - 强调文字颜色 3 3 2 4 3" xfId="2648"/>
    <cellStyle name="40% - 强调文字颜色 2 3 2 8" xfId="2649"/>
    <cellStyle name="40% - 强调文字颜色 2 3 2 9" xfId="2650"/>
    <cellStyle name="40% - 强调文字颜色 4 3 3 3 3" xfId="2651"/>
    <cellStyle name="40% - 强调文字颜色 2 3 3" xfId="2652"/>
    <cellStyle name="60% - 强调文字颜色 3 3 8" xfId="2653"/>
    <cellStyle name="40% - 强调文字颜色 2 3 3 2" xfId="2654"/>
    <cellStyle name="40% - 强调文字颜色 2 3 3 3" xfId="2655"/>
    <cellStyle name="40% - 强调文字颜色 2 3 3 4" xfId="2656"/>
    <cellStyle name="40% - 强调文字颜色 2 3 4" xfId="2657"/>
    <cellStyle name="60% - 强调文字颜色 3 3 9" xfId="2658"/>
    <cellStyle name="40% - 强调文字颜色 2 3 4 2" xfId="2659"/>
    <cellStyle name="40% - 强调文字颜色 2 3 4 3" xfId="2660"/>
    <cellStyle name="60% - 强调文字颜色 6 4 2 2 2 2" xfId="2661"/>
    <cellStyle name="40% - 强调文字颜色 2 3 5" xfId="2662"/>
    <cellStyle name="40% - 强调文字颜色 2 3 5 2" xfId="2663"/>
    <cellStyle name="40% - 强调文字颜色 2 3 5 3" xfId="2664"/>
    <cellStyle name="40% - 强调文字颜色 4 3 3 4" xfId="2665"/>
    <cellStyle name="40% - 强调文字颜色 2 4" xfId="2666"/>
    <cellStyle name="60% - 强调文字颜色 1 3 2 4 2" xfId="2667"/>
    <cellStyle name="40% - 强调文字颜色 2 4 2" xfId="2668"/>
    <cellStyle name="60% - 强调文字颜色 3 4 7" xfId="2669"/>
    <cellStyle name="40% - 强调文字颜色 2 4 2 2 5" xfId="2670"/>
    <cellStyle name="40% - 强调文字颜色 2 4 2 6" xfId="2671"/>
    <cellStyle name="40% - 强调文字颜色 2 4 2 7" xfId="2672"/>
    <cellStyle name="40% - 强调文字颜色 5 2" xfId="2673"/>
    <cellStyle name="40% - 强调文字颜色 2 4 2 8" xfId="2674"/>
    <cellStyle name="40% - 强调文字颜色 5 3" xfId="2675"/>
    <cellStyle name="40% - 强调文字颜色 2 4 2 9" xfId="2676"/>
    <cellStyle name="40% - 强调文字颜色 5 4" xfId="2677"/>
    <cellStyle name="40% - 强调文字颜色 2 4 3" xfId="2678"/>
    <cellStyle name="60% - 强调文字颜色 3 4 8" xfId="2679"/>
    <cellStyle name="40% - 强调文字颜色 2 4 3 2" xfId="2680"/>
    <cellStyle name="60% - 强调文字颜色 6 2 2 4 3" xfId="2681"/>
    <cellStyle name="40% - 强调文字颜色 2 4 3 2 2" xfId="2682"/>
    <cellStyle name="40% - 强调文字颜色 2 4 3 2 3" xfId="2683"/>
    <cellStyle name="40% - 强调文字颜色 2 4 3 3" xfId="2684"/>
    <cellStyle name="40% - 强调文字颜色 2 4 3 4" xfId="2685"/>
    <cellStyle name="40% - 强调文字颜色 2 4 4" xfId="2686"/>
    <cellStyle name="60% - 强调文字颜色 3 4 9" xfId="2687"/>
    <cellStyle name="40% - 强调文字颜色 2 4 4 2" xfId="2688"/>
    <cellStyle name="40% - 强调文字颜色 2 4 4 3" xfId="2689"/>
    <cellStyle name="40% - 强调文字颜色 2 4 5" xfId="2690"/>
    <cellStyle name="40% - 强调文字颜色 2 4 5 2" xfId="2691"/>
    <cellStyle name="40% - 强调文字颜色 4 4 2 2 2" xfId="2692"/>
    <cellStyle name="40% - 强调文字颜色 2 4 5 3" xfId="2693"/>
    <cellStyle name="40% - 强调文字颜色 2 4 6" xfId="2694"/>
    <cellStyle name="40% - 强调文字颜色 2 5 10" xfId="2695"/>
    <cellStyle name="60% - 强调文字颜色 5 4 2 2 5" xfId="2696"/>
    <cellStyle name="40% - 强调文字颜色 2 5 2" xfId="2697"/>
    <cellStyle name="60% - 强调文字颜色 3 5 7" xfId="2698"/>
    <cellStyle name="常规 2 2 62" xfId="2699"/>
    <cellStyle name="常规 2 2 57" xfId="2700"/>
    <cellStyle name="40% - 强调文字颜色 2 5 2 2 2" xfId="2701"/>
    <cellStyle name="常规 2 2 63" xfId="2702"/>
    <cellStyle name="常规 2 2 58" xfId="2703"/>
    <cellStyle name="40% - 强调文字颜色 2 5 2 2 3" xfId="2704"/>
    <cellStyle name="常规 2 2 64" xfId="2705"/>
    <cellStyle name="常规 2 2 59" xfId="2706"/>
    <cellStyle name="40% - 强调文字颜色 2 5 2 2 4" xfId="2707"/>
    <cellStyle name="常规 2 2 70" xfId="2708"/>
    <cellStyle name="常规 2 2 65" xfId="2709"/>
    <cellStyle name="40% - 强调文字颜色 2 5 2 2 5" xfId="2710"/>
    <cellStyle name="40% - 强调文字颜色 2 5 2 4" xfId="2711"/>
    <cellStyle name="40% - 强调文字颜色 2 5 2 5" xfId="2712"/>
    <cellStyle name="60% - 强调文字颜色 2 4 2 2 2" xfId="2713"/>
    <cellStyle name="40% - 强调文字颜色 2 5 2 6" xfId="2714"/>
    <cellStyle name="60% - 强调文字颜色 2 4 2 2 3" xfId="2715"/>
    <cellStyle name="40% - 强调文字颜色 2 5 2 7" xfId="2716"/>
    <cellStyle name="60% - 强调文字颜色 2 4 2 2 4" xfId="2717"/>
    <cellStyle name="40% - 强调文字颜色 2 5 2 8" xfId="2718"/>
    <cellStyle name="60% - 强调文字颜色 2 4 2 2 5" xfId="2719"/>
    <cellStyle name="40% - 强调文字颜色 2 5 3" xfId="2720"/>
    <cellStyle name="60% - 强调文字颜色 3 5 8" xfId="2721"/>
    <cellStyle name="40% - 强调文字颜色 2 5 3 2" xfId="2722"/>
    <cellStyle name="60% - 强调文字颜色 3 2 10" xfId="2723"/>
    <cellStyle name="40% - 强调文字颜色 2 5 3 2 2" xfId="2724"/>
    <cellStyle name="40% - 强调文字颜色 2 5 3 2 3" xfId="2725"/>
    <cellStyle name="40% - 强调文字颜色 2 5 3 3" xfId="2726"/>
    <cellStyle name="60% - 强调文字颜色 3 2 11" xfId="2727"/>
    <cellStyle name="40% - 强调文字颜色 2 5 3 4" xfId="2728"/>
    <cellStyle name="60% - 强调文字颜色 3 2 12" xfId="2729"/>
    <cellStyle name="40% - 强调文字颜色 2 5 3 5" xfId="2730"/>
    <cellStyle name="60% - 强调文字颜色 2 4 2 3 2" xfId="2731"/>
    <cellStyle name="40% - 强调文字颜色 2 5 3 6" xfId="2732"/>
    <cellStyle name="60% - 强调文字颜色 2 4 2 3 3" xfId="2733"/>
    <cellStyle name="40% - 强调文字颜色 2 5 4" xfId="2734"/>
    <cellStyle name="60% - 强调文字颜色 3 5 9" xfId="2735"/>
    <cellStyle name="40% - 强调文字颜色 2 5 5" xfId="2736"/>
    <cellStyle name="40% - 强调文字颜色 2 5 6" xfId="2737"/>
    <cellStyle name="40% - 强调文字颜色 2 6 3 3" xfId="2738"/>
    <cellStyle name="40% - 强调文字颜色 2 7 4 3" xfId="2739"/>
    <cellStyle name="40% - 强调文字颜色 2 7 6" xfId="2740"/>
    <cellStyle name="40% - 强调文字颜色 4 3 4 2" xfId="2741"/>
    <cellStyle name="40% - 强调文字颜色 3 4 11" xfId="2742"/>
    <cellStyle name="40% - 强调文字颜色 3 3 3 2 2" xfId="2743"/>
    <cellStyle name="40% - 强调文字颜色 3 2" xfId="2744"/>
    <cellStyle name="40% - 强调文字颜色 3 2 10" xfId="2745"/>
    <cellStyle name="40% - 强调文字颜色 3 2 11" xfId="2746"/>
    <cellStyle name="40% - 强调文字颜色 3 2 12" xfId="2747"/>
    <cellStyle name="40% - 强调文字颜色 3 2 4" xfId="2748"/>
    <cellStyle name="60% - 强调文字颜色 2 3 3 7" xfId="2749"/>
    <cellStyle name="60% - 强调文字颜色 4 2 9" xfId="2750"/>
    <cellStyle name="40% - 强调文字颜色 3 2 2 2" xfId="2751"/>
    <cellStyle name="常规 82" xfId="2752"/>
    <cellStyle name="常规 77" xfId="2753"/>
    <cellStyle name="40% - 强调文字颜色 3 2 2 2 2" xfId="2754"/>
    <cellStyle name="40% - 强调文字颜色 3 4 4" xfId="2755"/>
    <cellStyle name="60% - 强调文字颜色 4 4 9" xfId="2756"/>
    <cellStyle name="40% - 强调文字颜色 3 2 4 2" xfId="2757"/>
    <cellStyle name="40% - 强调文字颜色 3 4 4 2" xfId="2758"/>
    <cellStyle name="40% - 强调文字颜色 3 2 2 2 2 2" xfId="2759"/>
    <cellStyle name="40% - 强调文字颜色 3 4 4 3" xfId="2760"/>
    <cellStyle name="40% - 强调文字颜色 3 2 2 2 2 3" xfId="2761"/>
    <cellStyle name="40% - 强调文字颜色 3 4 5" xfId="2762"/>
    <cellStyle name="常规 83" xfId="2763"/>
    <cellStyle name="常规 78" xfId="2764"/>
    <cellStyle name="40% - 强调文字颜色 3 2 2 2 3" xfId="2765"/>
    <cellStyle name="40% - 强调文字颜色 3 2 4 3" xfId="2766"/>
    <cellStyle name="40% - 强调文字颜色 3 4 6" xfId="2767"/>
    <cellStyle name="40% - 强调文字颜色 3 2 2 2 4" xfId="2768"/>
    <cellStyle name="40% - 强调文字颜色 3 2 5" xfId="2769"/>
    <cellStyle name="40% - 强调文字颜色 3 2 2 3" xfId="2770"/>
    <cellStyle name="40% - 强调文字颜色 3 2 2 3 2" xfId="2771"/>
    <cellStyle name="40% - 强调文字颜色 3 5 4" xfId="2772"/>
    <cellStyle name="60% - 强调文字颜色 4 5 9" xfId="2773"/>
    <cellStyle name="40% - 强调文字颜色 3 2 5 2" xfId="2774"/>
    <cellStyle name="40% - 强调文字颜色 3 5 5" xfId="2775"/>
    <cellStyle name="40% - 强调文字颜色 3 2 2 3 3" xfId="2776"/>
    <cellStyle name="40% - 强调文字颜色 3 2 5 3" xfId="2777"/>
    <cellStyle name="40% - 强调文字颜色 3 2 3" xfId="2778"/>
    <cellStyle name="60% - 强调文字颜色 2 3 3 6" xfId="2779"/>
    <cellStyle name="60% - 强调文字颜色 4 2 8" xfId="2780"/>
    <cellStyle name="40% - 强调文字颜色 3 3 4" xfId="2781"/>
    <cellStyle name="60% - 强调文字颜色 4 3 9" xfId="2782"/>
    <cellStyle name="40% - 强调文字颜色 3 2 3 2" xfId="2783"/>
    <cellStyle name="40% - 强调文字颜色 3 2 3 2 2" xfId="2784"/>
    <cellStyle name="40% - 强调文字颜色 4 4 4" xfId="2785"/>
    <cellStyle name="60% - 强调文字颜色 5 4 9" xfId="2786"/>
    <cellStyle name="40% - 强调文字颜色 3 3 4 2" xfId="2787"/>
    <cellStyle name="60% - 强调文字颜色 5 4 2 2 2 3" xfId="2788"/>
    <cellStyle name="40% - 强调文字颜色 4 4 5" xfId="2789"/>
    <cellStyle name="40% - 强调文字颜色 3 2 3 2 3" xfId="2790"/>
    <cellStyle name="40% - 强调文字颜色 3 3 4 3" xfId="2791"/>
    <cellStyle name="40% - 强调文字颜色 3 3 5" xfId="2792"/>
    <cellStyle name="40% - 强调文字颜色 3 2 3 3" xfId="2793"/>
    <cellStyle name="40% - 强调文字颜色 3 3 5 2" xfId="2794"/>
    <cellStyle name="40% - 强调文字颜色 3 2 3 3 2" xfId="2795"/>
    <cellStyle name="40% - 强调文字颜色 4 5 4" xfId="2796"/>
    <cellStyle name="60% - 强调文字颜色 5 5 9" xfId="2797"/>
    <cellStyle name="40% - 强调文字颜色 3 3 5 3" xfId="2798"/>
    <cellStyle name="40% - 强调文字颜色 3 2 3 3 3" xfId="2799"/>
    <cellStyle name="40% - 强调文字颜色 4 5 5" xfId="2800"/>
    <cellStyle name="40% - 强调文字颜色 4 3 4 3" xfId="2801"/>
    <cellStyle name="40% - 强调文字颜色 3 4 12" xfId="2802"/>
    <cellStyle name="40% - 强调文字颜色 3 3 3 2 3" xfId="2803"/>
    <cellStyle name="40% - 强调文字颜色 3 3" xfId="2804"/>
    <cellStyle name="40% - 强调文字颜色 3 3 2" xfId="2805"/>
    <cellStyle name="60% - 强调文字颜色 4 3 7" xfId="2806"/>
    <cellStyle name="40% - 强调文字颜色 4 2 4" xfId="2807"/>
    <cellStyle name="60% - 强调文字颜色 2 4 3 7" xfId="2808"/>
    <cellStyle name="60% - 强调文字颜色 5 2 9" xfId="2809"/>
    <cellStyle name="40% - 强调文字颜色 3 3 2 2" xfId="2810"/>
    <cellStyle name="40% - 强调文字颜色 4 2 4 2" xfId="2811"/>
    <cellStyle name="Accent1 - 20% 5 2 5" xfId="2812"/>
    <cellStyle name="40% - 强调文字颜色 3 3 2 2 2" xfId="2813"/>
    <cellStyle name="40% - 强调文字颜色 4 2 4 3" xfId="2814"/>
    <cellStyle name="40% - 强调文字颜色 3 3 2 2 3" xfId="2815"/>
    <cellStyle name="40% - 强调文字颜色 3 3 2 2 4" xfId="2816"/>
    <cellStyle name="40% - 强调文字颜色 4 2 5" xfId="2817"/>
    <cellStyle name="40% - 强调文字颜色 3 3 2 3" xfId="2818"/>
    <cellStyle name="40% - 强调文字颜色 4 2 5 2" xfId="2819"/>
    <cellStyle name="40% - 强调文字颜色 3 3 2 3 2" xfId="2820"/>
    <cellStyle name="40% - 强调文字颜色 4 2 5 3" xfId="2821"/>
    <cellStyle name="40% - 强调文字颜色 3 3 2 3 3" xfId="2822"/>
    <cellStyle name="40% - 强调文字颜色 4 2 6" xfId="2823"/>
    <cellStyle name="60% - 强调文字颜色 1 2 2 3 2" xfId="2824"/>
    <cellStyle name="40% - 强调文字颜色 3 3 2 4" xfId="2825"/>
    <cellStyle name="40% - 强调文字颜色 3 3 3" xfId="2826"/>
    <cellStyle name="60% - 强调文字颜色 4 3 8" xfId="2827"/>
    <cellStyle name="40% - 强调文字颜色 3 4" xfId="2828"/>
    <cellStyle name="40% - 强调文字颜色 3 4 2 3" xfId="2829"/>
    <cellStyle name="40% - 强调文字颜色 3 4 2 3 2" xfId="2830"/>
    <cellStyle name="40% - 强调文字颜色 3 4 2 3 3" xfId="2831"/>
    <cellStyle name="40% - 强调文字颜色 3 4 3" xfId="2832"/>
    <cellStyle name="60% - 强调文字颜色 4 4 8" xfId="2833"/>
    <cellStyle name="40% - 强调文字颜色 3 4 3 2" xfId="2834"/>
    <cellStyle name="60% - 强调文字颜色 6 3 2 4 3" xfId="2835"/>
    <cellStyle name="40% - 强调文字颜色 3 4 3 2 2" xfId="2836"/>
    <cellStyle name="40% - 强调文字颜色 3 4 3 2 3" xfId="2837"/>
    <cellStyle name="60% - 强调文字颜色 1 7 3 2" xfId="2838"/>
    <cellStyle name="40% - 强调文字颜色 3 4 3 3 2" xfId="2839"/>
    <cellStyle name="40% - 强调文字颜色 3 4 3 3 3" xfId="2840"/>
    <cellStyle name="60% - 强调文字颜色 1 7 4 2" xfId="2841"/>
    <cellStyle name="40% - 强调文字颜色 3 4 5 2" xfId="2842"/>
    <cellStyle name="40% - 强调文字颜色 4 5 2 2 2" xfId="2843"/>
    <cellStyle name="40% - 强调文字颜色 3 4 5 3" xfId="2844"/>
    <cellStyle name="40% - 强调文字颜色 4 4 2 2 5" xfId="2845"/>
    <cellStyle name="40% - 强调文字颜色 3 5 10" xfId="2846"/>
    <cellStyle name="40% - 强调文字颜色 3 5 2" xfId="2847"/>
    <cellStyle name="60% - 强调文字颜色 4 5 7" xfId="2848"/>
    <cellStyle name="40% - 强调文字颜色 3 5 2 2 2" xfId="2849"/>
    <cellStyle name="40% - 强调文字颜色 3 5 2 2 2 2" xfId="2850"/>
    <cellStyle name="40% - 强调文字颜色 3 5 2 2 3" xfId="2851"/>
    <cellStyle name="60% - 强调文字颜色 2 6 3 2" xfId="2852"/>
    <cellStyle name="40% - 强调文字颜色 3 5 2 2 4" xfId="2853"/>
    <cellStyle name="60% - 强调文字颜色 2 6 3 3" xfId="2854"/>
    <cellStyle name="40% - 强调文字颜色 3 5 2 2 5" xfId="2855"/>
    <cellStyle name="40% - 强调文字颜色 3 5 2 3 2" xfId="2856"/>
    <cellStyle name="40% - 强调文字颜色 3 5 2 3 3" xfId="2857"/>
    <cellStyle name="40% - 强调文字颜色 3 5 2 4" xfId="2858"/>
    <cellStyle name="40% - 强调文字颜色 3 5 2 4 3" xfId="2859"/>
    <cellStyle name="40% - 强调文字颜色 4 3 2 8" xfId="2860"/>
    <cellStyle name="60% - 强调文字颜色 6 3 11" xfId="2861"/>
    <cellStyle name="40% - 强调文字颜色 3 5 3" xfId="2862"/>
    <cellStyle name="60% - 强调文字颜色 4 5 8" xfId="2863"/>
    <cellStyle name="40% - 强调文字颜色 3 5 3 2" xfId="2864"/>
    <cellStyle name="40% - 强调文字颜色 3 5 3 2 2" xfId="2865"/>
    <cellStyle name="40% - 强调文字颜色 3 5 3 2 3" xfId="2866"/>
    <cellStyle name="60% - 强调文字颜色 2 7 3 2" xfId="2867"/>
    <cellStyle name="40% - 强调文字颜色 3 5 3 3" xfId="2868"/>
    <cellStyle name="40% - 强调文字颜色 3 5 3 3 2" xfId="2869"/>
    <cellStyle name="40% - 强调文字颜色 3 5 3 3 3" xfId="2870"/>
    <cellStyle name="60% - 强调文字颜色 2 7 4 2" xfId="2871"/>
    <cellStyle name="40% - 强调文字颜色 3 5 3 4" xfId="2872"/>
    <cellStyle name="百分比 2" xfId="2873"/>
    <cellStyle name="40% - 强调文字颜色 3 5 4 2" xfId="2874"/>
    <cellStyle name="40% - 强调文字颜色 3 5 4 3" xfId="2875"/>
    <cellStyle name="40% - 强调文字颜色 3 5 6" xfId="2876"/>
    <cellStyle name="40% - 强调文字颜色 3 6 2 2" xfId="2877"/>
    <cellStyle name="40% - 强调文字颜色 3 6 3 2" xfId="2878"/>
    <cellStyle name="40% - 强调文字颜色 3 6 3 3" xfId="2879"/>
    <cellStyle name="40% - 强调文字颜色 3 7 2 2" xfId="2880"/>
    <cellStyle name="40% - 强调文字颜色 3 7 2 2 2" xfId="2881"/>
    <cellStyle name="40% - 强调文字颜色 3 7 2 2 3" xfId="2882"/>
    <cellStyle name="60% - 强调文字颜色 4 6 3 2" xfId="2883"/>
    <cellStyle name="40% - 强调文字颜色 3 7 2 3" xfId="2884"/>
    <cellStyle name="40% - 强调文字颜色 3 7 2 4" xfId="2885"/>
    <cellStyle name="40% - 强调文字颜色 3 7 3 2" xfId="2886"/>
    <cellStyle name="40% - 强调文字颜色 3 7 3 3" xfId="2887"/>
    <cellStyle name="40% - 强调文字颜色 4 2 10" xfId="2888"/>
    <cellStyle name="40% - 强调文字颜色 4 2 11" xfId="2889"/>
    <cellStyle name="40% - 强调文字颜色 4 2 12" xfId="2890"/>
    <cellStyle name="40% - 强调文字颜色 4 2 2 2" xfId="2891"/>
    <cellStyle name="40% - 强调文字颜色 4 2 2 2 2 2" xfId="2892"/>
    <cellStyle name="常规 10" xfId="2893"/>
    <cellStyle name="40% - 强调文字颜色 4 2 2 2 2 3" xfId="2894"/>
    <cellStyle name="常规 11" xfId="2895"/>
    <cellStyle name="40% - 强调文字颜色 4 2 2 3" xfId="2896"/>
    <cellStyle name="Accent1 - 40% 10" xfId="2897"/>
    <cellStyle name="40% - 强调文字颜色 4 2 2 3 2" xfId="2898"/>
    <cellStyle name="40% - 强调文字颜色 4 2 2 3 3" xfId="2899"/>
    <cellStyle name="40% - 强调文字颜色 4 2 2 4 2" xfId="2900"/>
    <cellStyle name="40% - 强调文字颜色 4 2 2 4 3" xfId="2901"/>
    <cellStyle name="60% - 强调文字颜色 2 5 5 2" xfId="2902"/>
    <cellStyle name="60% - 强调文字颜色 6 4 4" xfId="2903"/>
    <cellStyle name="40% - 强调文字颜色 4 2 2 8" xfId="2904"/>
    <cellStyle name="Accent1 - 40% 15" xfId="2905"/>
    <cellStyle name="40% - 强调文字颜色 4 2 2 9" xfId="2906"/>
    <cellStyle name="60% - 强调文字颜色 2 5 5 3" xfId="2907"/>
    <cellStyle name="60% - 强调文字颜色 6 4 5" xfId="2908"/>
    <cellStyle name="40% - 强调文字颜色 4 2 3" xfId="2909"/>
    <cellStyle name="60% - 强调文字颜色 2 4 3 6" xfId="2910"/>
    <cellStyle name="60% - 强调文字颜色 5 2 8" xfId="2911"/>
    <cellStyle name="40% - 强调文字颜色 4 2 3 3 2" xfId="2912"/>
    <cellStyle name="40% - 强调文字颜色 4 2 3 3 3" xfId="2913"/>
    <cellStyle name="40% - 强调文字颜色 4 3 11" xfId="2914"/>
    <cellStyle name="60% - 强调文字颜色 2 5 4" xfId="2915"/>
    <cellStyle name="40% - 强调文字颜色 4 3 2 9" xfId="2916"/>
    <cellStyle name="60% - 强调文字颜色 6 3 12" xfId="2917"/>
    <cellStyle name="40% - 强调文字颜色 4 4" xfId="2918"/>
    <cellStyle name="40% - 强调文字颜色 4 4 10" xfId="2919"/>
    <cellStyle name="40% - 强调文字颜色 6 3 2 2 2 2" xfId="2920"/>
    <cellStyle name="60% - 强调文字颜色 5 5 2 3" xfId="2921"/>
    <cellStyle name="40% - 强调文字颜色 4 4 2" xfId="2922"/>
    <cellStyle name="60% - 强调文字颜色 5 4 7" xfId="2923"/>
    <cellStyle name="40% - 强调文字颜色 4 4 2 2" xfId="2924"/>
    <cellStyle name="60% - 强调文字颜色 6 4 2 3 3" xfId="2925"/>
    <cellStyle name="40% - 强调文字颜色 4 4 2 2 2 3" xfId="2926"/>
    <cellStyle name="40% - 强调文字颜色 4 4 2 2 3" xfId="2927"/>
    <cellStyle name="40% - 强调文字颜色 4 4 2 2 4" xfId="2928"/>
    <cellStyle name="40% - 强调文字颜色 4 4 2 3" xfId="2929"/>
    <cellStyle name="40% - 强调文字颜色 4 4 2 3 2" xfId="2930"/>
    <cellStyle name="40% - 强调文字颜色 4 4 2 3 3" xfId="2931"/>
    <cellStyle name="40% - 强调文字颜色 4 4 2 6" xfId="2932"/>
    <cellStyle name="40% - 强调文字颜色 4 4 2 7" xfId="2933"/>
    <cellStyle name="40% - 强调文字颜色 4 4 2 8" xfId="2934"/>
    <cellStyle name="40% - 强调文字颜色 4 4 2 9" xfId="2935"/>
    <cellStyle name="Accent1 - 40% 2 5 2" xfId="2936"/>
    <cellStyle name="40% - 强调文字颜色 4 4 3" xfId="2937"/>
    <cellStyle name="60% - 强调文字颜色 5 4 8" xfId="2938"/>
    <cellStyle name="40% - 强调文字颜色 4 4 3 3" xfId="2939"/>
    <cellStyle name="40% - 强调文字颜色 4 4 3 3 2" xfId="2940"/>
    <cellStyle name="60% - 强调文字颜色 2 4" xfId="2941"/>
    <cellStyle name="40% - 强调文字颜色 4 4 3 3 3" xfId="2942"/>
    <cellStyle name="60% - 强调文字颜色 2 5" xfId="2943"/>
    <cellStyle name="40% - 强调文字颜色 4 4 3 4" xfId="2944"/>
    <cellStyle name="40% - 强调文字颜色 4 4 3 5" xfId="2945"/>
    <cellStyle name="40% - 强调文字颜色 4 4 3 6" xfId="2946"/>
    <cellStyle name="40% - 强调文字颜色 4 4 4 2" xfId="2947"/>
    <cellStyle name="40% - 强调文字颜色 4 4 4 3" xfId="2948"/>
    <cellStyle name="40% - 强调文字颜色 4 4 5 2" xfId="2949"/>
    <cellStyle name="40% - 强调文字颜色 4 4 5 3" xfId="2950"/>
    <cellStyle name="40% - 强调文字颜色 4 4 6" xfId="2951"/>
    <cellStyle name="40% - 强调文字颜色 4 5" xfId="2952"/>
    <cellStyle name="40% - 强调文字颜色 4 5 11" xfId="2953"/>
    <cellStyle name="40% - 强调文字颜色 4 5 2 4" xfId="2954"/>
    <cellStyle name="40% - 强调文字颜色 4 5 12" xfId="2955"/>
    <cellStyle name="40% - 强调文字颜色 4 5 2 5" xfId="2956"/>
    <cellStyle name="40% - 强调文字颜色 4 5 2" xfId="2957"/>
    <cellStyle name="60% - 强调文字颜色 5 5 7" xfId="2958"/>
    <cellStyle name="40% - 强调文字颜色 4 5 2 2 2 2" xfId="2959"/>
    <cellStyle name="60% - 强调文字颜色 6 2 3 4" xfId="2960"/>
    <cellStyle name="40% - 强调文字颜色 4 5 2 2 2 3" xfId="2961"/>
    <cellStyle name="60% - 强调文字颜色 6 2 3 5" xfId="2962"/>
    <cellStyle name="40% - 强调文字颜色 4 5 2 2 3" xfId="2963"/>
    <cellStyle name="40% - 强调文字颜色 4 5 2 3 2" xfId="2964"/>
    <cellStyle name="40% - 强调文字颜色 4 5 2 3 3" xfId="2965"/>
    <cellStyle name="40% - 强调文字颜色 4 5 3" xfId="2966"/>
    <cellStyle name="60% - 强调文字颜色 5 5 8" xfId="2967"/>
    <cellStyle name="40% - 强调文字颜色 4 5 3 2" xfId="2968"/>
    <cellStyle name="40% - 强调文字颜色 4 5 3 3 2" xfId="2969"/>
    <cellStyle name="40% - 强调文字颜色 4 5 3 3 3" xfId="2970"/>
    <cellStyle name="Accent1 - 40%" xfId="2971"/>
    <cellStyle name="40% - 强调文字颜色 4 5 4 2" xfId="2972"/>
    <cellStyle name="40% - 强调文字颜色 4 5 4 3" xfId="2973"/>
    <cellStyle name="40% - 强调文字颜色 4 5 6" xfId="2974"/>
    <cellStyle name="40% - 强调文字颜色 4 6" xfId="2975"/>
    <cellStyle name="40% - 强调文字颜色 4 6 2 2" xfId="2976"/>
    <cellStyle name="40% - 强调文字颜色 4 6 2 3" xfId="2977"/>
    <cellStyle name="40% - 强调文字颜色 4 6 3 2" xfId="2978"/>
    <cellStyle name="40% - 强调文字颜色 4 6 3 3" xfId="2979"/>
    <cellStyle name="40% - 强调文字颜色 4 7 2 2" xfId="2980"/>
    <cellStyle name="40% - 强调文字颜色 4 7 2 2 2" xfId="2981"/>
    <cellStyle name="40% - 强调文字颜色 5 4 5 3" xfId="2982"/>
    <cellStyle name="40% - 强调文字颜色 4 7 2 3" xfId="2983"/>
    <cellStyle name="40% - 强调文字颜色 4 7 2 4" xfId="2984"/>
    <cellStyle name="40% - 强调文字颜色 4 7 3 2" xfId="2985"/>
    <cellStyle name="40% - 强调文字颜色 4 7 3 3" xfId="2986"/>
    <cellStyle name="40% - 强调文字颜色 4 7 4 2" xfId="2987"/>
    <cellStyle name="40% - 强调文字颜色 4 7 4 3" xfId="2988"/>
    <cellStyle name="40% - 强调文字颜色 4 7 6" xfId="2989"/>
    <cellStyle name="40% - 强调文字颜色 5 2 2 2" xfId="2990"/>
    <cellStyle name="40% - 强调文字颜色 5 2 2 2 2" xfId="2991"/>
    <cellStyle name="40% - 强调文字颜色 5 2 2 2 2 2" xfId="2992"/>
    <cellStyle name="40% - 强调文字颜色 5 2 2 2 2 3" xfId="2993"/>
    <cellStyle name="40% - 强调文字颜色 5 2 2 2 3" xfId="2994"/>
    <cellStyle name="40% - 强调文字颜色 5 2 2 2 4" xfId="2995"/>
    <cellStyle name="40% - 强调文字颜色 5 2 2 2 5" xfId="2996"/>
    <cellStyle name="40% - 强调文字颜色 5 2 2 3" xfId="2997"/>
    <cellStyle name="40% - 强调文字颜色 5 2 2 3 2" xfId="2998"/>
    <cellStyle name="40% - 强调文字颜色 5 2 2 3 3" xfId="2999"/>
    <cellStyle name="40% - 强调文字颜色 5 2 2 4" xfId="3000"/>
    <cellStyle name="40% - 强调文字颜色 5 2 2 4 2" xfId="3001"/>
    <cellStyle name="40% - 强调文字颜色 5 2 2 4 3" xfId="3002"/>
    <cellStyle name="40% - 强调文字颜色 5 2 2 5" xfId="3003"/>
    <cellStyle name="40% - 强调文字颜色 5 2 2 6" xfId="3004"/>
    <cellStyle name="40% - 强调文字颜色 5 2 2 7" xfId="3005"/>
    <cellStyle name="40% - 强调文字颜色 5 2 2 8" xfId="3006"/>
    <cellStyle name="60% - 强调文字颜色 3 5 5 2" xfId="3007"/>
    <cellStyle name="40% - 强调文字颜色 5 2 2 9" xfId="3008"/>
    <cellStyle name="60% - 强调文字颜色 3 5 5 3" xfId="3009"/>
    <cellStyle name="40% - 强调文字颜色 5 2 3 2" xfId="3010"/>
    <cellStyle name="40% - 强调文字颜色 5 2 3 2 2" xfId="3011"/>
    <cellStyle name="40% - 强调文字颜色 5 2 3 2 3" xfId="3012"/>
    <cellStyle name="40% - 强调文字颜色 5 2 3 3" xfId="3013"/>
    <cellStyle name="40% - 强调文字颜色 5 2 3 3 2" xfId="3014"/>
    <cellStyle name="40% - 强调文字颜色 5 2 3 3 3" xfId="3015"/>
    <cellStyle name="40% - 强调文字颜色 5 2 3 4" xfId="3016"/>
    <cellStyle name="40% - 强调文字颜色 5 2 3 5" xfId="3017"/>
    <cellStyle name="40% - 强调文字颜色 5 2 3 6" xfId="3018"/>
    <cellStyle name="40% - 强调文字颜色 5 2 3 7" xfId="3019"/>
    <cellStyle name="60% - 强调文字颜色 6 2 3 2 2" xfId="3020"/>
    <cellStyle name="40% - 强调文字颜色 5 2 4 2" xfId="3021"/>
    <cellStyle name="40% - 强调文字颜色 5 2 4 3" xfId="3022"/>
    <cellStyle name="40% - 强调文字颜色 5 2 5" xfId="3023"/>
    <cellStyle name="40% - 强调文字颜色 5 2 5 2" xfId="3024"/>
    <cellStyle name="60% - 强调文字颜色 1 2 2 2 5" xfId="3025"/>
    <cellStyle name="40% - 强调文字颜色 5 2 5 3" xfId="3026"/>
    <cellStyle name="40% - 强调文字颜色 5 3 11" xfId="3027"/>
    <cellStyle name="60% - 强调文字颜色 2 5 2 2 2 3" xfId="3028"/>
    <cellStyle name="40% - 强调文字颜色 5 3 12" xfId="3029"/>
    <cellStyle name="40% - 强调文字颜色 5 3 2" xfId="3030"/>
    <cellStyle name="60% - 强调文字颜色 6 3 7" xfId="3031"/>
    <cellStyle name="40% - 强调文字颜色 5 3 2 2" xfId="3032"/>
    <cellStyle name="40% - 强调文字颜色 5 3 2 2 2" xfId="3033"/>
    <cellStyle name="40% - 强调文字颜色 5 3 2 2 2 2" xfId="3034"/>
    <cellStyle name="40% - 强调文字颜色 5 3 2 2 2 3" xfId="3035"/>
    <cellStyle name="60% - 强调文字颜色 6 5 2 2" xfId="3036"/>
    <cellStyle name="40% - 强调文字颜色 5 3 2 2 3" xfId="3037"/>
    <cellStyle name="40% - 强调文字颜色 5 3 2 2 4" xfId="3038"/>
    <cellStyle name="40% - 强调文字颜色 5 3 2 2 5" xfId="3039"/>
    <cellStyle name="40% - 强调文字颜色 5 3 2 3" xfId="3040"/>
    <cellStyle name="40% - 强调文字颜色 5 3 2 3 2" xfId="3041"/>
    <cellStyle name="40% - 强调文字颜色 5 3 2 3 3" xfId="3042"/>
    <cellStyle name="40% - 强调文字颜色 5 3 2 4" xfId="3043"/>
    <cellStyle name="40% - 强调文字颜色 5 3 2 4 2" xfId="3044"/>
    <cellStyle name="40% - 强调文字颜色 5 3 2 4 3" xfId="3045"/>
    <cellStyle name="40% - 强调文字颜色 5 3 2 5" xfId="3046"/>
    <cellStyle name="40% - 强调文字颜色 5 3 2 6" xfId="3047"/>
    <cellStyle name="40% - 强调文字颜色 5 3 2 7" xfId="3048"/>
    <cellStyle name="40% - 强调文字颜色 5 3 3" xfId="3049"/>
    <cellStyle name="60% - 强调文字颜色 6 3 8" xfId="3050"/>
    <cellStyle name="40% - 强调文字颜色 5 3 3 2" xfId="3051"/>
    <cellStyle name="40% - 强调文字颜色 5 3 3 2 3" xfId="3052"/>
    <cellStyle name="40% - 强调文字颜色 5 3 3 3" xfId="3053"/>
    <cellStyle name="40% - 强调文字颜色 5 3 3 3 2" xfId="3054"/>
    <cellStyle name="40% - 强调文字颜色 5 3 3 3 3" xfId="3055"/>
    <cellStyle name="40% - 强调文字颜色 5 3 3 4" xfId="3056"/>
    <cellStyle name="40% - 强调文字颜色 5 3 3 5" xfId="3057"/>
    <cellStyle name="60% - 强调文字颜色 1 5 2 2 2 2" xfId="3058"/>
    <cellStyle name="40% - 强调文字颜色 5 3 3 6" xfId="3059"/>
    <cellStyle name="60% - 强调文字颜色 1 5 2 2 2 3" xfId="3060"/>
    <cellStyle name="40% - 强调文字颜色 5 3 3 7" xfId="3061"/>
    <cellStyle name="40% - 强调文字颜色 5 3 4" xfId="3062"/>
    <cellStyle name="60% - 强调文字颜色 6 3 9" xfId="3063"/>
    <cellStyle name="40% - 强调文字颜色 5 3 4 2" xfId="3064"/>
    <cellStyle name="40% - 强调文字颜色 5 3 4 3" xfId="3065"/>
    <cellStyle name="40% - 强调文字颜色 5 3 5" xfId="3066"/>
    <cellStyle name="40% - 强调文字颜色 5 3 5 2" xfId="3067"/>
    <cellStyle name="40% - 强调文字颜色 5 3 5 3" xfId="3068"/>
    <cellStyle name="40% - 强调文字颜色 5 3 6" xfId="3069"/>
    <cellStyle name="40% - 强调文字颜色 5 4 11" xfId="3070"/>
    <cellStyle name="40% - 强调文字颜色 5 4 12" xfId="3071"/>
    <cellStyle name="40% - 强调文字颜色 5 4 2" xfId="3072"/>
    <cellStyle name="60% - 强调文字颜色 6 4 7" xfId="3073"/>
    <cellStyle name="40% - 强调文字颜色 5 4 2 2" xfId="3074"/>
    <cellStyle name="60% - 强调文字颜色 6 5 2 3 3" xfId="3075"/>
    <cellStyle name="40% - 强调文字颜色 5 4 2 2 2" xfId="3076"/>
    <cellStyle name="40% - 强调文字颜色 5 4 2 2 2 2" xfId="3077"/>
    <cellStyle name="40% - 强调文字颜色 5 4 2 2 2 3" xfId="3078"/>
    <cellStyle name="40% - 强调文字颜色 5 4 2 2 3" xfId="3079"/>
    <cellStyle name="40% - 强调文字颜色 5 4 2 2 4" xfId="3080"/>
    <cellStyle name="40% - 强调文字颜色 5 4 2 2 5" xfId="3081"/>
    <cellStyle name="40% - 强调文字颜色 5 4 2 3" xfId="3082"/>
    <cellStyle name="40% - 强调文字颜色 5 4 2 3 2" xfId="3083"/>
    <cellStyle name="40% - 强调文字颜色 5 4 2 3 3" xfId="3084"/>
    <cellStyle name="40% - 强调文字颜色 5 4 2 4" xfId="3085"/>
    <cellStyle name="40% - 强调文字颜色 5 4 2 4 2" xfId="3086"/>
    <cellStyle name="40% - 强调文字颜色 5 4 2 4 3" xfId="3087"/>
    <cellStyle name="40% - 强调文字颜色 5 4 2 5" xfId="3088"/>
    <cellStyle name="40% - 强调文字颜色 5 4 2 6" xfId="3089"/>
    <cellStyle name="40% - 强调文字颜色 5 4 2 7" xfId="3090"/>
    <cellStyle name="40% - 强调文字颜色 5 4 3" xfId="3091"/>
    <cellStyle name="60% - 强调文字颜色 6 4 8" xfId="3092"/>
    <cellStyle name="40% - 强调文字颜色 5 4 3 2" xfId="3093"/>
    <cellStyle name="60% - 强调文字颜色 6 5 2 4 3" xfId="3094"/>
    <cellStyle name="40% - 强调文字颜色 5 4 3 2 2" xfId="3095"/>
    <cellStyle name="40% - 强调文字颜色 5 4 3 2 3" xfId="3096"/>
    <cellStyle name="40% - 强调文字颜色 5 4 3 3" xfId="3097"/>
    <cellStyle name="40% - 强调文字颜色 5 4 3 3 2" xfId="3098"/>
    <cellStyle name="40% - 强调文字颜色 5 4 3 3 3" xfId="3099"/>
    <cellStyle name="40% - 强调文字颜色 5 4 3 4" xfId="3100"/>
    <cellStyle name="40% - 强调文字颜色 5 4 3 5" xfId="3101"/>
    <cellStyle name="40% - 强调文字颜色 5 4 3 6" xfId="3102"/>
    <cellStyle name="40% - 强调文字颜色 5 4 3 7" xfId="3103"/>
    <cellStyle name="40% - 强调文字颜色 5 4 4" xfId="3104"/>
    <cellStyle name="60% - 强调文字颜色 6 4 9" xfId="3105"/>
    <cellStyle name="40% - 强调文字颜色 5 4 4 2" xfId="3106"/>
    <cellStyle name="40% - 强调文字颜色 5 4 4 3" xfId="3107"/>
    <cellStyle name="40% - 强调文字颜色 5 4 5" xfId="3108"/>
    <cellStyle name="40% - 强调文字颜色 5 4 5 2" xfId="3109"/>
    <cellStyle name="40% - 强调文字颜色 5 4 6" xfId="3110"/>
    <cellStyle name="40% - 强调文字颜色 5 5" xfId="3111"/>
    <cellStyle name="40% - 强调文字颜色 5 5 10" xfId="3112"/>
    <cellStyle name="40% - 强调文字颜色 5 5 11" xfId="3113"/>
    <cellStyle name="40% - 强调文字颜色 5 5 12" xfId="3114"/>
    <cellStyle name="60% - 强调文字颜色 4 7 2 2 3" xfId="3115"/>
    <cellStyle name="40% - 强调文字颜色 5 5 2" xfId="3116"/>
    <cellStyle name="60% - 强调文字颜色 6 5 7" xfId="3117"/>
    <cellStyle name="40% - 强调文字颜色 5 5 2 2 2" xfId="3118"/>
    <cellStyle name="40% - 强调文字颜色 5 5 2 2 2 2" xfId="3119"/>
    <cellStyle name="60% - 强调文字颜色 5 2 3 6" xfId="3120"/>
    <cellStyle name="40% - 强调文字颜色 5 5 2 2 2 3" xfId="3121"/>
    <cellStyle name="60% - 强调文字颜色 5 2 3 7" xfId="3122"/>
    <cellStyle name="40% - 强调文字颜色 5 5 2 2 3" xfId="3123"/>
    <cellStyle name="40% - 强调文字颜色 5 5 2 2 4" xfId="3124"/>
    <cellStyle name="60% - 强调文字颜色 6 2" xfId="3125"/>
    <cellStyle name="40% - 强调文字颜色 5 5 2 3 2" xfId="3126"/>
    <cellStyle name="40% - 强调文字颜色 5 5 2 3 3" xfId="3127"/>
    <cellStyle name="40% - 强调文字颜色 5 5 2 4" xfId="3128"/>
    <cellStyle name="40% - 强调文字颜色 5 5 2 4 2" xfId="3129"/>
    <cellStyle name="40% - 强调文字颜色 5 5 2 4 3" xfId="3130"/>
    <cellStyle name="40% - 强调文字颜色 5 5 2 5" xfId="3131"/>
    <cellStyle name="60% - 强调文字颜色 2 7 2 2 2" xfId="3132"/>
    <cellStyle name="40% - 强调文字颜色 5 5 2 6" xfId="3133"/>
    <cellStyle name="60% - 强调文字颜色 2 7 2 2 3" xfId="3134"/>
    <cellStyle name="40% - 强调文字颜色 5 5 2 7" xfId="3135"/>
    <cellStyle name="40% - 强调文字颜色 5 5 2 8" xfId="3136"/>
    <cellStyle name="40% - 强调文字颜色 5 5 2 9" xfId="3137"/>
    <cellStyle name="40% - 强调文字颜色 5 5 3" xfId="3138"/>
    <cellStyle name="60% - 强调文字颜色 6 5 8" xfId="3139"/>
    <cellStyle name="40% - 强调文字颜色 5 5 3 2" xfId="3140"/>
    <cellStyle name="40% - 强调文字颜色 5 5 3 2 2" xfId="3141"/>
    <cellStyle name="40% - 强调文字颜色 5 5 3 2 3" xfId="3142"/>
    <cellStyle name="40% - 强调文字颜色 5 5 3 3" xfId="3143"/>
    <cellStyle name="40% - 强调文字颜色 5 5 3 3 2" xfId="3144"/>
    <cellStyle name="40% - 强调文字颜色 5 5 3 3 3" xfId="3145"/>
    <cellStyle name="40% - 强调文字颜色 5 5 3 4" xfId="3146"/>
    <cellStyle name="40% - 强调文字颜色 5 5 3 5" xfId="3147"/>
    <cellStyle name="Accent1 - 40% 2 2 2 2" xfId="3148"/>
    <cellStyle name="40% - 强调文字颜色 5 5 3 6" xfId="3149"/>
    <cellStyle name="Accent1 - 40% 2 2 2 3" xfId="3150"/>
    <cellStyle name="40% - 强调文字颜色 5 5 3 7" xfId="3151"/>
    <cellStyle name="Accent1 - 40% 2 2 2 4" xfId="3152"/>
    <cellStyle name="40% - 强调文字颜色 5 5 4" xfId="3153"/>
    <cellStyle name="60% - 强调文字颜色 6 5 9" xfId="3154"/>
    <cellStyle name="40% - 强调文字颜色 5 5 4 2" xfId="3155"/>
    <cellStyle name="40% - 强调文字颜色 5 5 4 3" xfId="3156"/>
    <cellStyle name="40% - 强调文字颜色 5 5 5" xfId="3157"/>
    <cellStyle name="40% - 强调文字颜色 5 5 5 2" xfId="3158"/>
    <cellStyle name="40% - 强调文字颜色 5 5 5 3" xfId="3159"/>
    <cellStyle name="40% - 强调文字颜色 5 5 6" xfId="3160"/>
    <cellStyle name="40% - 强调文字颜色 5 6" xfId="3161"/>
    <cellStyle name="60% - 强调文字颜色 2 3 2 2" xfId="3162"/>
    <cellStyle name="40% - 强调文字颜色 5 6 2 2" xfId="3163"/>
    <cellStyle name="60% - 强调文字颜色 2 3 2 2 2 2" xfId="3164"/>
    <cellStyle name="40% - 强调文字颜色 5 6 2 3" xfId="3165"/>
    <cellStyle name="60% - 强调文字颜色 2 3 2 2 2 3" xfId="3166"/>
    <cellStyle name="40% - 强调文字颜色 5 6 3 2" xfId="3167"/>
    <cellStyle name="40% - 强调文字颜色 5 6 3 3" xfId="3168"/>
    <cellStyle name="40% - 强调文字颜色 5 7 2 2" xfId="3169"/>
    <cellStyle name="40% - 强调文字颜色 5 7 2 2 2" xfId="3170"/>
    <cellStyle name="40% - 强调文字颜色 5 7 2 2 3" xfId="3171"/>
    <cellStyle name="40% - 强调文字颜色 5 7 2 3" xfId="3172"/>
    <cellStyle name="40% - 强调文字颜色 5 7 2 4" xfId="3173"/>
    <cellStyle name="40% - 强调文字颜色 5 7 3 2" xfId="3174"/>
    <cellStyle name="40% - 强调文字颜色 5 7 3 3" xfId="3175"/>
    <cellStyle name="40% - 强调文字颜色 5 7 4 2" xfId="3176"/>
    <cellStyle name="40% - 强调文字颜色 5 7 4 3" xfId="3177"/>
    <cellStyle name="40% - 强调文字颜色 5 7 5" xfId="3178"/>
    <cellStyle name="40% - 强调文字颜色 5 7 6" xfId="3179"/>
    <cellStyle name="40% - 强调文字颜色 6 2 10" xfId="3180"/>
    <cellStyle name="40% - 强调文字颜色 6 2 11" xfId="3181"/>
    <cellStyle name="40% - 强调文字颜色 6 2 12" xfId="3182"/>
    <cellStyle name="40% - 强调文字颜色 6 2 2" xfId="3183"/>
    <cellStyle name="40% - 强调文字颜色 6 2 2 2" xfId="3184"/>
    <cellStyle name="40% - 强调文字颜色 6 2 2 2 2 2" xfId="3185"/>
    <cellStyle name="40% - 强调文字颜色 6 2 2 2 3" xfId="3186"/>
    <cellStyle name="40% - 强调文字颜色 6 2 2 2 4" xfId="3187"/>
    <cellStyle name="40% - 强调文字颜色 6 3 5 2" xfId="3188"/>
    <cellStyle name="40% - 强调文字颜色 6 2 2 2 5" xfId="3189"/>
    <cellStyle name="40% - 强调文字颜色 6 3 5 3" xfId="3190"/>
    <cellStyle name="40% - 强调文字颜色 6 2 2 3" xfId="3191"/>
    <cellStyle name="40% - 强调文字颜色 6 2 2 3 3" xfId="3192"/>
    <cellStyle name="40% - 强调文字颜色 6 2 2 4" xfId="3193"/>
    <cellStyle name="40% - 强调文字颜色 6 2 2 4 2" xfId="3194"/>
    <cellStyle name="40% - 强调文字颜色 6 2 2 4 3" xfId="3195"/>
    <cellStyle name="40% - 强调文字颜色 6 2 2 5" xfId="3196"/>
    <cellStyle name="40% - 强调文字颜色 6 2 2 6" xfId="3197"/>
    <cellStyle name="40% - 强调文字颜色 6 2 2 7" xfId="3198"/>
    <cellStyle name="40% - 强调文字颜色 6 2 2 8" xfId="3199"/>
    <cellStyle name="60% - 强调文字颜色 4 5 5 2" xfId="3200"/>
    <cellStyle name="40% - 强调文字颜色 6 2 2 9" xfId="3201"/>
    <cellStyle name="60% - 强调文字颜色 4 5 5 3" xfId="3202"/>
    <cellStyle name="40% - 强调文字颜色 6 2 3" xfId="3203"/>
    <cellStyle name="40% - 强调文字颜色 6 2 3 2" xfId="3204"/>
    <cellStyle name="40% - 强调文字颜色 6 2 3 2 2" xfId="3205"/>
    <cellStyle name="40% - 强调文字颜色 6 2 3 2 3" xfId="3206"/>
    <cellStyle name="40% - 强调文字颜色 6 2 3 3" xfId="3207"/>
    <cellStyle name="40% - 强调文字颜色 6 2 3 3 2" xfId="3208"/>
    <cellStyle name="40% - 强调文字颜色 6 2 3 3 3" xfId="3209"/>
    <cellStyle name="40% - 强调文字颜色 6 2 3 4" xfId="3210"/>
    <cellStyle name="40% - 强调文字颜色 6 2 3 7" xfId="3211"/>
    <cellStyle name="60% - 强调文字颜色 6 3 3 2 2" xfId="3212"/>
    <cellStyle name="40% - 强调文字颜色 6 2 4" xfId="3213"/>
    <cellStyle name="40% - 强调文字颜色 6 2 4 2" xfId="3214"/>
    <cellStyle name="40% - 强调文字颜色 6 2 4 3" xfId="3215"/>
    <cellStyle name="40% - 强调文字颜色 6 2 5" xfId="3216"/>
    <cellStyle name="40% - 强调文字颜色 6 2 5 2" xfId="3217"/>
    <cellStyle name="60% - 强调文字颜色 1 3 2 2 5" xfId="3218"/>
    <cellStyle name="40% - 强调文字颜色 6 2 5 3" xfId="3219"/>
    <cellStyle name="40% - 强调文字颜色 6 2 6" xfId="3220"/>
    <cellStyle name="40% - 强调文字颜色 6 3" xfId="3221"/>
    <cellStyle name="40% - 强调文字颜色 6 3 10" xfId="3222"/>
    <cellStyle name="40% - 强调文字颜色 6 3 11" xfId="3223"/>
    <cellStyle name="40% - 强调文字颜色 6 3 12" xfId="3224"/>
    <cellStyle name="40% - 强调文字颜色 6 3 2" xfId="3225"/>
    <cellStyle name="40% - 强调文字颜色 6 3 2 2" xfId="3226"/>
    <cellStyle name="40% - 强调文字颜色 6 3 2 2 3" xfId="3227"/>
    <cellStyle name="40% - 强调文字颜色 6 3 2 2 4" xfId="3228"/>
    <cellStyle name="60% - 强调文字颜色 5 2 2 2 2 2" xfId="3229"/>
    <cellStyle name="40% - 强调文字颜色 6 3 2 2 5" xfId="3230"/>
    <cellStyle name="60% - 强调文字颜色 5 2 2 2 2 3" xfId="3231"/>
    <cellStyle name="40% - 强调文字颜色 6 3 2 3" xfId="3232"/>
    <cellStyle name="Accent1 - 40% 4 2 2 2 2" xfId="3233"/>
    <cellStyle name="40% - 强调文字颜色 6 3 2 3 3" xfId="3234"/>
    <cellStyle name="40% - 强调文字颜色 6 3 2 4" xfId="3235"/>
    <cellStyle name="Accent1 - 40% 4 2 2 2 3" xfId="3236"/>
    <cellStyle name="40% - 强调文字颜色 6 3 2 4 2" xfId="3237"/>
    <cellStyle name="40% - 强调文字颜色 6 3 2 4 3" xfId="3238"/>
    <cellStyle name="40% - 强调文字颜色 6 3 2 5" xfId="3239"/>
    <cellStyle name="40% - 强调文字颜色 6 3 2 6" xfId="3240"/>
    <cellStyle name="40% - 强调文字颜色 6 3 2 7" xfId="3241"/>
    <cellStyle name="40% - 强调文字颜色 6 3 3" xfId="3242"/>
    <cellStyle name="40% - 强调文字颜色 6 3 3 2" xfId="3243"/>
    <cellStyle name="40% - 强调文字颜色 6 3 3 2 2" xfId="3244"/>
    <cellStyle name="40% - 强调文字颜色 6 3 3 2 3" xfId="3245"/>
    <cellStyle name="40% - 强调文字颜色 6 3 3 3" xfId="3246"/>
    <cellStyle name="常规 2 2 53" xfId="3247"/>
    <cellStyle name="常规 2 2 48" xfId="3248"/>
    <cellStyle name="40% - 强调文字颜色 6 3 3 3 2" xfId="3249"/>
    <cellStyle name="常规 2 2 54" xfId="3250"/>
    <cellStyle name="常规 2 2 49" xfId="3251"/>
    <cellStyle name="40% - 强调文字颜色 6 3 3 3 3" xfId="3252"/>
    <cellStyle name="40% - 强调文字颜色 6 3 3 4" xfId="3253"/>
    <cellStyle name="40% - 强调文字颜色 6 3 3 5" xfId="3254"/>
    <cellStyle name="40% - 强调文字颜色 6 3 3 6" xfId="3255"/>
    <cellStyle name="40% - 强调文字颜色 6 3 3 7" xfId="3256"/>
    <cellStyle name="40% - 强调文字颜色 6 3 4" xfId="3257"/>
    <cellStyle name="40% - 强调文字颜色 6 3 4 2" xfId="3258"/>
    <cellStyle name="40% - 强调文字颜色 6 3 4 3" xfId="3259"/>
    <cellStyle name="40% - 强调文字颜色 6 3 5" xfId="3260"/>
    <cellStyle name="40% - 强调文字颜色 6 3 6" xfId="3261"/>
    <cellStyle name="40% - 强调文字颜色 6 4" xfId="3262"/>
    <cellStyle name="60% - 强调文字颜色 4 2 2" xfId="3263"/>
    <cellStyle name="40% - 强调文字颜色 6 4 10" xfId="3264"/>
    <cellStyle name="40% - 强调文字颜色 6 4 11" xfId="3265"/>
    <cellStyle name="40% - 强调文字颜色 6 4 12" xfId="3266"/>
    <cellStyle name="40% - 强调文字颜色 6 4 2" xfId="3267"/>
    <cellStyle name="60% - 强调文字颜色 4 2 2 2" xfId="3268"/>
    <cellStyle name="40% - 强调文字颜色 6 4 2 2" xfId="3269"/>
    <cellStyle name="60% - 强调文字颜色 4 2 2 2 2" xfId="3270"/>
    <cellStyle name="40% - 强调文字颜色 6 4 2 2 2 2" xfId="3271"/>
    <cellStyle name="40% - 强调文字颜色 6 4 2 2 3" xfId="3272"/>
    <cellStyle name="60% - 强调文字颜色 4 2 2 2 2 3" xfId="3273"/>
    <cellStyle name="40% - 强调文字颜色 6 4 2 2 4" xfId="3274"/>
    <cellStyle name="40% - 强调文字颜色 6 4 2 2 5" xfId="3275"/>
    <cellStyle name="40% - 强调文字颜色 6 4 2 3" xfId="3276"/>
    <cellStyle name="60% - 强调文字颜色 4 2 2 2 3" xfId="3277"/>
    <cellStyle name="40% - 强调文字颜色 6 4 2 3 3" xfId="3278"/>
    <cellStyle name="40% - 强调文字颜色 6 4 2 4" xfId="3279"/>
    <cellStyle name="60% - 强调文字颜色 4 2 2 2 4" xfId="3280"/>
    <cellStyle name="40% - 强调文字颜色 6 4 2 4 2" xfId="3281"/>
    <cellStyle name="Accent1 - 40% 3 2 3" xfId="3282"/>
    <cellStyle name="40% - 强调文字颜色 6 4 2 4 3" xfId="3283"/>
    <cellStyle name="Accent1 - 40% 3 2 4" xfId="3284"/>
    <cellStyle name="40% - 强调文字颜色 6 4 2 5" xfId="3285"/>
    <cellStyle name="60% - 强调文字颜色 4 2 2 2 5" xfId="3286"/>
    <cellStyle name="40% - 强调文字颜色 6 4 2 6" xfId="3287"/>
    <cellStyle name="40% - 强调文字颜色 6 4 2 7" xfId="3288"/>
    <cellStyle name="40% - 强调文字颜色 6 4 3" xfId="3289"/>
    <cellStyle name="60% - 强调文字颜色 4 2 2 3" xfId="3290"/>
    <cellStyle name="40% - 强调文字颜色 6 4 3 2" xfId="3291"/>
    <cellStyle name="60% - 强调文字颜色 4 2 2 3 2" xfId="3292"/>
    <cellStyle name="40% - 强调文字颜色 6 4 3 2 2" xfId="3293"/>
    <cellStyle name="40% - 强调文字颜色 6 4 3 2 3" xfId="3294"/>
    <cellStyle name="40% - 强调文字颜色 6 4 3 3" xfId="3295"/>
    <cellStyle name="60% - 强调文字颜色 4 2 2 3 3" xfId="3296"/>
    <cellStyle name="40% - 强调文字颜色 6 4 3 3 2" xfId="3297"/>
    <cellStyle name="40% - 强调文字颜色 6 4 3 3 3" xfId="3298"/>
    <cellStyle name="40% - 强调文字颜色 6 4 3 4" xfId="3299"/>
    <cellStyle name="40% - 强调文字颜色 6 4 3 5" xfId="3300"/>
    <cellStyle name="40% - 强调文字颜色 6 4 3 6" xfId="3301"/>
    <cellStyle name="40% - 强调文字颜色 6 4 3 7" xfId="3302"/>
    <cellStyle name="40% - 强调文字颜色 6 4 4" xfId="3303"/>
    <cellStyle name="60% - 强调文字颜色 4 2 2 4" xfId="3304"/>
    <cellStyle name="40% - 强调文字颜色 6 4 4 2" xfId="3305"/>
    <cellStyle name="60% - 强调文字颜色 4 2 2 4 2" xfId="3306"/>
    <cellStyle name="40% - 强调文字颜色 6 4 4 3" xfId="3307"/>
    <cellStyle name="60% - 强调文字颜色 4 2 2 4 3" xfId="3308"/>
    <cellStyle name="40% - 强调文字颜色 6 4 5" xfId="3309"/>
    <cellStyle name="60% - 强调文字颜色 4 2 2 5" xfId="3310"/>
    <cellStyle name="40% - 强调文字颜色 6 4 5 2" xfId="3311"/>
    <cellStyle name="40% - 强调文字颜色 6 4 5 3" xfId="3312"/>
    <cellStyle name="40% - 强调文字颜色 6 4 6" xfId="3313"/>
    <cellStyle name="60% - 强调文字颜色 4 2 2 6" xfId="3314"/>
    <cellStyle name="40% - 强调文字颜色 6 5" xfId="3315"/>
    <cellStyle name="60% - 强调文字颜色 4 2 3" xfId="3316"/>
    <cellStyle name="40% - 强调文字颜色 6 5 10" xfId="3317"/>
    <cellStyle name="60% - 强调文字颜色 2 5 2 5" xfId="3318"/>
    <cellStyle name="40% - 强调文字颜色 6 5 11" xfId="3319"/>
    <cellStyle name="60% - 强调文字颜色 2 5 2 6" xfId="3320"/>
    <cellStyle name="40% - 强调文字颜色 6 5 12" xfId="3321"/>
    <cellStyle name="60% - 强调文字颜色 2 5 2 7" xfId="3322"/>
    <cellStyle name="40% - 强调文字颜色 6 5 2" xfId="3323"/>
    <cellStyle name="60% - 强调文字颜色 4 2 3 2" xfId="3324"/>
    <cellStyle name="40% - 强调文字颜色 6 5 2 2" xfId="3325"/>
    <cellStyle name="60% - 强调文字颜色 4 2 3 2 2" xfId="3326"/>
    <cellStyle name="40% - 强调文字颜色 6 5 2 2 3" xfId="3327"/>
    <cellStyle name="60% - 强调文字颜色 1 5 2" xfId="3328"/>
    <cellStyle name="40% - 强调文字颜色 6 5 2 2 4" xfId="3329"/>
    <cellStyle name="60% - 强调文字颜色 1 5 3" xfId="3330"/>
    <cellStyle name="40% - 强调文字颜色 6 5 2 2 5" xfId="3331"/>
    <cellStyle name="60% - 强调文字颜色 1 5 4" xfId="3332"/>
    <cellStyle name="40% - 强调文字颜色 6 5 2 3" xfId="3333"/>
    <cellStyle name="60% - 强调文字颜色 4 2 3 2 3" xfId="3334"/>
    <cellStyle name="40% - 强调文字颜色 6 5 2 3 3" xfId="3335"/>
    <cellStyle name="60% - 强调文字颜色 1 6 2" xfId="3336"/>
    <cellStyle name="40% - 强调文字颜色 6 5 2 4" xfId="3337"/>
    <cellStyle name="40% - 强调文字颜色 6 5 2 4 2" xfId="3338"/>
    <cellStyle name="40% - 强调文字颜色 6 5 2 4 3" xfId="3339"/>
    <cellStyle name="60% - 强调文字颜色 1 7 2" xfId="3340"/>
    <cellStyle name="40% - 强调文字颜色 6 5 2 5" xfId="3341"/>
    <cellStyle name="40% - 强调文字颜色 6 5 2 6" xfId="3342"/>
    <cellStyle name="40% - 强调文字颜色 6 5 2 7" xfId="3343"/>
    <cellStyle name="40% - 强调文字颜色 6 5 2 8" xfId="3344"/>
    <cellStyle name="40% - 强调文字颜色 6 5 3" xfId="3345"/>
    <cellStyle name="60% - 强调文字颜色 4 2 3 3" xfId="3346"/>
    <cellStyle name="40% - 强调文字颜色 6 5 3 2 2" xfId="3347"/>
    <cellStyle name="40% - 强调文字颜色 6 5 3 2 3" xfId="3348"/>
    <cellStyle name="60% - 强调文字颜色 2 5 2" xfId="3349"/>
    <cellStyle name="40% - 强调文字颜色 6 5 3 5" xfId="3350"/>
    <cellStyle name="Accent1 - 40% 3 2 2 2" xfId="3351"/>
    <cellStyle name="40% - 强调文字颜色 6 5 3 6" xfId="3352"/>
    <cellStyle name="Accent1 - 40% 3 2 2 3" xfId="3353"/>
    <cellStyle name="40% - 强调文字颜色 6 5 3 7" xfId="3354"/>
    <cellStyle name="Accent1 - 40% 3 2 2 4" xfId="3355"/>
    <cellStyle name="40% - 强调文字颜色 6 5 4" xfId="3356"/>
    <cellStyle name="60% - 强调文字颜色 4 2 3 4" xfId="3357"/>
    <cellStyle name="40% - 强调文字颜色 6 5 4 3" xfId="3358"/>
    <cellStyle name="40% - 强调文字颜色 6 5 5" xfId="3359"/>
    <cellStyle name="60% - 强调文字颜色 4 2 3 5" xfId="3360"/>
    <cellStyle name="40% - 强调文字颜色 6 5 5 3" xfId="3361"/>
    <cellStyle name="40% - 强调文字颜色 6 5 6" xfId="3362"/>
    <cellStyle name="60% - 强调文字颜色 4 2 3 6" xfId="3363"/>
    <cellStyle name="40% - 强调文字颜色 6 6" xfId="3364"/>
    <cellStyle name="60% - 强调文字颜色 2 3 3 2" xfId="3365"/>
    <cellStyle name="60% - 强调文字颜色 4 2 4" xfId="3366"/>
    <cellStyle name="40% - 强调文字颜色 6 6 2" xfId="3367"/>
    <cellStyle name="60% - 强调文字颜色 2 3 3 2 2" xfId="3368"/>
    <cellStyle name="60% - 强调文字颜色 4 2 4 2" xfId="3369"/>
    <cellStyle name="40% - 强调文字颜色 6 6 2 2" xfId="3370"/>
    <cellStyle name="60% - 强调文字颜色 1 4 9" xfId="3371"/>
    <cellStyle name="40% - 强调文字颜色 6 6 2 3" xfId="3372"/>
    <cellStyle name="40% - 强调文字颜色 6 6 3" xfId="3373"/>
    <cellStyle name="60% - 强调文字颜色 2 3 3 2 3" xfId="3374"/>
    <cellStyle name="60% - 强调文字颜色 4 2 4 3" xfId="3375"/>
    <cellStyle name="40% - 强调文字颜色 6 6 3 3" xfId="3376"/>
    <cellStyle name="40% - 强调文字颜色 6 6 4" xfId="3377"/>
    <cellStyle name="40% - 强调文字颜色 6 6 5" xfId="3378"/>
    <cellStyle name="40% - 强调文字颜色 6 6 6" xfId="3379"/>
    <cellStyle name="40% - 强调文字颜色 6 7 2" xfId="3380"/>
    <cellStyle name="60% - 强调文字颜色 2 3 3 3 2" xfId="3381"/>
    <cellStyle name="60% - 强调文字颜色 4 2 5 2" xfId="3382"/>
    <cellStyle name="40% - 强调文字颜色 6 7 3" xfId="3383"/>
    <cellStyle name="60% - 强调文字颜色 2 3 3 3 3" xfId="3384"/>
    <cellStyle name="60% - 强调文字颜色 4 2 5 3" xfId="3385"/>
    <cellStyle name="40% - 强调文字颜色 6 7 4" xfId="3386"/>
    <cellStyle name="40% - 强调文字颜色 6 7 5" xfId="3387"/>
    <cellStyle name="40% - 强调文字颜色 6 7 6" xfId="3388"/>
    <cellStyle name="60% - 强调文字颜色 1 2 2" xfId="3389"/>
    <cellStyle name="60% - 强调文字颜色 1 2 2 2 2 2" xfId="3390"/>
    <cellStyle name="60% - 强调文字颜色 5 6" xfId="3391"/>
    <cellStyle name="60% - 强调文字颜色 1 2 2 2 2 3" xfId="3392"/>
    <cellStyle name="60% - 强调文字颜色 5 7" xfId="3393"/>
    <cellStyle name="60% - 强调文字颜色 1 2 2 2 4" xfId="3394"/>
    <cellStyle name="60% - 强调文字颜色 1 2 3" xfId="3395"/>
    <cellStyle name="60% - 强调文字颜色 1 2 4" xfId="3396"/>
    <cellStyle name="60% - 强调文字颜色 1 2 5" xfId="3397"/>
    <cellStyle name="60% - 强调文字颜色 1 2 5 2" xfId="3398"/>
    <cellStyle name="60% - 强调文字颜色 1 2 5 3" xfId="3399"/>
    <cellStyle name="60% - 强调文字颜色 1 2 6" xfId="3400"/>
    <cellStyle name="60% - 强调文字颜色 1 3 2" xfId="3401"/>
    <cellStyle name="常规 2 23" xfId="3402"/>
    <cellStyle name="常规 2 18" xfId="3403"/>
    <cellStyle name="常规 2 83" xfId="3404"/>
    <cellStyle name="常规 2 78" xfId="3405"/>
    <cellStyle name="60% - 强调文字颜色 1 3 2 2 2 2" xfId="3406"/>
    <cellStyle name="60% - 强调文字颜色 1 4 7" xfId="3407"/>
    <cellStyle name="常规 2 79" xfId="3408"/>
    <cellStyle name="60% - 强调文字颜色 1 3 2 2 2 3" xfId="3409"/>
    <cellStyle name="60% - 强调文字颜色 1 4 8" xfId="3410"/>
    <cellStyle name="60% - 强调文字颜色 1 3 2 2 4" xfId="3411"/>
    <cellStyle name="60% - 强调文字颜色 1 3 2 8" xfId="3412"/>
    <cellStyle name="60% - 强调文字颜色 4 2" xfId="3413"/>
    <cellStyle name="60% - 强调文字颜色 1 3 3" xfId="3414"/>
    <cellStyle name="常规 2 24" xfId="3415"/>
    <cellStyle name="常规 2 19" xfId="3416"/>
    <cellStyle name="60% - 强调文字颜色 1 3 4" xfId="3417"/>
    <cellStyle name="60% - 强调文字颜色 1 3 4 2" xfId="3418"/>
    <cellStyle name="60% - 强调文字颜色 1 3 4 3" xfId="3419"/>
    <cellStyle name="60% - 强调文字颜色 1 3 5" xfId="3420"/>
    <cellStyle name="60% - 强调文字颜色 1 3 5 2" xfId="3421"/>
    <cellStyle name="60% - 强调文字颜色 1 3 5 3" xfId="3422"/>
    <cellStyle name="60% - 强调文字颜色 1 3 6" xfId="3423"/>
    <cellStyle name="60% - 强调文字颜色 1 3 7" xfId="3424"/>
    <cellStyle name="60% - 强调文字颜色 1 4 2 2 2 2" xfId="3425"/>
    <cellStyle name="60% - 强调文字颜色 1 4 2 2 2 3" xfId="3426"/>
    <cellStyle name="60% - 强调文字颜色 1 4 2 2 4" xfId="3427"/>
    <cellStyle name="60% - 强调文字颜色 1 4 2 2 5" xfId="3428"/>
    <cellStyle name="60% - 强调文字颜色 1 4 2 3 2" xfId="3429"/>
    <cellStyle name="60% - 强调文字颜色 1 4 2 3 3" xfId="3430"/>
    <cellStyle name="60% - 强调文字颜色 1 4 2 4 2" xfId="3431"/>
    <cellStyle name="60% - 强调文字颜色 1 7 2 3" xfId="3432"/>
    <cellStyle name="60% - 强调文字颜色 1 4 2 4 3" xfId="3433"/>
    <cellStyle name="60% - 强调文字颜色 1 7 2 4" xfId="3434"/>
    <cellStyle name="60% - 强调文字颜色 1 4 2 8" xfId="3435"/>
    <cellStyle name="60% - 强调文字颜色 3 5 2 3 2" xfId="3436"/>
    <cellStyle name="60% - 强调文字颜色 1 4 3" xfId="3437"/>
    <cellStyle name="60% - 强调文字颜色 1 4 4" xfId="3438"/>
    <cellStyle name="60% - 强调文字颜色 1 4 4 2" xfId="3439"/>
    <cellStyle name="60% - 强调文字颜色 1 4 4 3" xfId="3440"/>
    <cellStyle name="60% - 强调文字颜色 1 4 5" xfId="3441"/>
    <cellStyle name="60% - 强调文字颜色 1 4 5 2" xfId="3442"/>
    <cellStyle name="60% - 强调文字颜色 1 4 5 3" xfId="3443"/>
    <cellStyle name="60% - 强调文字颜色 1 4 6" xfId="3444"/>
    <cellStyle name="60% - 强调文字颜色 1 5 10" xfId="3445"/>
    <cellStyle name="60% - 强调文字颜色 1 5 11" xfId="3446"/>
    <cellStyle name="60% - 强调文字颜色 1 5 12" xfId="3447"/>
    <cellStyle name="60% - 强调文字颜色 6 6 3 2" xfId="3448"/>
    <cellStyle name="60% - 强调文字颜色 1 5 2 2 4" xfId="3449"/>
    <cellStyle name="60% - 强调文字颜色 1 5 2 2 5" xfId="3450"/>
    <cellStyle name="60% - 强调文字颜色 1 5 2 3 2" xfId="3451"/>
    <cellStyle name="60% - 强调文字颜色 1 5 2 3 3" xfId="3452"/>
    <cellStyle name="60% - 强调文字颜色 2 7 2 3" xfId="3453"/>
    <cellStyle name="60% - 强调文字颜色 1 5 2 4 2" xfId="3454"/>
    <cellStyle name="Accent1 - 40% 2 2 2" xfId="3455"/>
    <cellStyle name="60% - 强调文字颜色 2 7 2 4" xfId="3456"/>
    <cellStyle name="60% - 强调文字颜色 1 5 2 4 3" xfId="3457"/>
    <cellStyle name="Accent1 - 40% 2 2 3" xfId="3458"/>
    <cellStyle name="60% - 强调文字颜色 1 5 2 8" xfId="3459"/>
    <cellStyle name="60% - 强调文字颜色 3 5 3 3 2" xfId="3460"/>
    <cellStyle name="Accent1 - 40% 2 6" xfId="3461"/>
    <cellStyle name="60% - 强调文字颜色 1 5 4 2" xfId="3462"/>
    <cellStyle name="60% - 强调文字颜色 1 5 4 3" xfId="3463"/>
    <cellStyle name="60% - 强调文字颜色 1 5 5" xfId="3464"/>
    <cellStyle name="60% - 强调文字颜色 1 5 6" xfId="3465"/>
    <cellStyle name="60% - 强调文字颜色 1 5 7" xfId="3466"/>
    <cellStyle name="60% - 强调文字颜色 1 6" xfId="3467"/>
    <cellStyle name="60% - 强调文字颜色 1 6 3" xfId="3468"/>
    <cellStyle name="60% - 强调文字颜色 1 6 4" xfId="3469"/>
    <cellStyle name="60% - 强调文字颜色 1 6 5" xfId="3470"/>
    <cellStyle name="60% - 强调文字颜色 1 6 6" xfId="3471"/>
    <cellStyle name="60% - 强调文字颜色 1 6 7" xfId="3472"/>
    <cellStyle name="60% - 强调文字颜色 1 7" xfId="3473"/>
    <cellStyle name="60% - 强调文字颜色 1 7 2 2" xfId="3474"/>
    <cellStyle name="60% - 强调文字颜色 1 7 2 2 2" xfId="3475"/>
    <cellStyle name="60% - 强调文字颜色 1 7 2 2 3" xfId="3476"/>
    <cellStyle name="60% - 强调文字颜色 1 7 3" xfId="3477"/>
    <cellStyle name="60% - 强调文字颜色 1 7 3 3" xfId="3478"/>
    <cellStyle name="60% - 强调文字颜色 1 7 4" xfId="3479"/>
    <cellStyle name="60% - 强调文字颜色 1 7 4 3" xfId="3480"/>
    <cellStyle name="60% - 强调文字颜色 1 7 5" xfId="3481"/>
    <cellStyle name="60% - 强调文字颜色 1 7 6" xfId="3482"/>
    <cellStyle name="60% - 强调文字颜色 1 7 7" xfId="3483"/>
    <cellStyle name="60% - 强调文字颜色 1 7 8" xfId="3484"/>
    <cellStyle name="60% - 强调文字颜色 1 7 9" xfId="3485"/>
    <cellStyle name="60% - 强调文字颜色 2 2 10" xfId="3486"/>
    <cellStyle name="60% - 强调文字颜色 2 2 11" xfId="3487"/>
    <cellStyle name="60% - 强调文字颜色 2 2 12" xfId="3488"/>
    <cellStyle name="60% - 强调文字颜色 2 2 2" xfId="3489"/>
    <cellStyle name="60% - 强调文字颜色 2 2 2 2 2" xfId="3490"/>
    <cellStyle name="60% - 强调文字颜色 2 2 2 2 2 2" xfId="3491"/>
    <cellStyle name="60% - 强调文字颜色 2 2 2 2 2 3" xfId="3492"/>
    <cellStyle name="60% - 强调文字颜色 2 2 2 2 3" xfId="3493"/>
    <cellStyle name="60% - 强调文字颜色 2 2 2 2 4" xfId="3494"/>
    <cellStyle name="60% - 强调文字颜色 2 2 2 2 5" xfId="3495"/>
    <cellStyle name="60% - 强调文字颜色 2 2 2 3" xfId="3496"/>
    <cellStyle name="60% - 强调文字颜色 2 2 2 3 2" xfId="3497"/>
    <cellStyle name="60% - 强调文字颜色 2 2 2 3 3" xfId="3498"/>
    <cellStyle name="60% - 强调文字颜色 2 2 2 4" xfId="3499"/>
    <cellStyle name="60% - 强调文字颜色 2 2 2 4 2" xfId="3500"/>
    <cellStyle name="60% - 强调文字颜色 2 2 2 4 3" xfId="3501"/>
    <cellStyle name="60% - 强调文字颜色 2 2 2 5" xfId="3502"/>
    <cellStyle name="60% - 强调文字颜色 2 2 2 6" xfId="3503"/>
    <cellStyle name="60% - 强调文字颜色 2 2 2 7" xfId="3504"/>
    <cellStyle name="60% - 强调文字颜色 2 2 3" xfId="3505"/>
    <cellStyle name="60% - 强调文字颜色 4 5 2 2 2" xfId="3506"/>
    <cellStyle name="60% - 强调文字颜色 2 2 3 2" xfId="3507"/>
    <cellStyle name="60% - 强调文字颜色 3 2 4" xfId="3508"/>
    <cellStyle name="60% - 强调文字颜色 4 5 2 2 2 2" xfId="3509"/>
    <cellStyle name="60% - 强调文字颜色 4 5 3 2 3" xfId="3510"/>
    <cellStyle name="60% - 强调文字颜色 2 2 3 2 2" xfId="3511"/>
    <cellStyle name="60% - 强调文字颜色 3 2 4 2" xfId="3512"/>
    <cellStyle name="60% - 强调文字颜色 2 2 3 2 3" xfId="3513"/>
    <cellStyle name="60% - 强调文字颜色 3 2 4 3" xfId="3514"/>
    <cellStyle name="60% - 强调文字颜色 2 2 3 3" xfId="3515"/>
    <cellStyle name="60% - 强调文字颜色 3 2 5" xfId="3516"/>
    <cellStyle name="60% - 强调文字颜色 4 5 2 2 2 3" xfId="3517"/>
    <cellStyle name="60% - 强调文字颜色 2 2 3 3 2" xfId="3518"/>
    <cellStyle name="60% - 强调文字颜色 3 2 5 2" xfId="3519"/>
    <cellStyle name="60% - 强调文字颜色 2 2 3 3 3" xfId="3520"/>
    <cellStyle name="60% - 强调文字颜色 3 2 5 3" xfId="3521"/>
    <cellStyle name="60% - 强调文字颜色 2 2 3 4" xfId="3522"/>
    <cellStyle name="60% - 强调文字颜色 3 2 6" xfId="3523"/>
    <cellStyle name="60% - 强调文字颜色 2 2 4" xfId="3524"/>
    <cellStyle name="60% - 强调文字颜色 4 5 2 2 3" xfId="3525"/>
    <cellStyle name="60% - 强调文字颜色 2 2 5" xfId="3526"/>
    <cellStyle name="60% - 强调文字颜色 4 5 2 2 4" xfId="3527"/>
    <cellStyle name="60% - 强调文字颜色 2 2 5 2" xfId="3528"/>
    <cellStyle name="60% - 强调文字颜色 3 4 4" xfId="3529"/>
    <cellStyle name="60% - 强调文字颜色 2 2 5 3" xfId="3530"/>
    <cellStyle name="60% - 强调文字颜色 3 4 5" xfId="3531"/>
    <cellStyle name="60% - 强调文字颜色 2 2 6" xfId="3532"/>
    <cellStyle name="60% - 强调文字颜色 4 5 2 2 5" xfId="3533"/>
    <cellStyle name="60% - 强调文字颜色 2 3 12" xfId="3534"/>
    <cellStyle name="60% - 强调文字颜色 2 3 2" xfId="3535"/>
    <cellStyle name="60% - 强调文字颜色 2 3 2 4 2" xfId="3536"/>
    <cellStyle name="60% - 强调文字颜色 2 3 2 4 3" xfId="3537"/>
    <cellStyle name="60% - 强调文字颜色 2 3 2 6" xfId="3538"/>
    <cellStyle name="60% - 强调文字颜色 2 3 2 7" xfId="3539"/>
    <cellStyle name="60% - 强调文字颜色 2 3 2 8" xfId="3540"/>
    <cellStyle name="60% - 强调文字颜色 2 3 3" xfId="3541"/>
    <cellStyle name="60% - 强调文字颜色 4 5 2 3 2" xfId="3542"/>
    <cellStyle name="60% - 强调文字颜色 2 3 4" xfId="3543"/>
    <cellStyle name="60% - 强调文字颜色 4 5 2 3 3" xfId="3544"/>
    <cellStyle name="60% - 强调文字颜色 2 3 4 2" xfId="3545"/>
    <cellStyle name="60% - 强调文字颜色 4 3 4" xfId="3546"/>
    <cellStyle name="常规 22" xfId="3547"/>
    <cellStyle name="常规 17" xfId="3548"/>
    <cellStyle name="60% - 强调文字颜色 2 3 4 3" xfId="3549"/>
    <cellStyle name="60% - 强调文字颜色 4 3 5" xfId="3550"/>
    <cellStyle name="常规 23" xfId="3551"/>
    <cellStyle name="常规 18" xfId="3552"/>
    <cellStyle name="60% - 强调文字颜色 2 3 5" xfId="3553"/>
    <cellStyle name="60% - 强调文字颜色 2 3 5 2" xfId="3554"/>
    <cellStyle name="60% - 强调文字颜色 4 4 4" xfId="3555"/>
    <cellStyle name="60% - 强调文字颜色 2 3 5 3" xfId="3556"/>
    <cellStyle name="60% - 强调文字颜色 4 4 5" xfId="3557"/>
    <cellStyle name="60% - 强调文字颜色 2 3 6" xfId="3558"/>
    <cellStyle name="60% - 强调文字颜色 2 4 10" xfId="3559"/>
    <cellStyle name="60% - 强调文字颜色 2 4 11" xfId="3560"/>
    <cellStyle name="60% - 强调文字颜色 2 4 12" xfId="3561"/>
    <cellStyle name="60% - 强调文字颜色 2 4 2 2" xfId="3562"/>
    <cellStyle name="60% - 强调文字颜色 2 4 2 2 2 3" xfId="3563"/>
    <cellStyle name="60% - 强调文字颜色 2 4 2 4 2" xfId="3564"/>
    <cellStyle name="60% - 强调文字颜色 2 4 2 4 3" xfId="3565"/>
    <cellStyle name="60% - 强调文字颜色 2 4 2 5" xfId="3566"/>
    <cellStyle name="60% - 强调文字颜色 2 4 2 6" xfId="3567"/>
    <cellStyle name="60% - 强调文字颜色 2 4 2 7" xfId="3568"/>
    <cellStyle name="60% - 强调文字颜色 2 4 2 8" xfId="3569"/>
    <cellStyle name="60% - 强调文字颜色 2 4 3" xfId="3570"/>
    <cellStyle name="60% - 强调文字颜色 4 5 2 4 2" xfId="3571"/>
    <cellStyle name="60% - 强调文字颜色 5 3 10" xfId="3572"/>
    <cellStyle name="60% - 强调文字颜色 2 4 3 2" xfId="3573"/>
    <cellStyle name="60% - 强调文字颜色 5 2 4" xfId="3574"/>
    <cellStyle name="60% - 强调文字颜色 2 4 3 2 2" xfId="3575"/>
    <cellStyle name="60% - 强调文字颜色 5 2 4 2" xfId="3576"/>
    <cellStyle name="60% - 强调文字颜色 2 4 3 2 3" xfId="3577"/>
    <cellStyle name="60% - 强调文字颜色 5 2 4 3" xfId="3578"/>
    <cellStyle name="60% - 强调文字颜色 2 4 3 3 2" xfId="3579"/>
    <cellStyle name="60% - 强调文字颜色 5 2 5 2" xfId="3580"/>
    <cellStyle name="60% - 强调文字颜色 2 4 3 3 3" xfId="3581"/>
    <cellStyle name="60% - 强调文字颜色 5 2 5 3" xfId="3582"/>
    <cellStyle name="60% - 强调文字颜色 2 4 4" xfId="3583"/>
    <cellStyle name="60% - 强调文字颜色 4 5 2 4 3" xfId="3584"/>
    <cellStyle name="60% - 强调文字颜色 5 3 11" xfId="3585"/>
    <cellStyle name="60% - 强调文字颜色 2 4 4 2" xfId="3586"/>
    <cellStyle name="60% - 强调文字颜色 5 3 4" xfId="3587"/>
    <cellStyle name="60% - 强调文字颜色 2 4 4 3" xfId="3588"/>
    <cellStyle name="60% - 强调文字颜色 5 3 5" xfId="3589"/>
    <cellStyle name="60% - 强调文字颜色 2 4 5" xfId="3590"/>
    <cellStyle name="60% - 强调文字颜色 5 3 12" xfId="3591"/>
    <cellStyle name="60% - 强调文字颜色 2 4 5 2" xfId="3592"/>
    <cellStyle name="60% - 强调文字颜色 5 4 4" xfId="3593"/>
    <cellStyle name="60% - 强调文字颜色 2 4 5 3" xfId="3594"/>
    <cellStyle name="60% - 强调文字颜色 5 4 5" xfId="3595"/>
    <cellStyle name="60% - 强调文字颜色 2 4 6" xfId="3596"/>
    <cellStyle name="60% - 强调文字颜色 2 5 2 2" xfId="3597"/>
    <cellStyle name="60% - 强调文字颜色 2 5 2 4 2" xfId="3598"/>
    <cellStyle name="60% - 强调文字颜色 2 5 2 4 3" xfId="3599"/>
    <cellStyle name="60% - 强调文字颜色 2 5 2 8" xfId="3600"/>
    <cellStyle name="60% - 强调文字颜色 2 5 3 2" xfId="3601"/>
    <cellStyle name="60% - 强调文字颜色 6 2 4" xfId="3602"/>
    <cellStyle name="60% - 强调文字颜色 2 5 3 2 2" xfId="3603"/>
    <cellStyle name="60% - 强调文字颜色 6 2 4 2" xfId="3604"/>
    <cellStyle name="60% - 强调文字颜色 2 5 3 2 3" xfId="3605"/>
    <cellStyle name="60% - 强调文字颜色 4 3 2 2 2 2" xfId="3606"/>
    <cellStyle name="60% - 强调文字颜色 6 2 4 3" xfId="3607"/>
    <cellStyle name="60% - 强调文字颜色 2 5 3 3" xfId="3608"/>
    <cellStyle name="60% - 强调文字颜色 6 2 5" xfId="3609"/>
    <cellStyle name="60% - 强调文字颜色 2 5 3 3 2" xfId="3610"/>
    <cellStyle name="60% - 强调文字颜色 6 2 5 2" xfId="3611"/>
    <cellStyle name="60% - 强调文字颜色 2 5 3 3 3" xfId="3612"/>
    <cellStyle name="60% - 强调文字颜色 6 2 5 3" xfId="3613"/>
    <cellStyle name="60% - 强调文字颜色 2 5 3 4" xfId="3614"/>
    <cellStyle name="60% - 强调文字颜色 6 2 6" xfId="3615"/>
    <cellStyle name="60% - 强调文字颜色 2 5 4 2" xfId="3616"/>
    <cellStyle name="60% - 强调文字颜色 6 3 4" xfId="3617"/>
    <cellStyle name="60% - 强调文字颜色 2 5 4 3" xfId="3618"/>
    <cellStyle name="60% - 强调文字颜色 6 3 5" xfId="3619"/>
    <cellStyle name="60% - 强调文字颜色 2 5 6" xfId="3620"/>
    <cellStyle name="60% - 强调文字颜色 2 6" xfId="3621"/>
    <cellStyle name="60% - 强调文字颜色 2 7" xfId="3622"/>
    <cellStyle name="60% - 强调文字颜色 2 7 2" xfId="3623"/>
    <cellStyle name="60% - 强调文字颜色 2 7 2 2" xfId="3624"/>
    <cellStyle name="60% - 强调文字颜色 2 7 3" xfId="3625"/>
    <cellStyle name="60% - 强调文字颜色 2 7 3 3" xfId="3626"/>
    <cellStyle name="Accent1 - 40% 2 3 2" xfId="3627"/>
    <cellStyle name="60% - 强调文字颜色 2 7 4" xfId="3628"/>
    <cellStyle name="60% - 强调文字颜色 2 7 5" xfId="3629"/>
    <cellStyle name="60% - 强调文字颜色 2 7 6" xfId="3630"/>
    <cellStyle name="60% - 强调文字颜色 3 2 2" xfId="3631"/>
    <cellStyle name="60% - 强调文字颜色 3 2 2 2" xfId="3632"/>
    <cellStyle name="60% - 强调文字颜色 3 2 2 2 2" xfId="3633"/>
    <cellStyle name="60% - 强调文字颜色 3 2 2 2 2 2" xfId="3634"/>
    <cellStyle name="60% - 强调文字颜色 6 5 2 8" xfId="3635"/>
    <cellStyle name="60% - 强调文字颜色 3 2 2 2 3" xfId="3636"/>
    <cellStyle name="60% - 强调文字颜色 3 2 2 2 4" xfId="3637"/>
    <cellStyle name="60% - 强调文字颜色 3 2 2 2 5" xfId="3638"/>
    <cellStyle name="60% - 强调文字颜色 3 2 2 3" xfId="3639"/>
    <cellStyle name="60% - 强调文字颜色 3 2 2 3 2" xfId="3640"/>
    <cellStyle name="60% - 强调文字颜色 3 2 2 3 3" xfId="3641"/>
    <cellStyle name="60% - 强调文字颜色 3 2 2 4" xfId="3642"/>
    <cellStyle name="60% - 强调文字颜色 3 2 2 4 2" xfId="3643"/>
    <cellStyle name="60% - 强调文字颜色 3 2 2 4 3" xfId="3644"/>
    <cellStyle name="60% - 强调文字颜色 3 2 2 5" xfId="3645"/>
    <cellStyle name="60% - 强调文字颜色 3 2 2 6" xfId="3646"/>
    <cellStyle name="60% - 强调文字颜色 3 2 2 7" xfId="3647"/>
    <cellStyle name="60% - 强调文字颜色 3 2 2 8" xfId="3648"/>
    <cellStyle name="60% - 强调文字颜色 3 2 3" xfId="3649"/>
    <cellStyle name="60% - 强调文字颜色 4 5 3 2 2" xfId="3650"/>
    <cellStyle name="60% - 强调文字颜色 3 2 3 2" xfId="3651"/>
    <cellStyle name="60% - 强调文字颜色 3 2 3 2 2" xfId="3652"/>
    <cellStyle name="60% - 强调文字颜色 3 2 3 2 3" xfId="3653"/>
    <cellStyle name="60% - 强调文字颜色 3 2 3 3" xfId="3654"/>
    <cellStyle name="60% - 强调文字颜色 3 2 3 3 2" xfId="3655"/>
    <cellStyle name="60% - 强调文字颜色 3 2 3 3 3" xfId="3656"/>
    <cellStyle name="60% - 强调文字颜色 3 2 3 4" xfId="3657"/>
    <cellStyle name="60% - 强调文字颜色 3 2 3 5" xfId="3658"/>
    <cellStyle name="60% - 强调文字颜色 3 2 3 6" xfId="3659"/>
    <cellStyle name="60% - 强调文字颜色 3 2 3 7" xfId="3660"/>
    <cellStyle name="60% - 强调文字颜色 3 3 2 2 2" xfId="3661"/>
    <cellStyle name="常规 2 5" xfId="3662"/>
    <cellStyle name="60% - 强调文字颜色 3 3 2 2 2 2" xfId="3663"/>
    <cellStyle name="常规 2 6" xfId="3664"/>
    <cellStyle name="60% - 强调文字颜色 3 3 2 2 2 3" xfId="3665"/>
    <cellStyle name="60% - 强调文字颜色 3 3 2 2 3" xfId="3666"/>
    <cellStyle name="60% - 强调文字颜色 3 3 2 2 4" xfId="3667"/>
    <cellStyle name="60% - 强调文字颜色 3 3 2 2 5" xfId="3668"/>
    <cellStyle name="60% - 强调文字颜色 3 3 2 3 2" xfId="3669"/>
    <cellStyle name="60% - 强调文字颜色 3 3 2 3 3" xfId="3670"/>
    <cellStyle name="60% - 强调文字颜色 3 3 2 4 2" xfId="3671"/>
    <cellStyle name="60% - 强调文字颜色 3 3 2 4 3" xfId="3672"/>
    <cellStyle name="60% - 强调文字颜色 3 3 2 5" xfId="3673"/>
    <cellStyle name="60% - 强调文字颜色 3 3 2 6" xfId="3674"/>
    <cellStyle name="60% - 强调文字颜色 3 3 2 7" xfId="3675"/>
    <cellStyle name="60% - 强调文字颜色 3 3 2 8" xfId="3676"/>
    <cellStyle name="60% - 强调文字颜色 3 3 3 3" xfId="3677"/>
    <cellStyle name="60% - 强调文字颜色 3 3 3 4" xfId="3678"/>
    <cellStyle name="60% - 强调文字颜色 3 3 3 5" xfId="3679"/>
    <cellStyle name="60% - 强调文字颜色 3 3 3 6" xfId="3680"/>
    <cellStyle name="60% - 强调文字颜色 3 3 3 7" xfId="3681"/>
    <cellStyle name="60% - 强调文字颜色 3 3 4 2" xfId="3682"/>
    <cellStyle name="60% - 强调文字颜色 3 3 4 3" xfId="3683"/>
    <cellStyle name="60% - 强调文字颜色 3 3 5 2" xfId="3684"/>
    <cellStyle name="60% - 强调文字颜色 3 3 5 3" xfId="3685"/>
    <cellStyle name="60% - 强调文字颜色 3 3 6" xfId="3686"/>
    <cellStyle name="60% - 强调文字颜色 3 4 10" xfId="3687"/>
    <cellStyle name="60% - 强调文字颜色 3 4 2 2" xfId="3688"/>
    <cellStyle name="60% - 强调文字颜色 3 4 2 2 2 2" xfId="3689"/>
    <cellStyle name="60% - 强调文字颜色 3 4 2 2 2 3" xfId="3690"/>
    <cellStyle name="60% - 强调文字颜色 3 4 2 2 5" xfId="3691"/>
    <cellStyle name="60% - 强调文字颜色 3 4 2 3 2" xfId="3692"/>
    <cellStyle name="60% - 强调文字颜色 3 4 2 3 3" xfId="3693"/>
    <cellStyle name="60% - 强调文字颜色 3 4 2 4 2" xfId="3694"/>
    <cellStyle name="60% - 强调文字颜色 3 4 2 4 3" xfId="3695"/>
    <cellStyle name="60% - 强调文字颜色 3 4 2 5" xfId="3696"/>
    <cellStyle name="60% - 强调文字颜色 3 4 2 6" xfId="3697"/>
    <cellStyle name="60% - 强调文字颜色 3 4 2 7" xfId="3698"/>
    <cellStyle name="60% - 强调文字颜色 3 4 2 8" xfId="3699"/>
    <cellStyle name="60% - 强调文字颜色 3 4 3 2" xfId="3700"/>
    <cellStyle name="60% - 强调文字颜色 3 4 3 2 2" xfId="3701"/>
    <cellStyle name="60% - 强调文字颜色 3 4 3 2 3" xfId="3702"/>
    <cellStyle name="60% - 强调文字颜色 3 4 3 3 2" xfId="3703"/>
    <cellStyle name="60% - 强调文字颜色 3 4 3 3 3" xfId="3704"/>
    <cellStyle name="60% - 强调文字颜色 3 4 3 5" xfId="3705"/>
    <cellStyle name="60% - 强调文字颜色 3 4 3 6" xfId="3706"/>
    <cellStyle name="60% - 强调文字颜色 3 4 4 2" xfId="3707"/>
    <cellStyle name="60% - 强调文字颜色 3 4 4 3" xfId="3708"/>
    <cellStyle name="60% - 强调文字颜色 3 4 5 2" xfId="3709"/>
    <cellStyle name="60% - 强调文字颜色 3 4 5 3" xfId="3710"/>
    <cellStyle name="60% - 强调文字颜色 3 4 6" xfId="3711"/>
    <cellStyle name="60% - 强调文字颜色 3 5 10" xfId="3712"/>
    <cellStyle name="60% - 强调文字颜色 3 5 11" xfId="3713"/>
    <cellStyle name="60% - 强调文字颜色 3 5 12" xfId="3714"/>
    <cellStyle name="60% - 强调文字颜色 3 5 2 2" xfId="3715"/>
    <cellStyle name="60% - 强调文字颜色 3 5 2 2 2 2" xfId="3716"/>
    <cellStyle name="60% - 强调文字颜色 3 5 2 2 2 3" xfId="3717"/>
    <cellStyle name="60% - 强调文字颜色 3 5 2 2 5" xfId="3718"/>
    <cellStyle name="Accent1 - 20% 5 2 4" xfId="3719"/>
    <cellStyle name="60% - 强调文字颜色 3 5 2 4 3" xfId="3720"/>
    <cellStyle name="Accent1 - 20% 5 4 2" xfId="3721"/>
    <cellStyle name="60% - 强调文字颜色 3 5 2 5" xfId="3722"/>
    <cellStyle name="60% - 强调文字颜色 3 5 2 6" xfId="3723"/>
    <cellStyle name="60% - 强调文字颜色 3 5 2 7" xfId="3724"/>
    <cellStyle name="60% - 强调文字颜色 3 5 2 8" xfId="3725"/>
    <cellStyle name="60% - 强调文字颜色 3 5 3 2" xfId="3726"/>
    <cellStyle name="60% - 强调文字颜色 3 5 3 3" xfId="3727"/>
    <cellStyle name="60% - 强调文字颜色 3 5 3 4" xfId="3728"/>
    <cellStyle name="60% - 强调文字颜色 3 5 3 5" xfId="3729"/>
    <cellStyle name="60% - 强调文字颜色 3 5 3 6" xfId="3730"/>
    <cellStyle name="60% - 强调文字颜色 3 5 3 7" xfId="3731"/>
    <cellStyle name="60% - 强调文字颜色 3 5 4" xfId="3732"/>
    <cellStyle name="60% - 强调文字颜色 3 5 4 2" xfId="3733"/>
    <cellStyle name="60% - 强调文字颜色 3 5 4 3" xfId="3734"/>
    <cellStyle name="60% - 强调文字颜色 3 5 5" xfId="3735"/>
    <cellStyle name="60% - 强调文字颜色 3 5 6" xfId="3736"/>
    <cellStyle name="60% - 强调文字颜色 3 6 2 2" xfId="3737"/>
    <cellStyle name="60% - 强调文字颜色 3 6 3" xfId="3738"/>
    <cellStyle name="60% - 强调文字颜色 3 6 3 2" xfId="3739"/>
    <cellStyle name="60% - 强调文字颜色 3 6 3 3" xfId="3740"/>
    <cellStyle name="60% - 强调文字颜色 3 7 2" xfId="3741"/>
    <cellStyle name="60% - 强调文字颜色 3 7 2 2" xfId="3742"/>
    <cellStyle name="60% - 强调文字颜色 3 7 2 3" xfId="3743"/>
    <cellStyle name="60% - 强调文字颜色 3 7 2 4" xfId="3744"/>
    <cellStyle name="60% - 强调文字颜色 3 7 3" xfId="3745"/>
    <cellStyle name="60% - 强调文字颜色 3 7 3 2" xfId="3746"/>
    <cellStyle name="60% - 强调文字颜色 3 7 3 3" xfId="3747"/>
    <cellStyle name="60% - 强调文字颜色 4 2 10" xfId="3748"/>
    <cellStyle name="60% - 强调文字颜色 4 2 11" xfId="3749"/>
    <cellStyle name="60% - 强调文字颜色 4 2 12" xfId="3750"/>
    <cellStyle name="60% - 强调文字颜色 4 3 2 2" xfId="3751"/>
    <cellStyle name="60% - 强调文字颜色 4 3 2 2 2" xfId="3752"/>
    <cellStyle name="60% - 强调文字颜色 4 3 2 2 2 3" xfId="3753"/>
    <cellStyle name="60% - 强调文字颜色 4 3 2 2 3" xfId="3754"/>
    <cellStyle name="60% - 强调文字颜色 4 3 2 2 4" xfId="3755"/>
    <cellStyle name="60% - 强调文字颜色 4 3 2 2 5" xfId="3756"/>
    <cellStyle name="60% - 强调文字颜色 4 3 2 3" xfId="3757"/>
    <cellStyle name="60% - 强调文字颜色 4 3 2 3 2" xfId="3758"/>
    <cellStyle name="60% - 强调文字颜色 4 3 2 3 3" xfId="3759"/>
    <cellStyle name="60% - 强调文字颜色 4 3 2 4" xfId="3760"/>
    <cellStyle name="60% - 强调文字颜色 4 3 2 4 3" xfId="3761"/>
    <cellStyle name="60% - 强调文字颜色 4 3 2 5" xfId="3762"/>
    <cellStyle name="60% - 强调文字颜色 5 2 2 3 2" xfId="3763"/>
    <cellStyle name="60% - 强调文字颜色 4 3 2 6" xfId="3764"/>
    <cellStyle name="60% - 强调文字颜色 5 2 2 3 3" xfId="3765"/>
    <cellStyle name="60% - 强调文字颜色 4 3 3 2" xfId="3766"/>
    <cellStyle name="60% - 强调文字颜色 4 3 3 3" xfId="3767"/>
    <cellStyle name="60% - 强调文字颜色 4 3 3 4" xfId="3768"/>
    <cellStyle name="60% - 强调文字颜色 4 3 3 5" xfId="3769"/>
    <cellStyle name="60% - 强调文字颜色 5 2 2 4 2" xfId="3770"/>
    <cellStyle name="60% - 强调文字颜色 4 3 3 6" xfId="3771"/>
    <cellStyle name="60% - 强调文字颜色 5 2 2 4 3" xfId="3772"/>
    <cellStyle name="60% - 强调文字颜色 4 3 4 3" xfId="3773"/>
    <cellStyle name="60% - 强调文字颜色 4 3 5 2" xfId="3774"/>
    <cellStyle name="60% - 强调文字颜色 4 3 5 3" xfId="3775"/>
    <cellStyle name="60% - 强调文字颜色 4 3 6" xfId="3776"/>
    <cellStyle name="常规 24" xfId="3777"/>
    <cellStyle name="常规 19" xfId="3778"/>
    <cellStyle name="60% - 强调文字颜色 4 4 10" xfId="3779"/>
    <cellStyle name="60% - 强调文字颜色 4 4 2 3" xfId="3780"/>
    <cellStyle name="Accent1 - 20% 7" xfId="3781"/>
    <cellStyle name="60% - 强调文字颜色 4 4 2 3 2" xfId="3782"/>
    <cellStyle name="Accent1 - 20% 7 2" xfId="3783"/>
    <cellStyle name="60% - 强调文字颜色 4 4 2 3 3" xfId="3784"/>
    <cellStyle name="Accent1 - 20% 7 3" xfId="3785"/>
    <cellStyle name="60% - 强调文字颜色 4 4 2 8" xfId="3786"/>
    <cellStyle name="60% - 强调文字颜色 4 4 3 3" xfId="3787"/>
    <cellStyle name="60% - 强调文字颜色 4 4 3 6" xfId="3788"/>
    <cellStyle name="60% - 强调文字颜色 4 4 3 7" xfId="3789"/>
    <cellStyle name="60% - 强调文字颜色 4 4 4 3" xfId="3790"/>
    <cellStyle name="60% - 强调文字颜色 4 4 5 3" xfId="3791"/>
    <cellStyle name="60% - 强调文字颜色 4 4 6" xfId="3792"/>
    <cellStyle name="60% - 强调文字颜色 4 5 10" xfId="3793"/>
    <cellStyle name="常规 12" xfId="3794"/>
    <cellStyle name="60% - 强调文字颜色 4 5 11" xfId="3795"/>
    <cellStyle name="常规 13" xfId="3796"/>
    <cellStyle name="60% - 强调文字颜色 4 5 12" xfId="3797"/>
    <cellStyle name="常规 14" xfId="3798"/>
    <cellStyle name="60% - 强调文字颜色 4 5 2" xfId="3799"/>
    <cellStyle name="60% - 强调文字颜色 4 5 2 2" xfId="3800"/>
    <cellStyle name="60% - 强调文字颜色 4 5 2 3" xfId="3801"/>
    <cellStyle name="60% - 强调文字颜色 4 5 2 6" xfId="3802"/>
    <cellStyle name="60% - 强调文字颜色 4 5 2 7" xfId="3803"/>
    <cellStyle name="60% - 强调文字颜色 4 5 2 8" xfId="3804"/>
    <cellStyle name="60% - 强调文字颜色 4 5 3" xfId="3805"/>
    <cellStyle name="60% - 强调文字颜色 4 5 3 2" xfId="3806"/>
    <cellStyle name="60% - 强调文字颜色 4 5 3 3" xfId="3807"/>
    <cellStyle name="60% - 强调文字颜色 4 5 3 6" xfId="3808"/>
    <cellStyle name="60% - 强调文字颜色 4 5 4" xfId="3809"/>
    <cellStyle name="60% - 强调文字颜色 4 5 4 2" xfId="3810"/>
    <cellStyle name="60% - 强调文字颜色 4 5 4 3" xfId="3811"/>
    <cellStyle name="60% - 强调文字颜色 4 5 5" xfId="3812"/>
    <cellStyle name="60% - 强调文字颜色 4 5 6" xfId="3813"/>
    <cellStyle name="60% - 强调文字颜色 4 6 2 2" xfId="3814"/>
    <cellStyle name="60% - 强调文字颜色 4 6 2 3" xfId="3815"/>
    <cellStyle name="60% - 强调文字颜色 4 6 3" xfId="3816"/>
    <cellStyle name="60% - 强调文字颜色 4 6 3 3" xfId="3817"/>
    <cellStyle name="60% - 强调文字颜色 4 7 2" xfId="3818"/>
    <cellStyle name="60% - 强调文字颜色 4 7 2 2" xfId="3819"/>
    <cellStyle name="60% - 强调文字颜色 4 7 2 2 2" xfId="3820"/>
    <cellStyle name="60% - 强调文字颜色 6 5 6" xfId="3821"/>
    <cellStyle name="60% - 强调文字颜色 4 7 2 3" xfId="3822"/>
    <cellStyle name="60% - 强调文字颜色 4 7 2 4" xfId="3823"/>
    <cellStyle name="60% - 强调文字颜色 4 7 3" xfId="3824"/>
    <cellStyle name="60% - 强调文字颜色 4 7 3 2" xfId="3825"/>
    <cellStyle name="60% - 强调文字颜色 4 7 3 3" xfId="3826"/>
    <cellStyle name="60% - 强调文字颜色 5 2 10" xfId="3827"/>
    <cellStyle name="60% - 强调文字颜色 5 2 11" xfId="3828"/>
    <cellStyle name="60% - 强调文字颜色 5 2 12" xfId="3829"/>
    <cellStyle name="60% - 强调文字颜色 5 2 2" xfId="3830"/>
    <cellStyle name="60% - 强调文字颜色 5 2 2 2" xfId="3831"/>
    <cellStyle name="60% - 强调文字颜色 5 2 2 2 2" xfId="3832"/>
    <cellStyle name="60% - 强调文字颜色 5 2 2 2 3" xfId="3833"/>
    <cellStyle name="60% - 强调文字颜色 5 2 2 3" xfId="3834"/>
    <cellStyle name="60% - 强调文字颜色 5 2 2 4" xfId="3835"/>
    <cellStyle name="60% - 强调文字颜色 5 2 2 5" xfId="3836"/>
    <cellStyle name="60% - 强调文字颜色 5 2 2 6" xfId="3837"/>
    <cellStyle name="60% - 强调文字颜色 5 2 2 7" xfId="3838"/>
    <cellStyle name="60% - 强调文字颜色 5 2 2 8" xfId="3839"/>
    <cellStyle name="60% - 强调文字颜色 5 2 3" xfId="3840"/>
    <cellStyle name="60% - 强调文字颜色 5 2 3 2" xfId="3841"/>
    <cellStyle name="60% - 强调文字颜色 5 2 3 2 2" xfId="3842"/>
    <cellStyle name="60% - 强调文字颜色 5 2 3 2 3" xfId="3843"/>
    <cellStyle name="60% - 强调文字颜色 5 2 3 3" xfId="3844"/>
    <cellStyle name="60% - 强调文字颜色 5 2 3 4" xfId="3845"/>
    <cellStyle name="60% - 强调文字颜色 5 2 3 5" xfId="3846"/>
    <cellStyle name="60% - 强调文字颜色 5 3 2" xfId="3847"/>
    <cellStyle name="60% - 强调文字颜色 5 3 2 2" xfId="3848"/>
    <cellStyle name="60% - 强调文字颜色 5 3 2 2 2" xfId="3849"/>
    <cellStyle name="60% - 强调文字颜色 5 3 2 2 2 2" xfId="3850"/>
    <cellStyle name="60% - 强调文字颜色 5 3 2 2 2 3" xfId="3851"/>
    <cellStyle name="60% - 强调文字颜色 5 3 2 2 3" xfId="3852"/>
    <cellStyle name="60% - 强调文字颜色 5 3 2 2 4" xfId="3853"/>
    <cellStyle name="60% - 强调文字颜色 5 3 2 2 5" xfId="3854"/>
    <cellStyle name="60% - 强调文字颜色 5 3 2 3" xfId="3855"/>
    <cellStyle name="60% - 强调文字颜色 5 3 2 3 2" xfId="3856"/>
    <cellStyle name="60% - 强调文字颜色 5 3 2 5" xfId="3857"/>
    <cellStyle name="60% - 强调文字颜色 5 3 2 3 3" xfId="3858"/>
    <cellStyle name="60% - 强调文字颜色 5 3 2 6" xfId="3859"/>
    <cellStyle name="60% - 强调文字颜色 5 3 2 4" xfId="3860"/>
    <cellStyle name="60% - 强调文字颜色 5 3 2 4 2" xfId="3861"/>
    <cellStyle name="60% - 强调文字颜色 5 3 3 5" xfId="3862"/>
    <cellStyle name="60% - 强调文字颜色 5 3 2 4 3" xfId="3863"/>
    <cellStyle name="60% - 强调文字颜色 5 3 3 6" xfId="3864"/>
    <cellStyle name="60% - 强调文字颜色 5 3 2 7" xfId="3865"/>
    <cellStyle name="60% - 强调文字颜色 6 2 10" xfId="3866"/>
    <cellStyle name="60% - 强调文字颜色 5 3 2 8" xfId="3867"/>
    <cellStyle name="60% - 强调文字颜色 6 2 11" xfId="3868"/>
    <cellStyle name="60% - 强调文字颜色 5 3 3" xfId="3869"/>
    <cellStyle name="60% - 强调文字颜色 5 3 3 2" xfId="3870"/>
    <cellStyle name="60% - 强调文字颜色 5 3 3 2 2" xfId="3871"/>
    <cellStyle name="60% - 强调文字颜色 5 3 3 2 3" xfId="3872"/>
    <cellStyle name="60% - 强调文字颜色 5 3 3 3" xfId="3873"/>
    <cellStyle name="60% - 强调文字颜色 5 3 3 4" xfId="3874"/>
    <cellStyle name="60% - 强调文字颜色 5 3 4 2" xfId="3875"/>
    <cellStyle name="60% - 强调文字颜色 5 3 4 3" xfId="3876"/>
    <cellStyle name="60% - 强调文字颜色 5 3 5 2" xfId="3877"/>
    <cellStyle name="60% - 强调文字颜色 5 3 5 3" xfId="3878"/>
    <cellStyle name="60% - 强调文字颜色 5 3 6" xfId="3879"/>
    <cellStyle name="60% - 强调文字颜色 5 4 10" xfId="3880"/>
    <cellStyle name="60% - 强调文字颜色 5 4 2" xfId="3881"/>
    <cellStyle name="60% - 强调文字颜色 5 4 2 2" xfId="3882"/>
    <cellStyle name="60% - 强调文字颜色 5 4 2 2 2" xfId="3883"/>
    <cellStyle name="60% - 强调文字颜色 5 4 2 2 2 2" xfId="3884"/>
    <cellStyle name="60% - 强调文字颜色 5 4 2 2 3" xfId="3885"/>
    <cellStyle name="60% - 强调文字颜色 5 4 2 2 4" xfId="3886"/>
    <cellStyle name="60% - 强调文字颜色 5 4 2 3" xfId="3887"/>
    <cellStyle name="60% - 强调文字颜色 5 4 2 3 2" xfId="3888"/>
    <cellStyle name="60% - 强调文字颜色 6 3 2 5" xfId="3889"/>
    <cellStyle name="60% - 强调文字颜色 5 4 2 3 3" xfId="3890"/>
    <cellStyle name="60% - 强调文字颜色 6 3 2 6" xfId="3891"/>
    <cellStyle name="60% - 强调文字颜色 5 4 2 8" xfId="3892"/>
    <cellStyle name="60% - 强调文字颜色 5 4 3" xfId="3893"/>
    <cellStyle name="60% - 强调文字颜色 5 4 3 2" xfId="3894"/>
    <cellStyle name="60% - 强调文字颜色 5 4 3 2 2" xfId="3895"/>
    <cellStyle name="60% - 强调文字颜色 5 4 3 2 3" xfId="3896"/>
    <cellStyle name="60% - 强调文字颜色 5 4 3 3" xfId="3897"/>
    <cellStyle name="60% - 强调文字颜色 5 4 3 6" xfId="3898"/>
    <cellStyle name="60% - 强调文字颜色 5 4 3 7" xfId="3899"/>
    <cellStyle name="60% - 强调文字颜色 5 4 4 2" xfId="3900"/>
    <cellStyle name="60% - 强调文字颜色 5 4 4 3" xfId="3901"/>
    <cellStyle name="60% - 强调文字颜色 5 4 5 2" xfId="3902"/>
    <cellStyle name="60% - 强调文字颜色 5 4 5 3" xfId="3903"/>
    <cellStyle name="60% - 强调文字颜色 5 4 6" xfId="3904"/>
    <cellStyle name="60% - 强调文字颜色 5 5 10" xfId="3905"/>
    <cellStyle name="60% - 强调文字颜色 5 5 11" xfId="3906"/>
    <cellStyle name="60% - 强调文字颜色 5 5 12" xfId="3907"/>
    <cellStyle name="60% - 强调文字颜色 5 5 2" xfId="3908"/>
    <cellStyle name="60% - 强调文字颜色 5 5 2 2" xfId="3909"/>
    <cellStyle name="60% - 强调文字颜色 5 5 2 2 2" xfId="3910"/>
    <cellStyle name="60% - 强调文字颜色 5 5 2 2 3" xfId="3911"/>
    <cellStyle name="60% - 强调文字颜色 5 5 2 2 4" xfId="3912"/>
    <cellStyle name="60% - 强调文字颜色 5 5 2 2 5" xfId="3913"/>
    <cellStyle name="60% - 强调文字颜色 5 5 2 3 2" xfId="3914"/>
    <cellStyle name="60% - 强调文字颜色 5 5 2 3 3" xfId="3915"/>
    <cellStyle name="60% - 强调文字颜色 5 5 2 4 2" xfId="3916"/>
    <cellStyle name="60% - 强调文字颜色 5 5 2 4 3" xfId="3917"/>
    <cellStyle name="60% - 强调文字颜色 5 5 2 6" xfId="3918"/>
    <cellStyle name="60% - 强调文字颜色 5 5 2 7" xfId="3919"/>
    <cellStyle name="60% - 强调文字颜色 5 5 2 8" xfId="3920"/>
    <cellStyle name="60% - 强调文字颜色 5 5 3" xfId="3921"/>
    <cellStyle name="60% - 强调文字颜色 5 5 3 2" xfId="3922"/>
    <cellStyle name="60% - 强调文字颜色 5 5 3 6" xfId="3923"/>
    <cellStyle name="60% - 强调文字颜色 5 5 3 7" xfId="3924"/>
    <cellStyle name="60% - 强调文字颜色 5 5 4" xfId="3925"/>
    <cellStyle name="60% - 强调文字颜色 5 5 4 2" xfId="3926"/>
    <cellStyle name="60% - 强调文字颜色 5 5 4 3" xfId="3927"/>
    <cellStyle name="60% - 强调文字颜色 5 5 5" xfId="3928"/>
    <cellStyle name="60% - 强调文字颜色 5 5 5 2" xfId="3929"/>
    <cellStyle name="60% - 强调文字颜色 5 5 5 3" xfId="3930"/>
    <cellStyle name="60% - 强调文字颜色 5 5 6" xfId="3931"/>
    <cellStyle name="60% - 强调文字颜色 5 6 2 2" xfId="3932"/>
    <cellStyle name="60% - 强调文字颜色 5 6 2 3" xfId="3933"/>
    <cellStyle name="60% - 强调文字颜色 5 6 3" xfId="3934"/>
    <cellStyle name="60% - 强调文字颜色 5 6 3 2" xfId="3935"/>
    <cellStyle name="60% - 强调文字颜色 5 6 3 3" xfId="3936"/>
    <cellStyle name="60% - 强调文字颜色 5 7 2" xfId="3937"/>
    <cellStyle name="60% - 强调文字颜色 5 7 2 2" xfId="3938"/>
    <cellStyle name="60% - 强调文字颜色 5 7 2 3" xfId="3939"/>
    <cellStyle name="60% - 强调文字颜色 5 7 2 4" xfId="3940"/>
    <cellStyle name="60% - 强调文字颜色 5 7 3" xfId="3941"/>
    <cellStyle name="60% - 强调文字颜色 5 7 3 2" xfId="3942"/>
    <cellStyle name="60% - 强调文字颜色 5 7 3 3" xfId="3943"/>
    <cellStyle name="60% - 强调文字颜色 6 2 2" xfId="3944"/>
    <cellStyle name="60% - 强调文字颜色 6 2 2 2" xfId="3945"/>
    <cellStyle name="60% - 强调文字颜色 6 2 2 2 2" xfId="3946"/>
    <cellStyle name="60% - 强调文字颜色 6 2 2 2 2 2" xfId="3947"/>
    <cellStyle name="60% - 强调文字颜色 6 2 2 2 2 3" xfId="3948"/>
    <cellStyle name="60% - 强调文字颜色 6 2 2 2 3" xfId="3949"/>
    <cellStyle name="60% - 强调文字颜色 6 2 2 2 4" xfId="3950"/>
    <cellStyle name="60% - 强调文字颜色 6 2 2 2 5" xfId="3951"/>
    <cellStyle name="60% - 强调文字颜色 6 2 2 3" xfId="3952"/>
    <cellStyle name="60% - 强调文字颜色 6 2 2 3 2" xfId="3953"/>
    <cellStyle name="60% - 强调文字颜色 6 2 2 4" xfId="3954"/>
    <cellStyle name="60% - 强调文字颜色 6 2 2 4 2" xfId="3955"/>
    <cellStyle name="60% - 强调文字颜色 6 2 2 5" xfId="3956"/>
    <cellStyle name="60% - 强调文字颜色 6 2 2 6" xfId="3957"/>
    <cellStyle name="60% - 强调文字颜色 6 2 2 7" xfId="3958"/>
    <cellStyle name="60% - 强调文字颜色 6 2 2 8" xfId="3959"/>
    <cellStyle name="60% - 强调文字颜色 6 2 3" xfId="3960"/>
    <cellStyle name="60% - 强调文字颜色 6 2 3 2" xfId="3961"/>
    <cellStyle name="60% - 强调文字颜色 6 2 3 2 3" xfId="3962"/>
    <cellStyle name="60% - 强调文字颜色 6 2 3 3" xfId="3963"/>
    <cellStyle name="60% - 强调文字颜色 6 3 2" xfId="3964"/>
    <cellStyle name="60% - 强调文字颜色 6 3 2 2" xfId="3965"/>
    <cellStyle name="60% - 强调文字颜色 6 3 2 2 4" xfId="3966"/>
    <cellStyle name="60% - 强调文字颜色 6 3 2 2 5" xfId="3967"/>
    <cellStyle name="60% - 强调文字颜色 6 3 2 3" xfId="3968"/>
    <cellStyle name="60% - 强调文字颜色 6 3 2 4" xfId="3969"/>
    <cellStyle name="60% - 强调文字颜色 6 3 2 4 2" xfId="3970"/>
    <cellStyle name="60% - 强调文字颜色 6 3 2 7" xfId="3971"/>
    <cellStyle name="60% - 强调文字颜色 6 3 3" xfId="3972"/>
    <cellStyle name="60% - 强调文字颜色 6 3 3 2" xfId="3973"/>
    <cellStyle name="60% - 强调文字颜色 6 3 3 2 3" xfId="3974"/>
    <cellStyle name="60% - 强调文字颜色 6 3 3 3" xfId="3975"/>
    <cellStyle name="60% - 强调文字颜色 6 3 3 4" xfId="3976"/>
    <cellStyle name="60% - 强调文字颜色 6 3 3 7" xfId="3977"/>
    <cellStyle name="60% - 强调文字颜色 6 3 4 2" xfId="3978"/>
    <cellStyle name="60% - 强调文字颜色 6 3 4 3" xfId="3979"/>
    <cellStyle name="60% - 强调文字颜色 6 3 5 2" xfId="3980"/>
    <cellStyle name="60% - 强调文字颜色 6 3 5 3" xfId="3981"/>
    <cellStyle name="60% - 强调文字颜色 6 3 6" xfId="3982"/>
    <cellStyle name="60% - 强调文字颜色 6 4 2 2" xfId="3983"/>
    <cellStyle name="60% - 强调文字颜色 6 4 2 2 2" xfId="3984"/>
    <cellStyle name="60% - 强调文字颜色 6 4 2 2 2 3" xfId="3985"/>
    <cellStyle name="60% - 强调文字颜色 6 4 2 2 3" xfId="3986"/>
    <cellStyle name="60% - 强调文字颜色 6 4 2 2 4" xfId="3987"/>
    <cellStyle name="60% - 强调文字颜色 6 4 2 2 5" xfId="3988"/>
    <cellStyle name="60% - 强调文字颜色 6 4 2 3" xfId="3989"/>
    <cellStyle name="60% - 强调文字颜色 6 4 2 3 2" xfId="3990"/>
    <cellStyle name="60% - 强调文字颜色 6 4 2 8" xfId="3991"/>
    <cellStyle name="60% - 强调文字颜色 6 4 3 2" xfId="3992"/>
    <cellStyle name="60% - 强调文字颜色 6 4 3 2 2" xfId="3993"/>
    <cellStyle name="60% - 强调文字颜色 6 4 3 2 3" xfId="3994"/>
    <cellStyle name="60% - 强调文字颜色 6 4 3 3" xfId="3995"/>
    <cellStyle name="60% - 强调文字颜色 6 4 3 6" xfId="3996"/>
    <cellStyle name="60% - 强调文字颜色 6 4 3 7" xfId="3997"/>
    <cellStyle name="60% - 强调文字颜色 6 4 4 2" xfId="3998"/>
    <cellStyle name="60% - 强调文字颜色 6 4 4 3" xfId="3999"/>
    <cellStyle name="常规 2" xfId="4000"/>
    <cellStyle name="60% - 强调文字颜色 6 4 5 2" xfId="4001"/>
    <cellStyle name="60% - 强调文字颜色 6 4 5 3" xfId="4002"/>
    <cellStyle name="60% - 强调文字颜色 6 4 6" xfId="4003"/>
    <cellStyle name="60% - 强调文字颜色 6 5 10" xfId="4004"/>
    <cellStyle name="60% - 强调文字颜色 6 5 11" xfId="4005"/>
    <cellStyle name="60% - 强调文字颜色 6 5 12" xfId="4006"/>
    <cellStyle name="60% - 强调文字颜色 6 5 2 2 2" xfId="4007"/>
    <cellStyle name="60% - 强调文字颜色 6 5 2 2 2 2" xfId="4008"/>
    <cellStyle name="60% - 强调文字颜色 6 5 2 2 2 3" xfId="4009"/>
    <cellStyle name="60% - 强调文字颜色 6 5 2 2 3" xfId="4010"/>
    <cellStyle name="60% - 强调文字颜色 6 5 2 2 4" xfId="4011"/>
    <cellStyle name="60% - 强调文字颜色 6 5 2 2 5" xfId="4012"/>
    <cellStyle name="60% - 强调文字颜色 6 5 2 3" xfId="4013"/>
    <cellStyle name="60% - 强调文字颜色 6 5 2 3 2" xfId="4014"/>
    <cellStyle name="60% - 强调文字颜色 6 5 2 4 2" xfId="4015"/>
    <cellStyle name="60% - 强调文字颜色 6 5 2 6" xfId="4016"/>
    <cellStyle name="60% - 强调文字颜色 6 5 2 7" xfId="4017"/>
    <cellStyle name="60% - 强调文字颜色 6 5 3 2" xfId="4018"/>
    <cellStyle name="60% - 强调文字颜色 6 5 3 2 2" xfId="4019"/>
    <cellStyle name="60% - 强调文字颜色 6 5 3 2 3" xfId="4020"/>
    <cellStyle name="60% - 强调文字颜色 6 5 3 3" xfId="4021"/>
    <cellStyle name="60% - 强调文字颜色 6 5 3 6" xfId="4022"/>
    <cellStyle name="60% - 强调文字颜色 6 5 3 7" xfId="4023"/>
    <cellStyle name="60% - 强调文字颜色 6 5 4 2" xfId="4024"/>
    <cellStyle name="60% - 强调文字颜色 6 5 4 3" xfId="4025"/>
    <cellStyle name="60% - 强调文字颜色 6 5 5" xfId="4026"/>
    <cellStyle name="60% - 强调文字颜色 6 5 5 2" xfId="4027"/>
    <cellStyle name="60% - 强调文字颜色 6 5 5 3" xfId="4028"/>
    <cellStyle name="60% - 强调文字颜色 6 6" xfId="4029"/>
    <cellStyle name="60% - 强调文字颜色 6 6 2 2" xfId="4030"/>
    <cellStyle name="60% - 强调文字颜色 6 6 2 3" xfId="4031"/>
    <cellStyle name="60% - 强调文字颜色 6 6 3" xfId="4032"/>
    <cellStyle name="60% - 强调文字颜色 6 6 3 3" xfId="4033"/>
    <cellStyle name="60% - 强调文字颜色 6 7" xfId="4034"/>
    <cellStyle name="60% - 强调文字颜色 6 7 2 2 2" xfId="4035"/>
    <cellStyle name="60% - 强调文字颜色 6 7 2 2 3" xfId="4036"/>
    <cellStyle name="60% - 强调文字颜色 6 7 2 4" xfId="4037"/>
    <cellStyle name="60% - 强调文字颜色 6 7 3" xfId="4038"/>
    <cellStyle name="Accent1" xfId="4039"/>
    <cellStyle name="Accent1 - 20%" xfId="4040"/>
    <cellStyle name="Accent1 - 20% 10" xfId="4041"/>
    <cellStyle name="Accent1 - 20% 5 2 2 2" xfId="4042"/>
    <cellStyle name="Accent1 - 20% 5 2 2 3" xfId="4043"/>
    <cellStyle name="Accent1 - 20% 5 4 3" xfId="4044"/>
    <cellStyle name="Accent1 - 40% 2" xfId="4045"/>
    <cellStyle name="Accent1 - 40% 2 10" xfId="4046"/>
    <cellStyle name="Accent1 - 40% 2 11" xfId="4047"/>
    <cellStyle name="Accent1 - 40% 2 12" xfId="4048"/>
    <cellStyle name="Accent1 - 40% 2 2 2 2 2" xfId="4049"/>
    <cellStyle name="Accent1 - 40% 2 2 2 2 3" xfId="4050"/>
    <cellStyle name="Accent1 - 40% 2 2 2 5" xfId="4051"/>
    <cellStyle name="Accent1 - 40% 2 2 3 2" xfId="4052"/>
    <cellStyle name="Accent1 - 40% 2 2 3 3" xfId="4053"/>
    <cellStyle name="Accent1 - 40% 2 2 4" xfId="4054"/>
    <cellStyle name="Accent1 - 40% 2 2 4 2" xfId="4055"/>
    <cellStyle name="Accent1 - 40% 2 2 4 3" xfId="4056"/>
    <cellStyle name="Accent1 - 40% 2 2 5" xfId="4057"/>
    <cellStyle name="Accent1 - 40% 2 2 6" xfId="4058"/>
    <cellStyle name="Accent1 - 40% 2 2 7" xfId="4059"/>
    <cellStyle name="Accent1 - 40% 2 2 8" xfId="4060"/>
    <cellStyle name="Accent1 - 40% 2 2 9" xfId="4061"/>
    <cellStyle name="Accent1 - 40% 2 3 2 2" xfId="4062"/>
    <cellStyle name="Accent1 - 40% 2 3 2 3" xfId="4063"/>
    <cellStyle name="Accent1 - 40% 2 3 3" xfId="4064"/>
    <cellStyle name="Accent1 - 40% 2 3 3 2" xfId="4065"/>
    <cellStyle name="Accent1 - 40% 2 3 3 3" xfId="4066"/>
    <cellStyle name="Accent1 - 40% 2 3 4" xfId="4067"/>
    <cellStyle name="Accent1 - 40% 2 3 5" xfId="4068"/>
    <cellStyle name="Accent1 - 40% 2 3 6" xfId="4069"/>
    <cellStyle name="Accent1 - 40% 2 4 3" xfId="4070"/>
    <cellStyle name="Accent1 - 40% 2 5 3" xfId="4071"/>
    <cellStyle name="Accent1 - 40% 2 9" xfId="4072"/>
    <cellStyle name="Accent1 - 40% 3" xfId="4073"/>
    <cellStyle name="Accent1 - 40% 3 10" xfId="4074"/>
    <cellStyle name="Accent1 - 40% 3 11" xfId="4075"/>
    <cellStyle name="Accent1 - 40% 3 12" xfId="4076"/>
    <cellStyle name="Accent1 - 40% 3 2 2" xfId="4077"/>
    <cellStyle name="Accent1 - 40% 3 2 2 2 2" xfId="4078"/>
    <cellStyle name="Accent1 - 40% 3 2 2 2 3" xfId="4079"/>
    <cellStyle name="Accent1 - 40% 3 2 2 5" xfId="4080"/>
    <cellStyle name="Accent1 - 40% 3 2 3 2" xfId="4081"/>
    <cellStyle name="Accent1 - 40% 3 2 3 3" xfId="4082"/>
    <cellStyle name="Accent1 - 40% 3 2 4 2" xfId="4083"/>
    <cellStyle name="Accent1 - 40% 3 2 4 3" xfId="4084"/>
    <cellStyle name="Accent1 - 40% 3 2 5" xfId="4085"/>
    <cellStyle name="Accent1 - 40% 3 2 6" xfId="4086"/>
    <cellStyle name="Accent1 - 40% 3 2 7" xfId="4087"/>
    <cellStyle name="Accent1 - 40% 3 2 8" xfId="4088"/>
    <cellStyle name="Accent1 - 40% 3 2 9" xfId="4089"/>
    <cellStyle name="Accent1 - 40% 3 3 2" xfId="4090"/>
    <cellStyle name="Accent1 - 40% 3 3 2 2" xfId="4091"/>
    <cellStyle name="Accent1 - 40% 3 3 2 3" xfId="4092"/>
    <cellStyle name="Accent1 - 40% 3 3 3" xfId="4093"/>
    <cellStyle name="Accent1 - 40% 3 3 3 2" xfId="4094"/>
    <cellStyle name="Accent1 - 40% 3 3 3 3" xfId="4095"/>
    <cellStyle name="Accent1 - 40% 3 3 4" xfId="4096"/>
    <cellStyle name="Accent1 - 40% 3 3 5" xfId="4097"/>
    <cellStyle name="Accent1 - 40% 3 3 6" xfId="4098"/>
    <cellStyle name="Accent1 - 40% 3 3 7" xfId="4099"/>
    <cellStyle name="Accent1 - 40% 3 4 2" xfId="4100"/>
    <cellStyle name="Accent1 - 40% 3 4 3" xfId="4101"/>
    <cellStyle name="Accent1 - 40% 3 9" xfId="4102"/>
    <cellStyle name="Accent1 - 40% 4" xfId="4103"/>
    <cellStyle name="Accent1 - 40% 4 11" xfId="4104"/>
    <cellStyle name="Accent1 - 40% 4 12" xfId="4105"/>
    <cellStyle name="Accent1 - 40% 4 2" xfId="4106"/>
    <cellStyle name="Accent1 - 40% 4 2 2" xfId="4107"/>
    <cellStyle name="Accent1 - 40% 4 2 2 2" xfId="4108"/>
    <cellStyle name="Accent1 - 40% 4 2 2 3" xfId="4109"/>
    <cellStyle name="Accent1 - 40% 4 2 2 4" xfId="4110"/>
    <cellStyle name="Accent1 - 40% 4 2 2 5" xfId="4111"/>
    <cellStyle name="Accent1 - 40% 4 2 3" xfId="4112"/>
    <cellStyle name="Accent1 - 40% 4 2 3 2" xfId="4113"/>
    <cellStyle name="Accent1 - 40% 4 2 3 3" xfId="4114"/>
    <cellStyle name="Accent1 - 40% 4 2 4" xfId="4115"/>
    <cellStyle name="Accent1 - 40% 4 2 4 2" xfId="4116"/>
    <cellStyle name="Accent1 - 40% 4 2 4 3" xfId="4117"/>
    <cellStyle name="Accent1 - 40% 4 2 5" xfId="4118"/>
    <cellStyle name="Accent1 - 40% 4 2 6" xfId="4119"/>
    <cellStyle name="Accent1 - 40% 4 2 7" xfId="4120"/>
    <cellStyle name="Accent1 - 40% 4 2 8" xfId="4121"/>
    <cellStyle name="Accent1 - 40% 4 2 9" xfId="4122"/>
    <cellStyle name="Accent1 - 40% 4 3" xfId="4123"/>
    <cellStyle name="Accent1 - 40% 4 3 2" xfId="4124"/>
    <cellStyle name="Accent1 - 40% 4 3 2 2" xfId="4125"/>
    <cellStyle name="Accent1 - 40% 4 3 2 3" xfId="4126"/>
    <cellStyle name="Accent1 - 40% 4 3 3" xfId="4127"/>
    <cellStyle name="Accent1 - 40% 4 3 3 2" xfId="4128"/>
    <cellStyle name="Accent1 - 40% 4 3 3 3" xfId="4129"/>
    <cellStyle name="Accent1 - 40% 4 3 4" xfId="4130"/>
    <cellStyle name="Accent1 - 40% 4 3 5" xfId="4131"/>
    <cellStyle name="Accent1 - 40% 4 3 6" xfId="4132"/>
    <cellStyle name="Accent1 - 40% 4 3 7" xfId="4133"/>
    <cellStyle name="Accent1 - 40% 4 4" xfId="4134"/>
    <cellStyle name="Accent1 - 40% 4 4 2" xfId="4135"/>
    <cellStyle name="常规 10 4" xfId="4136"/>
    <cellStyle name="常规 2 10" xfId="4137"/>
    <cellStyle name="常规 2 11" xfId="4138"/>
    <cellStyle name="常规 2 12" xfId="4139"/>
    <cellStyle name="常规 2 13" xfId="4140"/>
    <cellStyle name="常规 2 14" xfId="4141"/>
    <cellStyle name="常规 2 15" xfId="4142"/>
    <cellStyle name="常规 2 20" xfId="4143"/>
    <cellStyle name="常规 2 16" xfId="4144"/>
    <cellStyle name="常规 2 21" xfId="4145"/>
    <cellStyle name="常规 2 17" xfId="4146"/>
    <cellStyle name="常规 2 22" xfId="4147"/>
    <cellStyle name="常规 2 2 10" xfId="4148"/>
    <cellStyle name="常规 2 2 11" xfId="4149"/>
    <cellStyle name="常规 2 2 12" xfId="4150"/>
    <cellStyle name="常规 2 2 13" xfId="4151"/>
    <cellStyle name="常规 2 2 14" xfId="4152"/>
    <cellStyle name="常规 2 2 15" xfId="4153"/>
    <cellStyle name="常规 2 2 20" xfId="4154"/>
    <cellStyle name="常规 2 2 16" xfId="4155"/>
    <cellStyle name="常规 2 2 21" xfId="4156"/>
    <cellStyle name="常规 2 2 17" xfId="4157"/>
    <cellStyle name="常规 2 2 22" xfId="4158"/>
    <cellStyle name="常规 2 2 18" xfId="4159"/>
    <cellStyle name="常规 2 2 23" xfId="4160"/>
    <cellStyle name="常规 2 2 19" xfId="4161"/>
    <cellStyle name="常规 2 2 24" xfId="4162"/>
    <cellStyle name="常规 2 2 2" xfId="4163"/>
    <cellStyle name="常规 2 2 25" xfId="4164"/>
    <cellStyle name="常规 2 2 30" xfId="4165"/>
    <cellStyle name="常规 2 2 26" xfId="4166"/>
    <cellStyle name="常规 2 2 31" xfId="4167"/>
    <cellStyle name="常规 2 2 27" xfId="4168"/>
    <cellStyle name="常规 2 2 32" xfId="4169"/>
    <cellStyle name="常规 2 2 28" xfId="4170"/>
    <cellStyle name="常规 2 2 33" xfId="4171"/>
    <cellStyle name="常规 2 2 29" xfId="4172"/>
    <cellStyle name="常规 2 2 34" xfId="4173"/>
    <cellStyle name="常规 2 2 3" xfId="4174"/>
    <cellStyle name="常规 2 2 35" xfId="4175"/>
    <cellStyle name="常规 2 2 40" xfId="4176"/>
    <cellStyle name="常规 2 2 36" xfId="4177"/>
    <cellStyle name="常规 2 2 41" xfId="4178"/>
    <cellStyle name="常规 2 2 37" xfId="4179"/>
    <cellStyle name="常规 2 2 42" xfId="4180"/>
    <cellStyle name="常规 2 2 38" xfId="4181"/>
    <cellStyle name="常规 2 2 43" xfId="4182"/>
    <cellStyle name="常规 2 2 39" xfId="4183"/>
    <cellStyle name="常规 2 2 44" xfId="4184"/>
    <cellStyle name="常规 2 2 4" xfId="4185"/>
    <cellStyle name="常规 2 2 45" xfId="4186"/>
    <cellStyle name="常规 2 2 50" xfId="4187"/>
    <cellStyle name="常规 2 2 46" xfId="4188"/>
    <cellStyle name="常规 2 2 51" xfId="4189"/>
    <cellStyle name="常规 2 2 47" xfId="4190"/>
    <cellStyle name="常规 2 2 52" xfId="4191"/>
    <cellStyle name="常规 2 2 5" xfId="4192"/>
    <cellStyle name="常规 2 2 55" xfId="4193"/>
    <cellStyle name="常规 2 2 60" xfId="4194"/>
    <cellStyle name="常规 2 2 56" xfId="4195"/>
    <cellStyle name="常规 2 2 61" xfId="4196"/>
    <cellStyle name="常规 2 2 6" xfId="4197"/>
    <cellStyle name="常规 2 2 66" xfId="4198"/>
    <cellStyle name="常规 2 2 71" xfId="4199"/>
    <cellStyle name="常规 2 2 67" xfId="4200"/>
    <cellStyle name="常规 2 2 72" xfId="4201"/>
    <cellStyle name="常规 2 2 68" xfId="4202"/>
    <cellStyle name="常规 2 2 73" xfId="4203"/>
    <cellStyle name="常规 2 2 69" xfId="4204"/>
    <cellStyle name="常规 2 2 74" xfId="4205"/>
    <cellStyle name="常规 2 2 75" xfId="4206"/>
    <cellStyle name="常规 2 2 80" xfId="4207"/>
    <cellStyle name="常规 2 2 76" xfId="4208"/>
    <cellStyle name="常规 2 2 81" xfId="4209"/>
    <cellStyle name="常规 2 2 77" xfId="4210"/>
    <cellStyle name="常规 2 2 78" xfId="4211"/>
    <cellStyle name="常规 2 2 79" xfId="4212"/>
    <cellStyle name="常规 2 25" xfId="4213"/>
    <cellStyle name="常规 2 30" xfId="4214"/>
    <cellStyle name="常规 2 26" xfId="4215"/>
    <cellStyle name="常规 2 31" xfId="4216"/>
    <cellStyle name="常规 2 27" xfId="4217"/>
    <cellStyle name="常规 2 32" xfId="4218"/>
    <cellStyle name="常规 2 28" xfId="4219"/>
    <cellStyle name="常规 2 33" xfId="4220"/>
    <cellStyle name="常规 2 3" xfId="4221"/>
    <cellStyle name="常规 2 36" xfId="4222"/>
    <cellStyle name="常规 2 41" xfId="4223"/>
    <cellStyle name="常规 2 37" xfId="4224"/>
    <cellStyle name="常规 2 42" xfId="4225"/>
    <cellStyle name="常规 2 38" xfId="4226"/>
    <cellStyle name="常规 2 43" xfId="4227"/>
    <cellStyle name="常规 2 39" xfId="4228"/>
    <cellStyle name="常规 2 44" xfId="4229"/>
    <cellStyle name="常规 2 4" xfId="4230"/>
    <cellStyle name="常规 2 45" xfId="4231"/>
    <cellStyle name="常规 2 50" xfId="4232"/>
    <cellStyle name="常规 2 46" xfId="4233"/>
    <cellStyle name="常规 2 51" xfId="4234"/>
    <cellStyle name="常规 2 47" xfId="4235"/>
    <cellStyle name="常规 2 52" xfId="4236"/>
    <cellStyle name="常规 2 48" xfId="4237"/>
    <cellStyle name="常规 2 53" xfId="4238"/>
    <cellStyle name="常规 2 56" xfId="4239"/>
    <cellStyle name="常规 2 61" xfId="4240"/>
    <cellStyle name="常规 2 57" xfId="4241"/>
    <cellStyle name="常规 2 62" xfId="4242"/>
    <cellStyle name="常规 2 58" xfId="4243"/>
    <cellStyle name="常规 2 63" xfId="4244"/>
    <cellStyle name="常规 2 59" xfId="4245"/>
    <cellStyle name="常规 2 64" xfId="4246"/>
    <cellStyle name="常规 2 65" xfId="4247"/>
    <cellStyle name="常规 2 70" xfId="4248"/>
    <cellStyle name="常规 2 66" xfId="4249"/>
    <cellStyle name="常规 2 71" xfId="4250"/>
    <cellStyle name="常规 2 67" xfId="4251"/>
    <cellStyle name="常规 2 72" xfId="4252"/>
    <cellStyle name="常规 2 68" xfId="4253"/>
    <cellStyle name="常规 2 73" xfId="4254"/>
    <cellStyle name="常规 2 69" xfId="4255"/>
    <cellStyle name="常规 2 74" xfId="4256"/>
    <cellStyle name="常规 2 7" xfId="4257"/>
    <cellStyle name="常规 2 75" xfId="4258"/>
    <cellStyle name="常规 2 80" xfId="4259"/>
    <cellStyle name="常规 2 76" xfId="4260"/>
    <cellStyle name="常规 2 81" xfId="4261"/>
    <cellStyle name="常规 2 77" xfId="4262"/>
    <cellStyle name="常规 2 82" xfId="4263"/>
    <cellStyle name="常规 2 8" xfId="4264"/>
    <cellStyle name="常规 2 9" xfId="4265"/>
    <cellStyle name="常规 25" xfId="4266"/>
    <cellStyle name="常规 30" xfId="4267"/>
    <cellStyle name="常规 25 2" xfId="4268"/>
    <cellStyle name="常规 26" xfId="4269"/>
    <cellStyle name="常规 31" xfId="4270"/>
    <cellStyle name="常规 27" xfId="4271"/>
    <cellStyle name="常规 32" xfId="4272"/>
    <cellStyle name="常规 28" xfId="4273"/>
    <cellStyle name="常规 33" xfId="4274"/>
    <cellStyle name="常规 37" xfId="4275"/>
    <cellStyle name="常规 42" xfId="4276"/>
    <cellStyle name="常规 38" xfId="4277"/>
    <cellStyle name="常规 43" xfId="4278"/>
    <cellStyle name="常规 39" xfId="4279"/>
    <cellStyle name="常规 44" xfId="4280"/>
    <cellStyle name="常规 4 2" xfId="4281"/>
    <cellStyle name="常规 45" xfId="4282"/>
    <cellStyle name="常规 50" xfId="4283"/>
    <cellStyle name="常规 46" xfId="4284"/>
    <cellStyle name="常规 51" xfId="4285"/>
    <cellStyle name="常规 47" xfId="4286"/>
    <cellStyle name="常规 52" xfId="4287"/>
    <cellStyle name="常规 48" xfId="4288"/>
    <cellStyle name="常规 53" xfId="4289"/>
    <cellStyle name="常规 49" xfId="4290"/>
    <cellStyle name="常规 54" xfId="4291"/>
    <cellStyle name="常规 5" xfId="4292"/>
    <cellStyle name="常规 55" xfId="4293"/>
    <cellStyle name="常规 60" xfId="4294"/>
    <cellStyle name="常规 56" xfId="4295"/>
    <cellStyle name="常规 61" xfId="4296"/>
    <cellStyle name="常规 57" xfId="4297"/>
    <cellStyle name="常规 62" xfId="4298"/>
    <cellStyle name="常规 58" xfId="4299"/>
    <cellStyle name="常规 63" xfId="4300"/>
    <cellStyle name="常规 59" xfId="4301"/>
    <cellStyle name="常规 64" xfId="4302"/>
    <cellStyle name="常规 6" xfId="4303"/>
    <cellStyle name="常规 67" xfId="4304"/>
    <cellStyle name="常规 72" xfId="4305"/>
    <cellStyle name="常规 68" xfId="4306"/>
    <cellStyle name="常规 73" xfId="4307"/>
    <cellStyle name="常规 69" xfId="4308"/>
    <cellStyle name="常规 74" xfId="4309"/>
    <cellStyle name="常规 7" xfId="4310"/>
    <cellStyle name="常规 7 2" xfId="4311"/>
    <cellStyle name="常规 75" xfId="4312"/>
    <cellStyle name="常规 80" xfId="4313"/>
    <cellStyle name="常规 76" xfId="4314"/>
    <cellStyle name="常规 8" xfId="4315"/>
    <cellStyle name="常规 8 2" xfId="4316"/>
    <cellStyle name="常规 86" xfId="4317"/>
    <cellStyle name="常规 87" xfId="4318"/>
    <cellStyle name="常规 88" xfId="4319"/>
    <cellStyle name="常规 9" xfId="432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86156\Documents\temp\2022&#32479;&#35745;&#24179;&#21488;&#25237;&#36164;&#25968;&#25454;1.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86156\Documents\temp\&#20116;&#38454;&#27573;&#32852;&#21512;&#25512;&#36827;&#39033;&#30446;&#34920;2.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2月"/>
      <sheetName val="1-3月"/>
      <sheetName val="1-4月"/>
      <sheetName val="1-5月"/>
      <sheetName val="1-6月"/>
      <sheetName val="1-7月"/>
      <sheetName val="1-8月"/>
      <sheetName val="1-9月"/>
      <sheetName val="1-10月"/>
      <sheetName val="1-11月"/>
      <sheetName val="1-12月"/>
      <sheetName val="民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D4" t="str">
            <v>危大型模架工程装备节能改造升级</v>
          </cell>
          <cell r="E4" t="str">
            <v>5090</v>
          </cell>
        </row>
        <row r="4">
          <cell r="G4" t="e">
            <v>#N/A</v>
          </cell>
          <cell r="H4" t="str">
            <v>工业</v>
          </cell>
          <cell r="I4" t="e">
            <v>#N/A</v>
          </cell>
          <cell r="J4" t="str">
            <v>高端装备制造</v>
          </cell>
          <cell r="K4" t="e">
            <v>#N/A</v>
          </cell>
          <cell r="L4" t="e">
            <v>#N/A</v>
          </cell>
          <cell r="M4" t="e">
            <v>#N/A</v>
          </cell>
          <cell r="N4" t="e">
            <v>#N/A</v>
          </cell>
          <cell r="O4" t="e">
            <v>#N/A</v>
          </cell>
          <cell r="P4">
            <v>34500</v>
          </cell>
          <cell r="Q4">
            <v>8991</v>
          </cell>
          <cell r="R4">
            <v>8991</v>
          </cell>
        </row>
        <row r="5">
          <cell r="D5" t="str">
            <v>京磁新材料有限公司研发及产业化基地</v>
          </cell>
          <cell r="E5" t="str">
            <v>3254</v>
          </cell>
          <cell r="F5">
            <v>0</v>
          </cell>
          <cell r="G5" t="str">
            <v>新材料产业</v>
          </cell>
          <cell r="H5" t="str">
            <v>工业</v>
          </cell>
          <cell r="I5" t="str">
            <v>制造业</v>
          </cell>
          <cell r="J5" t="str">
            <v>新能源新材料</v>
          </cell>
          <cell r="K5">
            <v>0</v>
          </cell>
          <cell r="L5">
            <v>0</v>
          </cell>
          <cell r="M5">
            <v>0</v>
          </cell>
          <cell r="N5" t="str">
            <v>华苑科技园</v>
          </cell>
          <cell r="O5" t="str">
            <v>民营</v>
          </cell>
          <cell r="P5">
            <v>15000</v>
          </cell>
          <cell r="Q5">
            <v>8027</v>
          </cell>
          <cell r="R5">
            <v>0</v>
          </cell>
        </row>
        <row r="6">
          <cell r="D6" t="str">
            <v>京津冀协同发展新动能引育创新平台项目</v>
          </cell>
          <cell r="E6" t="str">
            <v>6429</v>
          </cell>
          <cell r="F6" t="str">
            <v>高技术服务业</v>
          </cell>
          <cell r="G6" t="str">
            <v>互联网与云计算、大数据服务</v>
          </cell>
          <cell r="H6" t="str">
            <v>服务业</v>
          </cell>
          <cell r="I6">
            <v>0</v>
          </cell>
          <cell r="J6" t="str">
            <v>信创</v>
          </cell>
          <cell r="K6">
            <v>0</v>
          </cell>
          <cell r="L6" t="str">
            <v>是</v>
          </cell>
          <cell r="M6">
            <v>0</v>
          </cell>
          <cell r="N6" t="str">
            <v>华苑科技园</v>
          </cell>
          <cell r="O6" t="str">
            <v>国有</v>
          </cell>
          <cell r="P6">
            <v>170000</v>
          </cell>
          <cell r="Q6">
            <v>108242</v>
          </cell>
          <cell r="R6">
            <v>30573</v>
          </cell>
        </row>
        <row r="7">
          <cell r="D7" t="str">
            <v>天津滨海高新区华苑教育园项目</v>
          </cell>
          <cell r="E7" t="str">
            <v>8331</v>
          </cell>
          <cell r="F7">
            <v>0</v>
          </cell>
          <cell r="G7">
            <v>0</v>
          </cell>
          <cell r="H7" t="str">
            <v>基础设施</v>
          </cell>
          <cell r="I7">
            <v>0</v>
          </cell>
          <cell r="J7">
            <v>0</v>
          </cell>
          <cell r="K7">
            <v>0</v>
          </cell>
          <cell r="L7">
            <v>0</v>
          </cell>
          <cell r="M7">
            <v>0</v>
          </cell>
          <cell r="N7" t="str">
            <v>华苑科技园</v>
          </cell>
          <cell r="O7" t="str">
            <v>国有</v>
          </cell>
          <cell r="P7">
            <v>60000</v>
          </cell>
          <cell r="Q7">
            <v>20024</v>
          </cell>
          <cell r="R7">
            <v>17451</v>
          </cell>
        </row>
        <row r="8">
          <cell r="D8" t="str">
            <v>动力电池性能测试中心改造</v>
          </cell>
          <cell r="E8" t="str">
            <v>3841</v>
          </cell>
          <cell r="F8" t="str">
            <v>高技术制造业</v>
          </cell>
          <cell r="G8" t="str">
            <v>新能源汽车产业</v>
          </cell>
          <cell r="H8" t="str">
            <v>工业</v>
          </cell>
          <cell r="I8" t="str">
            <v>制造业</v>
          </cell>
          <cell r="J8" t="str">
            <v>新能源新材料</v>
          </cell>
          <cell r="K8" t="str">
            <v>技改</v>
          </cell>
          <cell r="L8">
            <v>0</v>
          </cell>
          <cell r="M8">
            <v>0</v>
          </cell>
          <cell r="N8" t="str">
            <v>华苑科技园</v>
          </cell>
          <cell r="O8" t="str">
            <v>国有</v>
          </cell>
          <cell r="P8">
            <v>49718</v>
          </cell>
          <cell r="Q8">
            <v>25829</v>
          </cell>
          <cell r="R8">
            <v>814</v>
          </cell>
        </row>
        <row r="9">
          <cell r="D9" t="str">
            <v>研发中心方型动力电池研发线建设</v>
          </cell>
          <cell r="E9" t="str">
            <v>3841</v>
          </cell>
          <cell r="F9" t="str">
            <v>高技术制造业</v>
          </cell>
          <cell r="G9" t="str">
            <v>新能源汽车产业</v>
          </cell>
          <cell r="H9" t="str">
            <v>工业</v>
          </cell>
          <cell r="I9" t="str">
            <v>制造业</v>
          </cell>
          <cell r="J9" t="str">
            <v>新能源新材料</v>
          </cell>
          <cell r="K9" t="e">
            <v>#N/A</v>
          </cell>
          <cell r="L9" t="e">
            <v>#N/A</v>
          </cell>
          <cell r="M9" t="e">
            <v>#N/A</v>
          </cell>
          <cell r="N9" t="str">
            <v>华苑科技园</v>
          </cell>
          <cell r="O9" t="str">
            <v>国有</v>
          </cell>
          <cell r="P9">
            <v>13817</v>
          </cell>
          <cell r="Q9">
            <v>1370</v>
          </cell>
          <cell r="R9">
            <v>1370</v>
          </cell>
        </row>
        <row r="10">
          <cell r="D10" t="str">
            <v>CE蓝牙产线技术升级</v>
          </cell>
          <cell r="E10" t="str">
            <v>3841</v>
          </cell>
          <cell r="F10" t="str">
            <v>高技术制造业</v>
          </cell>
          <cell r="G10" t="str">
            <v>新能源汽车产业</v>
          </cell>
          <cell r="H10" t="str">
            <v>工业</v>
          </cell>
          <cell r="I10" t="str">
            <v>制造业</v>
          </cell>
          <cell r="J10" t="str">
            <v>高端装备制造</v>
          </cell>
          <cell r="K10" t="str">
            <v>技改</v>
          </cell>
          <cell r="L10">
            <v>0</v>
          </cell>
          <cell r="M10">
            <v>0</v>
          </cell>
          <cell r="N10" t="str">
            <v>华苑科技园</v>
          </cell>
          <cell r="O10" t="str">
            <v>国有</v>
          </cell>
          <cell r="P10">
            <v>9911</v>
          </cell>
          <cell r="Q10">
            <v>6252</v>
          </cell>
          <cell r="R10">
            <v>117</v>
          </cell>
        </row>
        <row r="11">
          <cell r="D11" t="str">
            <v>国家自主创新示范区-智芯港-滨海创新创业平台</v>
          </cell>
          <cell r="E11" t="str">
            <v>7221</v>
          </cell>
          <cell r="F11">
            <v>0</v>
          </cell>
          <cell r="G11">
            <v>0</v>
          </cell>
          <cell r="H11" t="str">
            <v>基础设施2</v>
          </cell>
          <cell r="I11">
            <v>0</v>
          </cell>
          <cell r="J11" t="str">
            <v>信创</v>
          </cell>
          <cell r="K11">
            <v>0</v>
          </cell>
          <cell r="L11">
            <v>0</v>
          </cell>
          <cell r="M11">
            <v>0</v>
          </cell>
          <cell r="N11" t="str">
            <v>海洋科技园</v>
          </cell>
          <cell r="O11" t="str">
            <v>国有</v>
          </cell>
          <cell r="P11">
            <v>142000</v>
          </cell>
          <cell r="Q11">
            <v>24473</v>
          </cell>
          <cell r="R11">
            <v>24473</v>
          </cell>
        </row>
        <row r="12">
          <cell r="D12" t="str">
            <v>国家网络信息安全产品和服务产业集群承载区——高新区电子芯片研发平台基础设施项目</v>
          </cell>
          <cell r="E12" t="str">
            <v>3973</v>
          </cell>
          <cell r="F12" t="str">
            <v>高技术制造业</v>
          </cell>
          <cell r="G12" t="str">
            <v>集成电路制造</v>
          </cell>
          <cell r="H12" t="str">
            <v>工业</v>
          </cell>
          <cell r="I12" t="str">
            <v>制造业</v>
          </cell>
          <cell r="J12" t="str">
            <v>信创</v>
          </cell>
          <cell r="K12">
            <v>0</v>
          </cell>
          <cell r="L12">
            <v>0</v>
          </cell>
          <cell r="M12">
            <v>0</v>
          </cell>
          <cell r="N12" t="str">
            <v>海洋科技园</v>
          </cell>
          <cell r="O12" t="str">
            <v>国有</v>
          </cell>
          <cell r="P12">
            <v>25000</v>
          </cell>
          <cell r="Q12">
            <v>3608</v>
          </cell>
          <cell r="R12">
            <v>2240</v>
          </cell>
        </row>
        <row r="13">
          <cell r="D13" t="str">
            <v>云山西道、海平路道路、排水及照明工程</v>
          </cell>
          <cell r="E13" t="str">
            <v>7810</v>
          </cell>
          <cell r="F13">
            <v>0</v>
          </cell>
          <cell r="G13">
            <v>0</v>
          </cell>
          <cell r="H13" t="str">
            <v>基础设施2</v>
          </cell>
          <cell r="I13">
            <v>0</v>
          </cell>
          <cell r="J13">
            <v>0</v>
          </cell>
          <cell r="K13">
            <v>0</v>
          </cell>
          <cell r="L13">
            <v>0</v>
          </cell>
          <cell r="M13">
            <v>0</v>
          </cell>
          <cell r="N13" t="str">
            <v>海洋科技园</v>
          </cell>
          <cell r="O13" t="str">
            <v>国有</v>
          </cell>
          <cell r="P13">
            <v>19570</v>
          </cell>
          <cell r="Q13">
            <v>12994</v>
          </cell>
          <cell r="R13">
            <v>3597</v>
          </cell>
        </row>
        <row r="14">
          <cell r="D14" t="str">
            <v>金海湖雨水泵站附属房间改建工程</v>
          </cell>
          <cell r="E14" t="str">
            <v>7840</v>
          </cell>
          <cell r="F14">
            <v>0</v>
          </cell>
          <cell r="G14">
            <v>0</v>
          </cell>
          <cell r="H14" t="str">
            <v>基础设施2</v>
          </cell>
          <cell r="I14">
            <v>0</v>
          </cell>
          <cell r="J14">
            <v>0</v>
          </cell>
          <cell r="K14">
            <v>0</v>
          </cell>
          <cell r="L14">
            <v>0</v>
          </cell>
          <cell r="M14">
            <v>0</v>
          </cell>
          <cell r="N14" t="str">
            <v>海洋科技园</v>
          </cell>
          <cell r="O14" t="str">
            <v>国有</v>
          </cell>
          <cell r="P14">
            <v>3000</v>
          </cell>
          <cell r="Q14">
            <v>1269</v>
          </cell>
          <cell r="R14">
            <v>106</v>
          </cell>
        </row>
        <row r="15">
          <cell r="D15" t="str">
            <v>海洋科技园滨水景观绿化工程</v>
          </cell>
          <cell r="E15" t="str">
            <v>7810</v>
          </cell>
          <cell r="F15">
            <v>0</v>
          </cell>
          <cell r="G15">
            <v>0</v>
          </cell>
          <cell r="H15" t="str">
            <v>基础设施2</v>
          </cell>
          <cell r="I15">
            <v>0</v>
          </cell>
          <cell r="J15">
            <v>0</v>
          </cell>
          <cell r="K15">
            <v>0</v>
          </cell>
          <cell r="L15">
            <v>0</v>
          </cell>
          <cell r="M15">
            <v>0</v>
          </cell>
          <cell r="N15" t="str">
            <v>海洋科技园</v>
          </cell>
          <cell r="O15" t="str">
            <v>国有</v>
          </cell>
          <cell r="P15">
            <v>3498</v>
          </cell>
          <cell r="Q15">
            <v>2665</v>
          </cell>
          <cell r="R15">
            <v>1372</v>
          </cell>
        </row>
        <row r="16">
          <cell r="D16" t="str">
            <v>海慈路道路、排水及照明工程</v>
          </cell>
          <cell r="E16" t="str">
            <v>7810</v>
          </cell>
          <cell r="F16">
            <v>0</v>
          </cell>
          <cell r="G16">
            <v>0</v>
          </cell>
          <cell r="H16" t="str">
            <v>基础设施2</v>
          </cell>
          <cell r="I16">
            <v>0</v>
          </cell>
          <cell r="J16">
            <v>0</v>
          </cell>
          <cell r="K16">
            <v>0</v>
          </cell>
          <cell r="L16">
            <v>0</v>
          </cell>
          <cell r="M16">
            <v>0</v>
          </cell>
          <cell r="N16" t="str">
            <v>海洋科技园</v>
          </cell>
          <cell r="O16" t="str">
            <v>国有</v>
          </cell>
          <cell r="P16">
            <v>3859</v>
          </cell>
          <cell r="Q16">
            <v>608</v>
          </cell>
          <cell r="R16">
            <v>593</v>
          </cell>
        </row>
        <row r="17">
          <cell r="D17" t="str">
            <v>海缘东路道路、排水、照明工程</v>
          </cell>
          <cell r="E17" t="str">
            <v>7810</v>
          </cell>
          <cell r="F17">
            <v>0</v>
          </cell>
          <cell r="G17">
            <v>0</v>
          </cell>
          <cell r="H17" t="str">
            <v>基础设施2</v>
          </cell>
          <cell r="I17">
            <v>0</v>
          </cell>
          <cell r="J17">
            <v>0</v>
          </cell>
          <cell r="K17">
            <v>0</v>
          </cell>
          <cell r="L17">
            <v>0</v>
          </cell>
          <cell r="M17">
            <v>0</v>
          </cell>
          <cell r="N17" t="str">
            <v>海洋科技园</v>
          </cell>
          <cell r="O17" t="str">
            <v>国有</v>
          </cell>
          <cell r="P17">
            <v>1800</v>
          </cell>
          <cell r="Q17">
            <v>121</v>
          </cell>
          <cell r="R17">
            <v>119</v>
          </cell>
        </row>
        <row r="18">
          <cell r="D18" t="str">
            <v>珍祥道道路、排水及照明工程</v>
          </cell>
          <cell r="E18" t="str">
            <v>7810</v>
          </cell>
          <cell r="F18">
            <v>0</v>
          </cell>
          <cell r="G18">
            <v>0</v>
          </cell>
          <cell r="H18" t="str">
            <v>基础设施2</v>
          </cell>
          <cell r="I18">
            <v>0</v>
          </cell>
          <cell r="J18">
            <v>0</v>
          </cell>
          <cell r="K18">
            <v>0</v>
          </cell>
          <cell r="L18">
            <v>0</v>
          </cell>
          <cell r="M18">
            <v>0</v>
          </cell>
          <cell r="N18" t="str">
            <v>海洋科技园</v>
          </cell>
          <cell r="O18" t="str">
            <v>国有</v>
          </cell>
          <cell r="P18">
            <v>4005</v>
          </cell>
          <cell r="Q18">
            <v>488</v>
          </cell>
          <cell r="R18">
            <v>471</v>
          </cell>
        </row>
        <row r="19">
          <cell r="D19" t="str">
            <v>电建基地</v>
          </cell>
          <cell r="E19" t="str">
            <v>3311</v>
          </cell>
          <cell r="F19">
            <v>0</v>
          </cell>
          <cell r="G19" t="str">
            <v>新材料产业</v>
          </cell>
          <cell r="H19" t="str">
            <v>工业</v>
          </cell>
          <cell r="I19" t="str">
            <v>制造业</v>
          </cell>
          <cell r="J19" t="str">
            <v>新能源新材料</v>
          </cell>
          <cell r="K19">
            <v>0</v>
          </cell>
          <cell r="L19">
            <v>0</v>
          </cell>
          <cell r="M19">
            <v>0</v>
          </cell>
          <cell r="N19" t="str">
            <v>华苑科技园</v>
          </cell>
          <cell r="O19" t="str">
            <v>民营</v>
          </cell>
          <cell r="P19">
            <v>23000</v>
          </cell>
          <cell r="Q19">
            <v>19473</v>
          </cell>
          <cell r="R19">
            <v>5943</v>
          </cell>
        </row>
        <row r="20">
          <cell r="D20" t="str">
            <v>天津正东投资集团有限公司总部项目</v>
          </cell>
          <cell r="E20" t="str">
            <v>7211</v>
          </cell>
          <cell r="F20">
            <v>0</v>
          </cell>
          <cell r="G20">
            <v>0</v>
          </cell>
          <cell r="H20" t="str">
            <v>服务业</v>
          </cell>
          <cell r="I20">
            <v>0</v>
          </cell>
          <cell r="J20" t="str">
            <v>现代新兴服务业</v>
          </cell>
          <cell r="K20">
            <v>0</v>
          </cell>
          <cell r="L20">
            <v>0</v>
          </cell>
          <cell r="M20">
            <v>0</v>
          </cell>
          <cell r="N20" t="str">
            <v>华苑科技园</v>
          </cell>
          <cell r="O20" t="str">
            <v>民营</v>
          </cell>
          <cell r="P20">
            <v>50000</v>
          </cell>
          <cell r="Q20">
            <v>14719</v>
          </cell>
          <cell r="R20">
            <v>977</v>
          </cell>
        </row>
        <row r="21">
          <cell r="D21" t="str">
            <v>奇虎360天津创业平台</v>
          </cell>
          <cell r="E21" t="str">
            <v>7211</v>
          </cell>
          <cell r="F21">
            <v>0</v>
          </cell>
          <cell r="G21">
            <v>0</v>
          </cell>
          <cell r="H21" t="str">
            <v>服务业</v>
          </cell>
          <cell r="I21">
            <v>0</v>
          </cell>
          <cell r="J21" t="str">
            <v>信创</v>
          </cell>
          <cell r="K21">
            <v>0</v>
          </cell>
          <cell r="L21">
            <v>0</v>
          </cell>
          <cell r="M21" t="str">
            <v>是</v>
          </cell>
          <cell r="N21" t="str">
            <v>华苑科技园</v>
          </cell>
          <cell r="O21" t="str">
            <v>民营</v>
          </cell>
          <cell r="P21">
            <v>110900</v>
          </cell>
          <cell r="Q21">
            <v>93543</v>
          </cell>
          <cell r="R21">
            <v>9390</v>
          </cell>
        </row>
        <row r="22">
          <cell r="D22" t="str">
            <v>研发中心建设</v>
          </cell>
          <cell r="E22" t="str">
            <v>6531</v>
          </cell>
          <cell r="F22" t="str">
            <v>高技术服务业</v>
          </cell>
          <cell r="G22">
            <v>0</v>
          </cell>
          <cell r="H22" t="str">
            <v>服务业</v>
          </cell>
          <cell r="I22">
            <v>0</v>
          </cell>
          <cell r="J22" t="str">
            <v>现代新兴服务业</v>
          </cell>
          <cell r="K22" t="e">
            <v>#N/A</v>
          </cell>
          <cell r="L22" t="e">
            <v>#N/A</v>
          </cell>
          <cell r="M22" t="e">
            <v>#N/A</v>
          </cell>
          <cell r="N22" t="str">
            <v>华苑科技园</v>
          </cell>
          <cell r="O22" t="str">
            <v>民营</v>
          </cell>
          <cell r="P22">
            <v>15544</v>
          </cell>
          <cell r="Q22">
            <v>0</v>
          </cell>
          <cell r="R22">
            <v>0</v>
          </cell>
        </row>
        <row r="23">
          <cell r="D23" t="str">
            <v>“钥匙宝”数字化社区惠民平台</v>
          </cell>
          <cell r="E23" t="str">
            <v>6532</v>
          </cell>
          <cell r="F23" t="str">
            <v>高技术服务业</v>
          </cell>
          <cell r="G23" t="str">
            <v>新一代信息技术产业</v>
          </cell>
          <cell r="H23" t="str">
            <v>服务业</v>
          </cell>
          <cell r="I23">
            <v>0</v>
          </cell>
          <cell r="J23" t="str">
            <v>信创</v>
          </cell>
          <cell r="K23">
            <v>0</v>
          </cell>
          <cell r="L23">
            <v>0</v>
          </cell>
          <cell r="M23" t="str">
            <v>是</v>
          </cell>
          <cell r="N23" t="str">
            <v>华苑科技园</v>
          </cell>
          <cell r="O23" t="str">
            <v>民营</v>
          </cell>
          <cell r="P23">
            <v>1280</v>
          </cell>
          <cell r="Q23">
            <v>261</v>
          </cell>
          <cell r="R23">
            <v>0</v>
          </cell>
        </row>
        <row r="24">
          <cell r="D24" t="str">
            <v>恒大新能源汽车（天津）有限公司技术改造项目</v>
          </cell>
          <cell r="E24" t="str">
            <v>3612</v>
          </cell>
          <cell r="F24">
            <v>0</v>
          </cell>
          <cell r="G24" t="str">
            <v>新能源汽车产业</v>
          </cell>
          <cell r="H24" t="str">
            <v>工业</v>
          </cell>
          <cell r="I24" t="str">
            <v>制造业</v>
          </cell>
          <cell r="J24" t="str">
            <v>新能源新材料</v>
          </cell>
          <cell r="K24" t="e">
            <v>#N/A</v>
          </cell>
          <cell r="L24" t="e">
            <v>#N/A</v>
          </cell>
          <cell r="M24" t="e">
            <v>#N/A</v>
          </cell>
          <cell r="N24" t="str">
            <v>渤龙湖科技园</v>
          </cell>
          <cell r="O24" t="str">
            <v>国有</v>
          </cell>
          <cell r="P24">
            <v>320000</v>
          </cell>
          <cell r="Q24">
            <v>54247</v>
          </cell>
          <cell r="R24">
            <v>8549</v>
          </cell>
        </row>
        <row r="25">
          <cell r="D25" t="str">
            <v>未来网世界互联网产业园项目</v>
          </cell>
          <cell r="E25" t="str">
            <v>7211</v>
          </cell>
          <cell r="F25">
            <v>0</v>
          </cell>
          <cell r="G25">
            <v>0</v>
          </cell>
          <cell r="H25" t="str">
            <v>服务业</v>
          </cell>
          <cell r="I25">
            <v>0</v>
          </cell>
          <cell r="J25" t="str">
            <v>现代新兴服务业</v>
          </cell>
          <cell r="K25">
            <v>0</v>
          </cell>
          <cell r="L25">
            <v>0</v>
          </cell>
          <cell r="M25">
            <v>0</v>
          </cell>
          <cell r="N25" t="str">
            <v>华苑科技园</v>
          </cell>
          <cell r="O25" t="str">
            <v>国有</v>
          </cell>
          <cell r="P25">
            <v>45180</v>
          </cell>
          <cell r="Q25">
            <v>28951</v>
          </cell>
          <cell r="R25">
            <v>6107</v>
          </cell>
        </row>
        <row r="26">
          <cell r="D26" t="str">
            <v>国际药物研发中心实验室建设</v>
          </cell>
          <cell r="E26" t="str">
            <v>7340</v>
          </cell>
          <cell r="F26" t="str">
            <v>高技术服务业</v>
          </cell>
          <cell r="G26" t="str">
            <v>生物产业</v>
          </cell>
          <cell r="H26" t="str">
            <v>服务业</v>
          </cell>
          <cell r="I26">
            <v>0</v>
          </cell>
          <cell r="J26" t="str">
            <v>生物医药</v>
          </cell>
          <cell r="K26" t="str">
            <v>技改</v>
          </cell>
          <cell r="L26">
            <v>0</v>
          </cell>
          <cell r="M26">
            <v>0</v>
          </cell>
          <cell r="N26" t="str">
            <v>渤龙湖科技园</v>
          </cell>
          <cell r="O26" t="str">
            <v>民营</v>
          </cell>
          <cell r="P26">
            <v>7256</v>
          </cell>
          <cell r="Q26">
            <v>4691</v>
          </cell>
          <cell r="R26">
            <v>94</v>
          </cell>
        </row>
        <row r="27">
          <cell r="D27" t="str">
            <v>血液肿瘤精准诊疗检测服务平台建设</v>
          </cell>
          <cell r="E27" t="str">
            <v>7340</v>
          </cell>
          <cell r="F27" t="str">
            <v>高技术服务业</v>
          </cell>
          <cell r="G27" t="str">
            <v>生物产业</v>
          </cell>
          <cell r="H27" t="str">
            <v>服务业</v>
          </cell>
          <cell r="I27">
            <v>0</v>
          </cell>
          <cell r="J27" t="str">
            <v>生物医药</v>
          </cell>
          <cell r="K27">
            <v>0</v>
          </cell>
          <cell r="L27">
            <v>0</v>
          </cell>
          <cell r="M27">
            <v>0</v>
          </cell>
          <cell r="N27" t="str">
            <v>华苑科技园</v>
          </cell>
          <cell r="O27" t="str">
            <v>民营</v>
          </cell>
          <cell r="P27">
            <v>1320</v>
          </cell>
          <cell r="Q27">
            <v>0</v>
          </cell>
          <cell r="R27">
            <v>0</v>
          </cell>
        </row>
        <row r="28">
          <cell r="D28" t="str">
            <v>滨海高新区生物医药及智能制造产业园</v>
          </cell>
          <cell r="E28" t="str">
            <v>4190</v>
          </cell>
          <cell r="F28">
            <v>0</v>
          </cell>
          <cell r="G28">
            <v>0</v>
          </cell>
          <cell r="H28" t="str">
            <v>工业</v>
          </cell>
          <cell r="I28" t="str">
            <v>制造业</v>
          </cell>
          <cell r="J28" t="str">
            <v>生物医药</v>
          </cell>
          <cell r="K28">
            <v>0</v>
          </cell>
          <cell r="L28">
            <v>0</v>
          </cell>
          <cell r="M28">
            <v>0</v>
          </cell>
          <cell r="N28" t="str">
            <v>渤龙湖科技园</v>
          </cell>
          <cell r="O28" t="str">
            <v>国有</v>
          </cell>
          <cell r="P28">
            <v>166000</v>
          </cell>
          <cell r="Q28">
            <v>35340</v>
          </cell>
          <cell r="R28">
            <v>11063</v>
          </cell>
        </row>
        <row r="29">
          <cell r="D29" t="str">
            <v>国家自主创新示范区数字经济产业孵化平台基础设施项目</v>
          </cell>
          <cell r="E29" t="str">
            <v>7221</v>
          </cell>
          <cell r="F29">
            <v>0</v>
          </cell>
          <cell r="G29">
            <v>0</v>
          </cell>
          <cell r="H29" t="str">
            <v>服务业</v>
          </cell>
          <cell r="I29">
            <v>0</v>
          </cell>
          <cell r="J29" t="str">
            <v>信创</v>
          </cell>
          <cell r="K29">
            <v>0</v>
          </cell>
          <cell r="L29">
            <v>0</v>
          </cell>
          <cell r="M29">
            <v>0</v>
          </cell>
          <cell r="N29" t="str">
            <v>华苑科技园</v>
          </cell>
          <cell r="O29" t="str">
            <v>国有</v>
          </cell>
          <cell r="P29">
            <v>54000</v>
          </cell>
          <cell r="Q29">
            <v>25481</v>
          </cell>
          <cell r="R29">
            <v>13206</v>
          </cell>
        </row>
        <row r="30">
          <cell r="D30" t="str">
            <v>国家自主创新示范区航天产业智能创新平台新型基础设施</v>
          </cell>
          <cell r="E30" t="str">
            <v>7810</v>
          </cell>
          <cell r="F30">
            <v>0</v>
          </cell>
          <cell r="G30">
            <v>0</v>
          </cell>
          <cell r="H30" t="str">
            <v>服务业</v>
          </cell>
          <cell r="I30">
            <v>0</v>
          </cell>
          <cell r="J30" t="str">
            <v>现代新兴服务业</v>
          </cell>
          <cell r="K30" t="e">
            <v>#N/A</v>
          </cell>
          <cell r="L30" t="e">
            <v>#N/A</v>
          </cell>
          <cell r="M30" t="e">
            <v>#N/A</v>
          </cell>
          <cell r="N30" t="str">
            <v>渤龙湖科技园</v>
          </cell>
          <cell r="O30" t="str">
            <v>国有</v>
          </cell>
          <cell r="P30">
            <v>80000</v>
          </cell>
          <cell r="Q30">
            <v>23953</v>
          </cell>
          <cell r="R30">
            <v>21721</v>
          </cell>
        </row>
        <row r="31">
          <cell r="D31" t="str">
            <v>泰力堡厂房改扩建工程</v>
          </cell>
          <cell r="E31" t="str">
            <v>3595</v>
          </cell>
          <cell r="F31">
            <v>0</v>
          </cell>
          <cell r="G31">
            <v>0</v>
          </cell>
          <cell r="H31" t="str">
            <v>工业</v>
          </cell>
          <cell r="I31" t="str">
            <v>制造业</v>
          </cell>
          <cell r="J31" t="str">
            <v>高端装备制造</v>
          </cell>
          <cell r="K31" t="e">
            <v>#N/A</v>
          </cell>
          <cell r="L31" t="e">
            <v>#N/A</v>
          </cell>
          <cell r="M31" t="e">
            <v>#N/A</v>
          </cell>
          <cell r="N31" t="str">
            <v>华苑科技园</v>
          </cell>
          <cell r="O31" t="str">
            <v>民营</v>
          </cell>
          <cell r="P31">
            <v>1000</v>
          </cell>
          <cell r="Q31">
            <v>0</v>
          </cell>
          <cell r="R31">
            <v>0</v>
          </cell>
        </row>
        <row r="32">
          <cell r="D32" t="str">
            <v>基于细胞及外泌体工程先进制造的现代医药服务平台建设</v>
          </cell>
          <cell r="E32" t="str">
            <v>2761</v>
          </cell>
          <cell r="F32" t="str">
            <v>高技术制造业</v>
          </cell>
          <cell r="G32" t="str">
            <v>生物产业</v>
          </cell>
          <cell r="H32" t="str">
            <v>工业</v>
          </cell>
          <cell r="I32" t="str">
            <v>制造业</v>
          </cell>
          <cell r="J32" t="str">
            <v>生物医药</v>
          </cell>
          <cell r="K32" t="e">
            <v>#N/A</v>
          </cell>
          <cell r="L32" t="e">
            <v>#N/A</v>
          </cell>
          <cell r="M32" t="e">
            <v>#N/A</v>
          </cell>
          <cell r="N32" t="str">
            <v>渤龙湖科技园</v>
          </cell>
          <cell r="O32" t="str">
            <v>民营</v>
          </cell>
          <cell r="P32">
            <v>21004</v>
          </cell>
          <cell r="Q32">
            <v>8321</v>
          </cell>
          <cell r="R32">
            <v>0</v>
          </cell>
        </row>
        <row r="33">
          <cell r="D33" t="str">
            <v>施耐德万高新厂区</v>
          </cell>
          <cell r="E33" t="str">
            <v>3823</v>
          </cell>
          <cell r="F33">
            <v>0</v>
          </cell>
          <cell r="G33" t="str">
            <v>新能源产业</v>
          </cell>
          <cell r="H33" t="str">
            <v>工业</v>
          </cell>
          <cell r="I33" t="str">
            <v>制造业</v>
          </cell>
          <cell r="J33" t="str">
            <v>高端装备制造</v>
          </cell>
          <cell r="K33">
            <v>0</v>
          </cell>
          <cell r="L33">
            <v>0</v>
          </cell>
          <cell r="M33">
            <v>0</v>
          </cell>
          <cell r="N33" t="str">
            <v>华苑科技园</v>
          </cell>
          <cell r="O33" t="str">
            <v>民营</v>
          </cell>
          <cell r="P33">
            <v>8000</v>
          </cell>
          <cell r="Q33">
            <v>2764</v>
          </cell>
          <cell r="R33">
            <v>794</v>
          </cell>
        </row>
        <row r="34">
          <cell r="D34" t="str">
            <v>津秦客专滨海站交通枢纽配套市政地下空间工程</v>
          </cell>
          <cell r="E34" t="str">
            <v>7810</v>
          </cell>
          <cell r="F34">
            <v>0</v>
          </cell>
          <cell r="G34" t="str">
            <v>节能环保产业</v>
          </cell>
          <cell r="H34" t="str">
            <v>基础设施</v>
          </cell>
          <cell r="I34">
            <v>0</v>
          </cell>
          <cell r="J34">
            <v>0</v>
          </cell>
          <cell r="K34">
            <v>0</v>
          </cell>
          <cell r="L34">
            <v>0</v>
          </cell>
          <cell r="M34">
            <v>0</v>
          </cell>
          <cell r="N34" t="str">
            <v>海洋科技园</v>
          </cell>
          <cell r="O34" t="str">
            <v>国有</v>
          </cell>
          <cell r="P34">
            <v>390265</v>
          </cell>
          <cell r="Q34">
            <v>168570</v>
          </cell>
          <cell r="R34">
            <v>138570</v>
          </cell>
        </row>
        <row r="35">
          <cell r="D35" t="str">
            <v>国家网络信息安全产品和服务业集群承载区-高新区网络安全产业基础设施项目</v>
          </cell>
          <cell r="E35" t="str">
            <v>7810</v>
          </cell>
          <cell r="F35">
            <v>0</v>
          </cell>
          <cell r="G35" t="str">
            <v>节能环保产业</v>
          </cell>
          <cell r="H35" t="str">
            <v>服务业</v>
          </cell>
          <cell r="I35">
            <v>0</v>
          </cell>
          <cell r="J35" t="str">
            <v>信创</v>
          </cell>
          <cell r="K35">
            <v>0</v>
          </cell>
          <cell r="L35">
            <v>0</v>
          </cell>
          <cell r="M35">
            <v>0</v>
          </cell>
          <cell r="N35" t="str">
            <v>海洋科技园</v>
          </cell>
          <cell r="O35" t="str">
            <v>国有</v>
          </cell>
          <cell r="P35">
            <v>175452</v>
          </cell>
          <cell r="Q35">
            <v>57022</v>
          </cell>
          <cell r="R35">
            <v>18528</v>
          </cell>
        </row>
        <row r="36">
          <cell r="D36" t="str">
            <v>高新区网络安全协同创新产业基地</v>
          </cell>
          <cell r="E36" t="str">
            <v>7519</v>
          </cell>
          <cell r="F36" t="str">
            <v>高技术服务业</v>
          </cell>
          <cell r="G36" t="str">
            <v>互联网安全服务</v>
          </cell>
          <cell r="H36" t="str">
            <v>服务业</v>
          </cell>
          <cell r="I36">
            <v>0</v>
          </cell>
          <cell r="J36" t="str">
            <v>信创</v>
          </cell>
          <cell r="K36">
            <v>0</v>
          </cell>
          <cell r="L36">
            <v>0</v>
          </cell>
          <cell r="M36" t="str">
            <v>是</v>
          </cell>
          <cell r="N36" t="str">
            <v>华苑科技园</v>
          </cell>
          <cell r="O36" t="str">
            <v>国有</v>
          </cell>
          <cell r="P36">
            <v>26077</v>
          </cell>
          <cell r="Q36">
            <v>7530</v>
          </cell>
          <cell r="R36">
            <v>0</v>
          </cell>
        </row>
        <row r="37">
          <cell r="D37" t="str">
            <v>天津市安全大脑工程研究中心</v>
          </cell>
          <cell r="E37" t="str">
            <v>6440</v>
          </cell>
          <cell r="F37" t="str">
            <v>高技术服务业</v>
          </cell>
          <cell r="G37" t="str">
            <v>互联网安全服务</v>
          </cell>
          <cell r="H37" t="str">
            <v>服务业</v>
          </cell>
          <cell r="I37">
            <v>0</v>
          </cell>
          <cell r="J37" t="str">
            <v>信创</v>
          </cell>
          <cell r="K37">
            <v>0</v>
          </cell>
          <cell r="L37">
            <v>0</v>
          </cell>
          <cell r="M37" t="str">
            <v>是</v>
          </cell>
          <cell r="N37" t="str">
            <v>华苑科技园</v>
          </cell>
          <cell r="O37" t="str">
            <v>国有</v>
          </cell>
          <cell r="P37">
            <v>83804</v>
          </cell>
          <cell r="Q37">
            <v>3160</v>
          </cell>
          <cell r="R37">
            <v>157</v>
          </cell>
        </row>
        <row r="38">
          <cell r="D38" t="str">
            <v>工业互联网态势感知服务平台</v>
          </cell>
          <cell r="E38" t="str">
            <v>6440</v>
          </cell>
          <cell r="F38" t="str">
            <v>高技术服务业</v>
          </cell>
          <cell r="G38" t="str">
            <v>互联网安全服务</v>
          </cell>
          <cell r="H38" t="str">
            <v>服务业</v>
          </cell>
          <cell r="I38">
            <v>0</v>
          </cell>
          <cell r="J38" t="str">
            <v>信创</v>
          </cell>
          <cell r="K38">
            <v>0</v>
          </cell>
          <cell r="L38">
            <v>0</v>
          </cell>
          <cell r="M38" t="str">
            <v>是</v>
          </cell>
          <cell r="N38" t="str">
            <v>华苑科技园</v>
          </cell>
          <cell r="O38" t="str">
            <v>国有</v>
          </cell>
          <cell r="P38">
            <v>2000</v>
          </cell>
          <cell r="Q38">
            <v>1600</v>
          </cell>
          <cell r="R38">
            <v>0</v>
          </cell>
        </row>
        <row r="39">
          <cell r="D39" t="str">
            <v>中海创集团北方区总部</v>
          </cell>
          <cell r="E39" t="str">
            <v>3921</v>
          </cell>
          <cell r="F39" t="str">
            <v>高技术制造业</v>
          </cell>
          <cell r="G39" t="str">
            <v>新一代信息技术产业</v>
          </cell>
          <cell r="H39" t="str">
            <v>工业</v>
          </cell>
          <cell r="I39" t="str">
            <v>制造业</v>
          </cell>
          <cell r="J39" t="str">
            <v>现代新兴服务业</v>
          </cell>
          <cell r="K39">
            <v>0</v>
          </cell>
          <cell r="L39">
            <v>0</v>
          </cell>
          <cell r="M39">
            <v>0</v>
          </cell>
          <cell r="N39" t="str">
            <v>华苑科技园</v>
          </cell>
          <cell r="O39" t="str">
            <v>民营</v>
          </cell>
          <cell r="P39">
            <v>60000</v>
          </cell>
          <cell r="Q39">
            <v>73242</v>
          </cell>
          <cell r="R39">
            <v>15135</v>
          </cell>
        </row>
        <row r="40">
          <cell r="D40" t="str">
            <v>DIP无氧铜杆工艺改造</v>
          </cell>
          <cell r="E40" t="str">
            <v>3251</v>
          </cell>
          <cell r="F40">
            <v>0</v>
          </cell>
          <cell r="G40" t="str">
            <v>新材料产业</v>
          </cell>
          <cell r="H40" t="str">
            <v>工业</v>
          </cell>
          <cell r="I40" t="str">
            <v>制造业</v>
          </cell>
          <cell r="J40" t="str">
            <v>新能源新材料</v>
          </cell>
          <cell r="K40" t="str">
            <v>技改</v>
          </cell>
          <cell r="L40">
            <v>0</v>
          </cell>
          <cell r="M40">
            <v>0</v>
          </cell>
          <cell r="N40" t="str">
            <v>渤龙湖科技园</v>
          </cell>
          <cell r="O40" t="str">
            <v>民营</v>
          </cell>
          <cell r="P40">
            <v>1303</v>
          </cell>
          <cell r="Q40">
            <v>0</v>
          </cell>
          <cell r="R40">
            <v>0</v>
          </cell>
        </row>
        <row r="41">
          <cell r="D41" t="str">
            <v>盛实百草中药基地建设项目三期工程</v>
          </cell>
          <cell r="E41" t="str">
            <v>2730</v>
          </cell>
          <cell r="F41" t="str">
            <v>高技术制造业</v>
          </cell>
          <cell r="G41" t="str">
            <v>生物产业</v>
          </cell>
          <cell r="H41" t="str">
            <v>工业</v>
          </cell>
          <cell r="I41" t="str">
            <v>制造业</v>
          </cell>
          <cell r="J41" t="str">
            <v>生物医药</v>
          </cell>
          <cell r="K41">
            <v>0</v>
          </cell>
          <cell r="L41">
            <v>0</v>
          </cell>
          <cell r="M41">
            <v>0</v>
          </cell>
          <cell r="N41" t="str">
            <v>渤龙湖科技园</v>
          </cell>
          <cell r="O41" t="str">
            <v>民营</v>
          </cell>
          <cell r="P41">
            <v>12238</v>
          </cell>
          <cell r="Q41">
            <v>5715</v>
          </cell>
          <cell r="R41">
            <v>5694</v>
          </cell>
        </row>
        <row r="42">
          <cell r="D42" t="str">
            <v>津汉公路（K37+932-K43+600)改建工程项目</v>
          </cell>
          <cell r="E42" t="str">
            <v>5443</v>
          </cell>
          <cell r="F42">
            <v>0</v>
          </cell>
          <cell r="G42">
            <v>0</v>
          </cell>
          <cell r="H42" t="str">
            <v>基础设施</v>
          </cell>
          <cell r="I42">
            <v>0</v>
          </cell>
          <cell r="J42">
            <v>0</v>
          </cell>
          <cell r="K42">
            <v>0</v>
          </cell>
          <cell r="L42" t="str">
            <v>是</v>
          </cell>
          <cell r="M42">
            <v>0</v>
          </cell>
          <cell r="N42" t="str">
            <v>京津合作示范区</v>
          </cell>
          <cell r="O42" t="str">
            <v>国有</v>
          </cell>
          <cell r="P42">
            <v>59049</v>
          </cell>
          <cell r="Q42">
            <v>34883</v>
          </cell>
          <cell r="R42">
            <v>17</v>
          </cell>
        </row>
        <row r="43">
          <cell r="D43" t="str">
            <v>京津合作示范区办公基地</v>
          </cell>
          <cell r="E43" t="str">
            <v>7212</v>
          </cell>
          <cell r="F43">
            <v>0</v>
          </cell>
          <cell r="G43">
            <v>0</v>
          </cell>
          <cell r="H43" t="str">
            <v>基础设施</v>
          </cell>
          <cell r="I43">
            <v>0</v>
          </cell>
          <cell r="J43">
            <v>0</v>
          </cell>
          <cell r="K43">
            <v>0</v>
          </cell>
          <cell r="L43" t="str">
            <v>是</v>
          </cell>
          <cell r="M43">
            <v>0</v>
          </cell>
          <cell r="N43" t="str">
            <v>京津合作示范区</v>
          </cell>
          <cell r="O43" t="str">
            <v>国有</v>
          </cell>
          <cell r="P43">
            <v>108322</v>
          </cell>
          <cell r="Q43">
            <v>34234</v>
          </cell>
          <cell r="R43">
            <v>5605</v>
          </cell>
        </row>
        <row r="44">
          <cell r="D44" t="str">
            <v>京津合作示范区城市展馆</v>
          </cell>
          <cell r="E44" t="str">
            <v>7212</v>
          </cell>
          <cell r="F44">
            <v>0</v>
          </cell>
          <cell r="G44">
            <v>0</v>
          </cell>
          <cell r="H44" t="str">
            <v>基础设施</v>
          </cell>
          <cell r="I44">
            <v>0</v>
          </cell>
          <cell r="J44">
            <v>0</v>
          </cell>
          <cell r="K44">
            <v>0</v>
          </cell>
          <cell r="L44" t="str">
            <v>是</v>
          </cell>
          <cell r="M44">
            <v>0</v>
          </cell>
          <cell r="N44" t="str">
            <v>京津合作示范区</v>
          </cell>
          <cell r="O44" t="str">
            <v>国有</v>
          </cell>
          <cell r="P44">
            <v>34651</v>
          </cell>
          <cell r="Q44">
            <v>18082</v>
          </cell>
          <cell r="R44">
            <v>3317</v>
          </cell>
        </row>
        <row r="45">
          <cell r="D45" t="str">
            <v>京津合作示范区17单元（04-13）小学校舍建设工程</v>
          </cell>
          <cell r="E45" t="str">
            <v>8321</v>
          </cell>
          <cell r="F45">
            <v>0</v>
          </cell>
          <cell r="G45">
            <v>0</v>
          </cell>
          <cell r="H45" t="str">
            <v>基础设施</v>
          </cell>
          <cell r="I45">
            <v>0</v>
          </cell>
          <cell r="J45">
            <v>0</v>
          </cell>
          <cell r="K45">
            <v>0</v>
          </cell>
          <cell r="L45" t="str">
            <v>是</v>
          </cell>
          <cell r="M45">
            <v>0</v>
          </cell>
          <cell r="N45" t="str">
            <v>京津合作示范区</v>
          </cell>
          <cell r="O45" t="str">
            <v>国有</v>
          </cell>
          <cell r="P45">
            <v>9865</v>
          </cell>
          <cell r="Q45">
            <v>5814</v>
          </cell>
          <cell r="R45">
            <v>770</v>
          </cell>
        </row>
        <row r="46">
          <cell r="D46" t="str">
            <v>京津合作示范区17单元（04-24）中学校舍建设工程</v>
          </cell>
          <cell r="E46" t="str">
            <v>8331</v>
          </cell>
          <cell r="F46">
            <v>0</v>
          </cell>
          <cell r="G46">
            <v>0</v>
          </cell>
          <cell r="H46" t="str">
            <v>基础设施</v>
          </cell>
          <cell r="I46">
            <v>0</v>
          </cell>
          <cell r="J46">
            <v>0</v>
          </cell>
          <cell r="K46">
            <v>0</v>
          </cell>
          <cell r="L46" t="str">
            <v>是</v>
          </cell>
          <cell r="M46">
            <v>0</v>
          </cell>
          <cell r="N46" t="str">
            <v>京津合作示范区</v>
          </cell>
          <cell r="O46" t="str">
            <v>国有</v>
          </cell>
          <cell r="P46">
            <v>29654</v>
          </cell>
          <cell r="Q46">
            <v>18274</v>
          </cell>
          <cell r="R46">
            <v>3143</v>
          </cell>
        </row>
        <row r="47">
          <cell r="D47" t="str">
            <v>京津合作示范区给水加压泵站和给水服务站工程</v>
          </cell>
          <cell r="E47" t="str">
            <v>7820</v>
          </cell>
          <cell r="F47">
            <v>0</v>
          </cell>
          <cell r="G47" t="str">
            <v>节能环保产业</v>
          </cell>
          <cell r="H47" t="str">
            <v>基础设施</v>
          </cell>
          <cell r="I47">
            <v>0</v>
          </cell>
          <cell r="J47">
            <v>0</v>
          </cell>
          <cell r="K47">
            <v>0</v>
          </cell>
          <cell r="L47" t="str">
            <v>是</v>
          </cell>
          <cell r="M47">
            <v>0</v>
          </cell>
          <cell r="N47" t="str">
            <v>京津合作示范区</v>
          </cell>
          <cell r="O47" t="str">
            <v>国有</v>
          </cell>
          <cell r="P47">
            <v>5617</v>
          </cell>
          <cell r="Q47">
            <v>4321</v>
          </cell>
          <cell r="R47">
            <v>818</v>
          </cell>
        </row>
        <row r="48">
          <cell r="D48" t="str">
            <v>京津合作示范区一、二期道路电力排管建设工程</v>
          </cell>
          <cell r="E48" t="str">
            <v>7810</v>
          </cell>
          <cell r="F48">
            <v>0</v>
          </cell>
          <cell r="G48" t="str">
            <v>节能环保产业</v>
          </cell>
          <cell r="H48" t="str">
            <v>基础设施</v>
          </cell>
          <cell r="I48">
            <v>0</v>
          </cell>
          <cell r="J48">
            <v>0</v>
          </cell>
          <cell r="K48">
            <v>0</v>
          </cell>
          <cell r="L48" t="str">
            <v>是</v>
          </cell>
          <cell r="M48">
            <v>0</v>
          </cell>
          <cell r="N48" t="str">
            <v>京津合作示范区</v>
          </cell>
          <cell r="O48" t="str">
            <v>国有</v>
          </cell>
          <cell r="P48">
            <v>14976</v>
          </cell>
          <cell r="Q48">
            <v>14134</v>
          </cell>
          <cell r="R48">
            <v>107</v>
          </cell>
        </row>
        <row r="49">
          <cell r="D49" t="str">
            <v>京津合作示范区畅汇道（同坤道-达创路）道路建设工程</v>
          </cell>
          <cell r="E49" t="str">
            <v>7810</v>
          </cell>
          <cell r="F49">
            <v>0</v>
          </cell>
          <cell r="G49" t="str">
            <v>节能环保产业</v>
          </cell>
          <cell r="H49" t="str">
            <v>基础设施</v>
          </cell>
          <cell r="I49">
            <v>0</v>
          </cell>
          <cell r="J49">
            <v>0</v>
          </cell>
          <cell r="K49">
            <v>0</v>
          </cell>
          <cell r="L49" t="str">
            <v>是</v>
          </cell>
          <cell r="M49">
            <v>0</v>
          </cell>
          <cell r="N49" t="str">
            <v>京津合作示范区</v>
          </cell>
          <cell r="O49" t="str">
            <v>国有</v>
          </cell>
          <cell r="P49">
            <v>6703</v>
          </cell>
          <cell r="Q49">
            <v>2325</v>
          </cell>
          <cell r="R49">
            <v>1560</v>
          </cell>
        </row>
        <row r="50">
          <cell r="D50" t="str">
            <v>京津合作示范区久安路（永定新河北路-同坤道）道路建设工程</v>
          </cell>
          <cell r="E50" t="str">
            <v>7810</v>
          </cell>
          <cell r="F50">
            <v>0</v>
          </cell>
          <cell r="G50" t="str">
            <v>节能环保产业</v>
          </cell>
          <cell r="H50" t="str">
            <v>基础设施</v>
          </cell>
          <cell r="I50">
            <v>0</v>
          </cell>
          <cell r="J50">
            <v>0</v>
          </cell>
          <cell r="K50">
            <v>0</v>
          </cell>
          <cell r="L50" t="str">
            <v>是</v>
          </cell>
          <cell r="M50">
            <v>0</v>
          </cell>
          <cell r="N50" t="str">
            <v>京津合作示范区</v>
          </cell>
          <cell r="O50" t="str">
            <v>国有</v>
          </cell>
          <cell r="P50">
            <v>7914</v>
          </cell>
          <cell r="Q50">
            <v>3591</v>
          </cell>
          <cell r="R50">
            <v>1291</v>
          </cell>
        </row>
        <row r="51">
          <cell r="D51" t="str">
            <v>京津合作示范区同卓道（沁安路-津硕路）道路建设工程</v>
          </cell>
          <cell r="E51" t="str">
            <v>7810</v>
          </cell>
          <cell r="F51">
            <v>0</v>
          </cell>
          <cell r="G51" t="str">
            <v>节能环保产业</v>
          </cell>
          <cell r="H51" t="str">
            <v>基础设施</v>
          </cell>
          <cell r="I51">
            <v>0</v>
          </cell>
          <cell r="J51">
            <v>0</v>
          </cell>
          <cell r="K51">
            <v>0</v>
          </cell>
          <cell r="L51" t="str">
            <v>是</v>
          </cell>
          <cell r="M51">
            <v>0</v>
          </cell>
          <cell r="N51" t="str">
            <v>京津合作示范区</v>
          </cell>
          <cell r="O51" t="str">
            <v>国有</v>
          </cell>
          <cell r="P51">
            <v>17189</v>
          </cell>
          <cell r="Q51">
            <v>10586</v>
          </cell>
          <cell r="R51">
            <v>4211</v>
          </cell>
        </row>
        <row r="52">
          <cell r="D52" t="str">
            <v>京津合作示范区海清路（东北一支路-津汉公路）雨水管道、污水管道建设工程</v>
          </cell>
          <cell r="E52" t="str">
            <v>7810</v>
          </cell>
          <cell r="F52">
            <v>0</v>
          </cell>
          <cell r="G52" t="str">
            <v>节能环保产业</v>
          </cell>
          <cell r="H52" t="str">
            <v>基础设施</v>
          </cell>
          <cell r="I52">
            <v>0</v>
          </cell>
          <cell r="J52">
            <v>0</v>
          </cell>
          <cell r="K52">
            <v>0</v>
          </cell>
          <cell r="L52" t="str">
            <v>是</v>
          </cell>
          <cell r="M52">
            <v>0</v>
          </cell>
          <cell r="N52" t="str">
            <v>京津合作示范区</v>
          </cell>
          <cell r="O52" t="str">
            <v>国有</v>
          </cell>
          <cell r="P52">
            <v>5762</v>
          </cell>
          <cell r="Q52">
            <v>5608</v>
          </cell>
          <cell r="R52">
            <v>3560</v>
          </cell>
        </row>
        <row r="53">
          <cell r="D53" t="str">
            <v>京津合作示范区中央公园工程</v>
          </cell>
          <cell r="E53" t="str">
            <v>7850</v>
          </cell>
          <cell r="F53">
            <v>0</v>
          </cell>
          <cell r="G53">
            <v>0</v>
          </cell>
          <cell r="H53" t="str">
            <v>基础设施</v>
          </cell>
          <cell r="I53">
            <v>0</v>
          </cell>
          <cell r="J53">
            <v>0</v>
          </cell>
          <cell r="K53">
            <v>0</v>
          </cell>
          <cell r="L53">
            <v>0</v>
          </cell>
          <cell r="M53">
            <v>0</v>
          </cell>
          <cell r="N53" t="str">
            <v>京津合作示范区</v>
          </cell>
          <cell r="O53" t="str">
            <v>国有</v>
          </cell>
          <cell r="P53">
            <v>83214</v>
          </cell>
          <cell r="Q53">
            <v>50560</v>
          </cell>
          <cell r="R53">
            <v>13394</v>
          </cell>
        </row>
        <row r="54">
          <cell r="D54" t="str">
            <v>京津合作示范区滨水景观一期建设工程</v>
          </cell>
          <cell r="E54" t="str">
            <v>7810</v>
          </cell>
          <cell r="F54">
            <v>0</v>
          </cell>
          <cell r="G54" t="str">
            <v>节能环保产业</v>
          </cell>
          <cell r="H54" t="str">
            <v>基础设施</v>
          </cell>
          <cell r="I54">
            <v>0</v>
          </cell>
          <cell r="J54">
            <v>0</v>
          </cell>
          <cell r="K54">
            <v>0</v>
          </cell>
          <cell r="L54">
            <v>0</v>
          </cell>
          <cell r="M54">
            <v>0</v>
          </cell>
          <cell r="N54" t="str">
            <v>京津合作示范区</v>
          </cell>
          <cell r="O54" t="str">
            <v>国有</v>
          </cell>
          <cell r="P54">
            <v>26437</v>
          </cell>
          <cell r="Q54">
            <v>12203</v>
          </cell>
          <cell r="R54">
            <v>7855</v>
          </cell>
        </row>
        <row r="55">
          <cell r="D55" t="str">
            <v>京津合作示范区津灿路（同创大道-津汉公路辅路）道路、市政管网及道路绿化工程</v>
          </cell>
          <cell r="E55" t="str">
            <v>7810</v>
          </cell>
          <cell r="F55">
            <v>0</v>
          </cell>
          <cell r="G55" t="str">
            <v>节能环保产业</v>
          </cell>
          <cell r="H55" t="str">
            <v>基础设施</v>
          </cell>
          <cell r="I55">
            <v>0</v>
          </cell>
          <cell r="J55">
            <v>0</v>
          </cell>
          <cell r="K55">
            <v>0</v>
          </cell>
          <cell r="L55" t="str">
            <v>是</v>
          </cell>
          <cell r="M55">
            <v>0</v>
          </cell>
          <cell r="N55" t="str">
            <v>京津合作示范区</v>
          </cell>
          <cell r="O55" t="str">
            <v>国有</v>
          </cell>
          <cell r="P55">
            <v>9111</v>
          </cell>
          <cell r="Q55">
            <v>5827</v>
          </cell>
          <cell r="R55">
            <v>1398</v>
          </cell>
        </row>
        <row r="56">
          <cell r="D56" t="str">
            <v>京津合作示范区朗星路（同坤道-津汉公路辅路）道路、桥梁、市政管网及道路绿化工程</v>
          </cell>
          <cell r="E56" t="str">
            <v>7810</v>
          </cell>
          <cell r="F56">
            <v>0</v>
          </cell>
          <cell r="G56" t="str">
            <v>节能环保产业</v>
          </cell>
          <cell r="H56" t="str">
            <v>基础设施</v>
          </cell>
          <cell r="I56">
            <v>0</v>
          </cell>
          <cell r="J56">
            <v>0</v>
          </cell>
          <cell r="K56">
            <v>0</v>
          </cell>
          <cell r="L56" t="str">
            <v>是</v>
          </cell>
          <cell r="M56">
            <v>0</v>
          </cell>
          <cell r="N56" t="str">
            <v>京津合作示范区</v>
          </cell>
          <cell r="O56" t="str">
            <v>国有</v>
          </cell>
          <cell r="P56">
            <v>20114</v>
          </cell>
          <cell r="Q56">
            <v>6417</v>
          </cell>
          <cell r="R56">
            <v>1583</v>
          </cell>
        </row>
        <row r="57">
          <cell r="D57" t="str">
            <v>京津合作示范区朗辰路（同坤道-津汉公路辅路）道路、桥梁、市政管网及道路绿化工程</v>
          </cell>
          <cell r="E57" t="str">
            <v>7810</v>
          </cell>
          <cell r="F57">
            <v>0</v>
          </cell>
          <cell r="G57" t="str">
            <v>节能环保产业</v>
          </cell>
          <cell r="H57" t="str">
            <v>基础设施</v>
          </cell>
          <cell r="I57">
            <v>0</v>
          </cell>
          <cell r="J57">
            <v>0</v>
          </cell>
          <cell r="K57">
            <v>0</v>
          </cell>
          <cell r="L57" t="str">
            <v>是</v>
          </cell>
          <cell r="M57">
            <v>0</v>
          </cell>
          <cell r="N57" t="str">
            <v>京津合作示范区</v>
          </cell>
          <cell r="O57" t="str">
            <v>国有</v>
          </cell>
          <cell r="P57">
            <v>26761</v>
          </cell>
          <cell r="Q57">
            <v>9265</v>
          </cell>
          <cell r="R57">
            <v>2584</v>
          </cell>
        </row>
        <row r="58">
          <cell r="D58" t="str">
            <v>京津合作示范区永定新河北路（达顺路-林明道）道路、桥梁、市政管网及道路绿化工程</v>
          </cell>
          <cell r="E58" t="str">
            <v>7810</v>
          </cell>
          <cell r="F58">
            <v>0</v>
          </cell>
          <cell r="G58" t="str">
            <v>节能环保产业</v>
          </cell>
          <cell r="H58" t="str">
            <v>基础设施</v>
          </cell>
          <cell r="I58">
            <v>0</v>
          </cell>
          <cell r="J58">
            <v>0</v>
          </cell>
          <cell r="K58">
            <v>0</v>
          </cell>
          <cell r="L58" t="str">
            <v>是</v>
          </cell>
          <cell r="M58">
            <v>0</v>
          </cell>
          <cell r="N58" t="str">
            <v>京津合作示范区</v>
          </cell>
          <cell r="O58" t="str">
            <v>国有</v>
          </cell>
          <cell r="P58">
            <v>35968</v>
          </cell>
          <cell r="Q58">
            <v>15355</v>
          </cell>
          <cell r="R58">
            <v>4944</v>
          </cell>
        </row>
        <row r="59">
          <cell r="D59" t="str">
            <v>京津合作示范区津广路（同坤道-永定新河北路）道路、桥梁、市政管网及道路绿化工程</v>
          </cell>
          <cell r="E59" t="str">
            <v>7810</v>
          </cell>
          <cell r="F59">
            <v>0</v>
          </cell>
          <cell r="G59" t="str">
            <v>节能环保产业</v>
          </cell>
          <cell r="H59" t="str">
            <v>基础设施</v>
          </cell>
          <cell r="I59">
            <v>0</v>
          </cell>
          <cell r="J59">
            <v>0</v>
          </cell>
          <cell r="K59">
            <v>0</v>
          </cell>
          <cell r="L59" t="str">
            <v>是</v>
          </cell>
          <cell r="M59">
            <v>0</v>
          </cell>
          <cell r="N59" t="str">
            <v>京津合作示范区</v>
          </cell>
          <cell r="O59" t="str">
            <v>国有</v>
          </cell>
          <cell r="P59">
            <v>17520</v>
          </cell>
          <cell r="Q59">
            <v>8342</v>
          </cell>
          <cell r="R59">
            <v>1825</v>
          </cell>
        </row>
        <row r="60">
          <cell r="D60" t="str">
            <v>京津合作示范区同坤道（首达路-悦枫路）道路、桥梁、市政管网及道路绿化工程</v>
          </cell>
          <cell r="E60" t="str">
            <v>7810</v>
          </cell>
          <cell r="F60">
            <v>0</v>
          </cell>
          <cell r="G60" t="str">
            <v>节能环保产业</v>
          </cell>
          <cell r="H60" t="str">
            <v>基础设施</v>
          </cell>
          <cell r="I60">
            <v>0</v>
          </cell>
          <cell r="J60">
            <v>0</v>
          </cell>
          <cell r="K60">
            <v>0</v>
          </cell>
          <cell r="L60" t="str">
            <v>是</v>
          </cell>
          <cell r="M60">
            <v>0</v>
          </cell>
          <cell r="N60" t="str">
            <v>京津合作示范区</v>
          </cell>
          <cell r="O60" t="str">
            <v>国有</v>
          </cell>
          <cell r="P60">
            <v>78004</v>
          </cell>
          <cell r="Q60">
            <v>12821</v>
          </cell>
          <cell r="R60">
            <v>3326</v>
          </cell>
        </row>
        <row r="61">
          <cell r="D61" t="str">
            <v>京津合作示范区同坤道（达顺路-首达路）道路、桥梁、市政管网及道路绿化工程</v>
          </cell>
          <cell r="E61" t="str">
            <v>7810</v>
          </cell>
          <cell r="F61">
            <v>0</v>
          </cell>
          <cell r="G61" t="str">
            <v>节能环保产业</v>
          </cell>
          <cell r="H61" t="str">
            <v>基础设施</v>
          </cell>
          <cell r="I61">
            <v>0</v>
          </cell>
          <cell r="J61">
            <v>0</v>
          </cell>
          <cell r="K61">
            <v>0</v>
          </cell>
          <cell r="L61" t="str">
            <v>是</v>
          </cell>
          <cell r="M61">
            <v>0</v>
          </cell>
          <cell r="N61" t="str">
            <v>京津合作示范区</v>
          </cell>
          <cell r="O61" t="str">
            <v>国有</v>
          </cell>
          <cell r="P61">
            <v>9729</v>
          </cell>
          <cell r="Q61">
            <v>3297</v>
          </cell>
          <cell r="R61">
            <v>1431</v>
          </cell>
        </row>
        <row r="62">
          <cell r="D62" t="str">
            <v>京津合作示范区同润道（津广路-津硕路）道路、桥梁、市政管网及道路绿化工程</v>
          </cell>
          <cell r="E62" t="str">
            <v>7810</v>
          </cell>
          <cell r="F62">
            <v>0</v>
          </cell>
          <cell r="G62" t="str">
            <v>节能环保产业</v>
          </cell>
          <cell r="H62" t="str">
            <v>基础设施</v>
          </cell>
          <cell r="I62">
            <v>0</v>
          </cell>
          <cell r="J62">
            <v>0</v>
          </cell>
          <cell r="K62">
            <v>0</v>
          </cell>
          <cell r="L62" t="str">
            <v>是</v>
          </cell>
          <cell r="M62">
            <v>0</v>
          </cell>
          <cell r="N62" t="str">
            <v>京津合作示范区</v>
          </cell>
          <cell r="O62" t="str">
            <v>国有</v>
          </cell>
          <cell r="P62">
            <v>45474</v>
          </cell>
          <cell r="Q62">
            <v>19676</v>
          </cell>
          <cell r="R62">
            <v>5448</v>
          </cell>
        </row>
        <row r="63">
          <cell r="D63" t="str">
            <v>京津合作示范区同创大道（首兴路-桐宛道）道路、桥梁、市政管网及道路绿化工程</v>
          </cell>
          <cell r="E63" t="str">
            <v>7810</v>
          </cell>
          <cell r="F63">
            <v>0</v>
          </cell>
          <cell r="G63" t="str">
            <v>节能环保产业</v>
          </cell>
          <cell r="H63" t="str">
            <v>基础设施</v>
          </cell>
          <cell r="I63">
            <v>0</v>
          </cell>
          <cell r="J63">
            <v>0</v>
          </cell>
          <cell r="K63">
            <v>0</v>
          </cell>
          <cell r="L63" t="str">
            <v>是</v>
          </cell>
          <cell r="M63">
            <v>0</v>
          </cell>
          <cell r="N63" t="str">
            <v>京津合作示范区</v>
          </cell>
          <cell r="O63" t="str">
            <v>国有</v>
          </cell>
          <cell r="P63">
            <v>101133</v>
          </cell>
          <cell r="Q63">
            <v>43883</v>
          </cell>
          <cell r="R63">
            <v>11987</v>
          </cell>
        </row>
        <row r="64">
          <cell r="D64" t="str">
            <v>京津合作示范区二号岛2#雨水泵站工程</v>
          </cell>
          <cell r="E64" t="str">
            <v>4690</v>
          </cell>
          <cell r="F64">
            <v>0</v>
          </cell>
          <cell r="G64" t="str">
            <v>节能环保产业</v>
          </cell>
          <cell r="H64" t="str">
            <v>工业</v>
          </cell>
          <cell r="I64" t="str">
            <v>电力、热力、燃气及水生产和供应业</v>
          </cell>
          <cell r="J64">
            <v>0</v>
          </cell>
          <cell r="K64">
            <v>0</v>
          </cell>
          <cell r="L64" t="str">
            <v>是</v>
          </cell>
          <cell r="M64">
            <v>0</v>
          </cell>
          <cell r="N64" t="str">
            <v>京津合作示范区</v>
          </cell>
          <cell r="O64" t="str">
            <v>国有</v>
          </cell>
          <cell r="P64">
            <v>5810</v>
          </cell>
          <cell r="Q64">
            <v>5240</v>
          </cell>
          <cell r="R64">
            <v>214</v>
          </cell>
        </row>
        <row r="65">
          <cell r="D65" t="str">
            <v>京津合作示范区一号岛6#雨水泵站工程</v>
          </cell>
          <cell r="E65" t="str">
            <v>4690</v>
          </cell>
          <cell r="F65">
            <v>0</v>
          </cell>
          <cell r="G65" t="str">
            <v>节能环保产业</v>
          </cell>
          <cell r="H65" t="str">
            <v>工业</v>
          </cell>
          <cell r="I65" t="str">
            <v>电力、热力、燃气及水生产和供应业</v>
          </cell>
          <cell r="J65">
            <v>0</v>
          </cell>
          <cell r="K65">
            <v>0</v>
          </cell>
          <cell r="L65" t="str">
            <v>是</v>
          </cell>
          <cell r="M65">
            <v>0</v>
          </cell>
          <cell r="N65" t="str">
            <v>京津合作示范区</v>
          </cell>
          <cell r="O65" t="str">
            <v>国有</v>
          </cell>
          <cell r="P65">
            <v>7313</v>
          </cell>
          <cell r="Q65">
            <v>8166</v>
          </cell>
          <cell r="R65">
            <v>1197</v>
          </cell>
        </row>
        <row r="66">
          <cell r="D66" t="str">
            <v>京津合作示范区同润道（津广路-津硕路）防护绿地工程</v>
          </cell>
          <cell r="E66" t="str">
            <v>7840</v>
          </cell>
          <cell r="F66">
            <v>0</v>
          </cell>
          <cell r="G66">
            <v>0</v>
          </cell>
          <cell r="H66" t="str">
            <v>基础设施</v>
          </cell>
          <cell r="I66">
            <v>0</v>
          </cell>
          <cell r="J66">
            <v>0</v>
          </cell>
          <cell r="K66" t="str">
            <v>技改</v>
          </cell>
          <cell r="L66" t="str">
            <v>是</v>
          </cell>
          <cell r="M66">
            <v>0</v>
          </cell>
          <cell r="N66" t="str">
            <v>京津合作示范区</v>
          </cell>
          <cell r="O66" t="str">
            <v>国有</v>
          </cell>
          <cell r="P66">
            <v>10832</v>
          </cell>
          <cell r="Q66">
            <v>8529</v>
          </cell>
          <cell r="R66">
            <v>2587</v>
          </cell>
        </row>
        <row r="67">
          <cell r="D67" t="str">
            <v>京津合作示范区永定新河北路（林明道-达创路）道路、市政管网及道路绿化工程</v>
          </cell>
          <cell r="E67" t="str">
            <v>7810</v>
          </cell>
          <cell r="F67">
            <v>0</v>
          </cell>
          <cell r="G67" t="str">
            <v>节能环保产业</v>
          </cell>
          <cell r="H67" t="str">
            <v>基础设施</v>
          </cell>
          <cell r="I67">
            <v>0</v>
          </cell>
          <cell r="J67">
            <v>0</v>
          </cell>
          <cell r="K67">
            <v>0</v>
          </cell>
          <cell r="L67" t="str">
            <v>是</v>
          </cell>
          <cell r="M67">
            <v>0</v>
          </cell>
          <cell r="N67" t="str">
            <v>京津合作示范区</v>
          </cell>
          <cell r="O67" t="str">
            <v>国有</v>
          </cell>
          <cell r="P67">
            <v>20138</v>
          </cell>
          <cell r="Q67">
            <v>7127</v>
          </cell>
          <cell r="R67">
            <v>5425</v>
          </cell>
        </row>
        <row r="68">
          <cell r="D68" t="str">
            <v>京津合作示范区达顺路（同坤道-永定新河北路）道路、市政管网及道路绿化工程</v>
          </cell>
          <cell r="E68" t="str">
            <v>7810</v>
          </cell>
          <cell r="F68">
            <v>0</v>
          </cell>
          <cell r="G68" t="str">
            <v>节能环保产业</v>
          </cell>
          <cell r="H68" t="str">
            <v>基础设施</v>
          </cell>
          <cell r="I68">
            <v>0</v>
          </cell>
          <cell r="J68">
            <v>0</v>
          </cell>
          <cell r="K68">
            <v>0</v>
          </cell>
          <cell r="L68" t="str">
            <v>是</v>
          </cell>
          <cell r="M68">
            <v>0</v>
          </cell>
          <cell r="N68" t="str">
            <v>京津合作示范区</v>
          </cell>
          <cell r="O68" t="str">
            <v>国有</v>
          </cell>
          <cell r="P68">
            <v>10482</v>
          </cell>
          <cell r="Q68">
            <v>6706</v>
          </cell>
          <cell r="R68">
            <v>2671</v>
          </cell>
        </row>
        <row r="69">
          <cell r="D69" t="str">
            <v>京津合作示范区首达路（同坤道-永定新河北路）道路、市政管网及道路绿化工程</v>
          </cell>
          <cell r="E69" t="str">
            <v>7810</v>
          </cell>
          <cell r="F69">
            <v>0</v>
          </cell>
          <cell r="G69" t="str">
            <v>节能环保产业</v>
          </cell>
          <cell r="H69" t="str">
            <v>基础设施</v>
          </cell>
          <cell r="I69">
            <v>0</v>
          </cell>
          <cell r="J69">
            <v>0</v>
          </cell>
          <cell r="K69">
            <v>0</v>
          </cell>
          <cell r="L69" t="str">
            <v>是</v>
          </cell>
          <cell r="M69">
            <v>0</v>
          </cell>
          <cell r="N69" t="str">
            <v>京津合作示范区</v>
          </cell>
          <cell r="O69" t="str">
            <v>国有</v>
          </cell>
          <cell r="P69">
            <v>10505</v>
          </cell>
          <cell r="Q69">
            <v>4316</v>
          </cell>
          <cell r="R69">
            <v>1274</v>
          </cell>
        </row>
        <row r="70">
          <cell r="D70" t="str">
            <v>京津合作示范区淮美路（同坤道-永定新河北路）道路、市政管网及道路绿化工程</v>
          </cell>
          <cell r="E70" t="str">
            <v>7810</v>
          </cell>
          <cell r="F70">
            <v>0</v>
          </cell>
          <cell r="G70" t="str">
            <v>节能环保产业</v>
          </cell>
          <cell r="H70" t="str">
            <v>基础设施</v>
          </cell>
          <cell r="I70">
            <v>0</v>
          </cell>
          <cell r="J70">
            <v>0</v>
          </cell>
          <cell r="K70">
            <v>0</v>
          </cell>
          <cell r="L70" t="str">
            <v>是</v>
          </cell>
          <cell r="M70">
            <v>0</v>
          </cell>
          <cell r="N70" t="str">
            <v>京津合作示范区</v>
          </cell>
          <cell r="O70" t="str">
            <v>国有</v>
          </cell>
          <cell r="P70">
            <v>15153</v>
          </cell>
          <cell r="Q70">
            <v>7034</v>
          </cell>
          <cell r="R70">
            <v>2882</v>
          </cell>
        </row>
        <row r="71">
          <cell r="D71" t="str">
            <v>京津合作示范区首兴路（同坤道-永定新河北路）道路、市政管网及道路绿化工程</v>
          </cell>
          <cell r="E71" t="str">
            <v>7810</v>
          </cell>
          <cell r="F71">
            <v>0</v>
          </cell>
          <cell r="G71" t="str">
            <v>节能环保产业</v>
          </cell>
          <cell r="H71" t="str">
            <v>基础设施</v>
          </cell>
          <cell r="I71">
            <v>0</v>
          </cell>
          <cell r="J71">
            <v>0</v>
          </cell>
          <cell r="K71">
            <v>0</v>
          </cell>
          <cell r="L71" t="str">
            <v>是</v>
          </cell>
          <cell r="M71">
            <v>0</v>
          </cell>
          <cell r="N71" t="str">
            <v>京津合作示范区</v>
          </cell>
          <cell r="O71" t="str">
            <v>国有</v>
          </cell>
          <cell r="P71">
            <v>9046</v>
          </cell>
          <cell r="Q71">
            <v>5057</v>
          </cell>
          <cell r="R71">
            <v>1187</v>
          </cell>
        </row>
        <row r="72">
          <cell r="D72" t="str">
            <v>京津合作示范区同创大道（达顺路-首兴路）道路、桥梁、市政管网及道路绿化工程</v>
          </cell>
          <cell r="E72" t="str">
            <v>7810</v>
          </cell>
          <cell r="F72">
            <v>0</v>
          </cell>
          <cell r="G72" t="str">
            <v>节能环保产业</v>
          </cell>
          <cell r="H72" t="str">
            <v>基础设施</v>
          </cell>
          <cell r="I72">
            <v>0</v>
          </cell>
          <cell r="J72">
            <v>0</v>
          </cell>
          <cell r="K72">
            <v>0</v>
          </cell>
          <cell r="L72" t="str">
            <v>是</v>
          </cell>
          <cell r="M72">
            <v>0</v>
          </cell>
          <cell r="N72" t="str">
            <v>京津合作示范区</v>
          </cell>
          <cell r="O72" t="str">
            <v>国有</v>
          </cell>
          <cell r="P72">
            <v>4000</v>
          </cell>
          <cell r="Q72">
            <v>2114</v>
          </cell>
          <cell r="R72">
            <v>403</v>
          </cell>
        </row>
        <row r="73">
          <cell r="D73" t="str">
            <v>京津合作示范区创杰道（达顺路－规划路一）道路建设工程</v>
          </cell>
          <cell r="E73" t="str">
            <v>7810</v>
          </cell>
          <cell r="F73">
            <v>0</v>
          </cell>
          <cell r="G73" t="str">
            <v>节能环保产业</v>
          </cell>
          <cell r="H73" t="str">
            <v>基础设施</v>
          </cell>
          <cell r="I73">
            <v>0</v>
          </cell>
          <cell r="J73">
            <v>0</v>
          </cell>
          <cell r="K73">
            <v>0</v>
          </cell>
          <cell r="L73" t="str">
            <v>是</v>
          </cell>
          <cell r="M73">
            <v>0</v>
          </cell>
          <cell r="N73" t="str">
            <v>京津合作示范区</v>
          </cell>
          <cell r="O73" t="str">
            <v>国有</v>
          </cell>
          <cell r="P73">
            <v>8348</v>
          </cell>
          <cell r="Q73">
            <v>4441</v>
          </cell>
          <cell r="R73">
            <v>3344</v>
          </cell>
        </row>
        <row r="74">
          <cell r="D74" t="str">
            <v>京津合作示范区同坤道（首达路-悦枫路）防护绿地工程</v>
          </cell>
          <cell r="E74" t="str">
            <v>7840</v>
          </cell>
          <cell r="F74">
            <v>0</v>
          </cell>
          <cell r="G74">
            <v>0</v>
          </cell>
          <cell r="H74" t="str">
            <v>基础设施</v>
          </cell>
          <cell r="I74">
            <v>0</v>
          </cell>
          <cell r="J74">
            <v>0</v>
          </cell>
          <cell r="K74">
            <v>0</v>
          </cell>
          <cell r="L74" t="str">
            <v>是</v>
          </cell>
          <cell r="M74">
            <v>0</v>
          </cell>
          <cell r="N74" t="str">
            <v>京津合作示范区</v>
          </cell>
          <cell r="O74" t="str">
            <v>国有</v>
          </cell>
          <cell r="P74">
            <v>9575</v>
          </cell>
          <cell r="Q74">
            <v>2426</v>
          </cell>
          <cell r="R74">
            <v>0</v>
          </cell>
        </row>
        <row r="75">
          <cell r="D75" t="str">
            <v>京津合作示范区同创大道（首兴路-主干路九）防护绿地工程</v>
          </cell>
          <cell r="E75" t="str">
            <v>7840</v>
          </cell>
          <cell r="F75">
            <v>0</v>
          </cell>
          <cell r="G75">
            <v>0</v>
          </cell>
          <cell r="H75" t="str">
            <v>基础设施</v>
          </cell>
          <cell r="I75">
            <v>0</v>
          </cell>
          <cell r="J75">
            <v>0</v>
          </cell>
          <cell r="K75">
            <v>0</v>
          </cell>
          <cell r="L75" t="str">
            <v>是</v>
          </cell>
          <cell r="M75">
            <v>0</v>
          </cell>
          <cell r="N75" t="str">
            <v>京津合作示范区</v>
          </cell>
          <cell r="O75" t="str">
            <v>国有</v>
          </cell>
          <cell r="P75">
            <v>32065</v>
          </cell>
          <cell r="Q75">
            <v>19566</v>
          </cell>
          <cell r="R75">
            <v>5833</v>
          </cell>
        </row>
        <row r="76">
          <cell r="D76" t="str">
            <v>京津合作示范区霖扬道（朗星路-朗辰路）道路建设工程</v>
          </cell>
          <cell r="E76" t="str">
            <v>7810</v>
          </cell>
          <cell r="F76">
            <v>0</v>
          </cell>
          <cell r="G76" t="str">
            <v>节能环保产业</v>
          </cell>
          <cell r="H76" t="str">
            <v>基础设施</v>
          </cell>
          <cell r="I76">
            <v>0</v>
          </cell>
          <cell r="J76">
            <v>0</v>
          </cell>
          <cell r="K76">
            <v>0</v>
          </cell>
          <cell r="L76" t="str">
            <v>是</v>
          </cell>
          <cell r="M76">
            <v>0</v>
          </cell>
          <cell r="N76" t="str">
            <v>京津合作示范区</v>
          </cell>
          <cell r="O76" t="str">
            <v>国有</v>
          </cell>
          <cell r="P76">
            <v>4652</v>
          </cell>
          <cell r="Q76">
            <v>3066</v>
          </cell>
          <cell r="R76">
            <v>863</v>
          </cell>
        </row>
        <row r="77">
          <cell r="D77" t="str">
            <v>京津合作示范区首弘路（永定新河北路－同坤道）道路建设工程</v>
          </cell>
          <cell r="E77" t="str">
            <v>7810</v>
          </cell>
          <cell r="F77">
            <v>0</v>
          </cell>
          <cell r="G77" t="str">
            <v>节能环保产业</v>
          </cell>
          <cell r="H77" t="str">
            <v>基础设施</v>
          </cell>
          <cell r="I77">
            <v>0</v>
          </cell>
          <cell r="J77">
            <v>0</v>
          </cell>
          <cell r="K77">
            <v>0</v>
          </cell>
          <cell r="L77" t="str">
            <v>是</v>
          </cell>
          <cell r="M77">
            <v>0</v>
          </cell>
          <cell r="N77" t="str">
            <v>京津合作示范区</v>
          </cell>
          <cell r="O77" t="str">
            <v>国有</v>
          </cell>
          <cell r="P77">
            <v>3746</v>
          </cell>
          <cell r="Q77">
            <v>3209</v>
          </cell>
          <cell r="R77">
            <v>2033</v>
          </cell>
        </row>
        <row r="78">
          <cell r="D78" t="str">
            <v>京津合作示范区林明道（永定新河北路-同创大道）道路建设工程</v>
          </cell>
          <cell r="E78" t="str">
            <v>7810</v>
          </cell>
          <cell r="F78">
            <v>0</v>
          </cell>
          <cell r="G78" t="str">
            <v>节能环保产业</v>
          </cell>
          <cell r="H78" t="str">
            <v>基础设施</v>
          </cell>
          <cell r="I78">
            <v>0</v>
          </cell>
          <cell r="J78">
            <v>0</v>
          </cell>
          <cell r="K78">
            <v>0</v>
          </cell>
          <cell r="L78" t="str">
            <v>是</v>
          </cell>
          <cell r="M78">
            <v>0</v>
          </cell>
          <cell r="N78" t="str">
            <v>京津合作示范区</v>
          </cell>
          <cell r="O78" t="str">
            <v>国有</v>
          </cell>
          <cell r="P78">
            <v>1692</v>
          </cell>
          <cell r="Q78">
            <v>1166</v>
          </cell>
          <cell r="R78">
            <v>1012</v>
          </cell>
        </row>
        <row r="79">
          <cell r="D79" t="str">
            <v>京津合作示范区西南一支路（主干路四-津汉路延长线）给水管道、再生水管道建设工程</v>
          </cell>
          <cell r="E79" t="str">
            <v>7810</v>
          </cell>
          <cell r="F79">
            <v>0</v>
          </cell>
          <cell r="G79" t="str">
            <v>节能环保产业</v>
          </cell>
          <cell r="H79" t="str">
            <v>基础设施</v>
          </cell>
          <cell r="I79">
            <v>0</v>
          </cell>
          <cell r="J79">
            <v>0</v>
          </cell>
          <cell r="K79">
            <v>0</v>
          </cell>
          <cell r="L79" t="str">
            <v>是</v>
          </cell>
          <cell r="M79">
            <v>0</v>
          </cell>
          <cell r="N79" t="str">
            <v>京津合作示范区</v>
          </cell>
          <cell r="O79" t="str">
            <v>国有</v>
          </cell>
          <cell r="P79">
            <v>521</v>
          </cell>
          <cell r="Q79">
            <v>139</v>
          </cell>
          <cell r="R79">
            <v>0</v>
          </cell>
        </row>
        <row r="80">
          <cell r="D80" t="str">
            <v>京津合作示范区林明道（同创大道-达创路）道路建设工程</v>
          </cell>
          <cell r="E80" t="str">
            <v>7810</v>
          </cell>
          <cell r="F80">
            <v>0</v>
          </cell>
          <cell r="G80" t="str">
            <v>节能环保产业</v>
          </cell>
          <cell r="H80" t="str">
            <v>基础设施</v>
          </cell>
          <cell r="I80">
            <v>0</v>
          </cell>
          <cell r="J80">
            <v>0</v>
          </cell>
          <cell r="K80">
            <v>0</v>
          </cell>
          <cell r="L80" t="str">
            <v>是</v>
          </cell>
          <cell r="M80">
            <v>0</v>
          </cell>
          <cell r="N80" t="str">
            <v>京津合作示范区</v>
          </cell>
          <cell r="O80" t="str">
            <v>国有</v>
          </cell>
          <cell r="P80">
            <v>4832</v>
          </cell>
          <cell r="Q80">
            <v>1948</v>
          </cell>
          <cell r="R80">
            <v>1346</v>
          </cell>
        </row>
        <row r="81">
          <cell r="D81" t="str">
            <v>京津合作示范区西北二支路（次干路二-津汉路延长线）给水管道、再生水管道建设工程</v>
          </cell>
          <cell r="E81" t="str">
            <v>7810</v>
          </cell>
          <cell r="F81">
            <v>0</v>
          </cell>
          <cell r="G81" t="str">
            <v>节能环保产业</v>
          </cell>
          <cell r="H81" t="str">
            <v>基础设施</v>
          </cell>
          <cell r="I81">
            <v>0</v>
          </cell>
          <cell r="J81">
            <v>0</v>
          </cell>
          <cell r="K81">
            <v>0</v>
          </cell>
          <cell r="L81" t="str">
            <v>是</v>
          </cell>
          <cell r="M81">
            <v>0</v>
          </cell>
          <cell r="N81" t="str">
            <v>京津合作示范区</v>
          </cell>
          <cell r="O81" t="str">
            <v>国有</v>
          </cell>
          <cell r="P81">
            <v>511</v>
          </cell>
          <cell r="Q81">
            <v>130</v>
          </cell>
          <cell r="R81">
            <v>0</v>
          </cell>
        </row>
        <row r="82">
          <cell r="D82" t="str">
            <v>京津合作示范区沁安路（永定新河北路-林明道）道路建设工程</v>
          </cell>
          <cell r="E82" t="str">
            <v>7810</v>
          </cell>
          <cell r="F82">
            <v>0</v>
          </cell>
          <cell r="G82" t="str">
            <v>节能环保产业</v>
          </cell>
          <cell r="H82" t="str">
            <v>基础设施</v>
          </cell>
          <cell r="I82">
            <v>0</v>
          </cell>
          <cell r="J82">
            <v>0</v>
          </cell>
          <cell r="K82">
            <v>0</v>
          </cell>
          <cell r="L82" t="str">
            <v>是</v>
          </cell>
          <cell r="M82">
            <v>0</v>
          </cell>
          <cell r="N82" t="str">
            <v>京津合作示范区</v>
          </cell>
          <cell r="O82" t="str">
            <v>国有</v>
          </cell>
          <cell r="P82">
            <v>4297</v>
          </cell>
          <cell r="Q82">
            <v>2824</v>
          </cell>
          <cell r="R82">
            <v>887</v>
          </cell>
        </row>
        <row r="83">
          <cell r="D83" t="str">
            <v>京津合作示范区林竹道（沁安路-达创路）道路建设工程</v>
          </cell>
          <cell r="E83" t="str">
            <v>7810</v>
          </cell>
          <cell r="F83">
            <v>0</v>
          </cell>
          <cell r="G83" t="str">
            <v>节能环保产业</v>
          </cell>
          <cell r="H83" t="str">
            <v>基础设施</v>
          </cell>
          <cell r="I83">
            <v>0</v>
          </cell>
          <cell r="J83">
            <v>0</v>
          </cell>
          <cell r="K83">
            <v>0</v>
          </cell>
          <cell r="L83" t="str">
            <v>是</v>
          </cell>
          <cell r="M83">
            <v>0</v>
          </cell>
          <cell r="N83" t="str">
            <v>京津合作示范区</v>
          </cell>
          <cell r="O83" t="str">
            <v>国有</v>
          </cell>
          <cell r="P83">
            <v>3653</v>
          </cell>
          <cell r="Q83">
            <v>2242</v>
          </cell>
          <cell r="R83">
            <v>881</v>
          </cell>
        </row>
        <row r="84">
          <cell r="D84" t="str">
            <v>京津合作示范区同润道（林明道-津广路）道路建设工程</v>
          </cell>
          <cell r="E84" t="str">
            <v>7810</v>
          </cell>
          <cell r="F84">
            <v>0</v>
          </cell>
          <cell r="G84" t="str">
            <v>节能环保产业</v>
          </cell>
          <cell r="H84" t="str">
            <v>基础设施</v>
          </cell>
          <cell r="I84">
            <v>0</v>
          </cell>
          <cell r="J84">
            <v>0</v>
          </cell>
          <cell r="K84">
            <v>0</v>
          </cell>
          <cell r="L84" t="str">
            <v>是</v>
          </cell>
          <cell r="M84">
            <v>0</v>
          </cell>
          <cell r="N84" t="str">
            <v>京津合作示范区</v>
          </cell>
          <cell r="O84" t="str">
            <v>国有</v>
          </cell>
          <cell r="P84">
            <v>2708</v>
          </cell>
          <cell r="Q84">
            <v>2140</v>
          </cell>
          <cell r="R84">
            <v>488</v>
          </cell>
        </row>
        <row r="85">
          <cell r="D85" t="str">
            <v>京津合作示范区一号岛六支路（永定新河北路-次干路二）给水管道建设工程</v>
          </cell>
          <cell r="E85" t="str">
            <v>7810</v>
          </cell>
          <cell r="F85">
            <v>0</v>
          </cell>
          <cell r="G85" t="str">
            <v>节能环保产业</v>
          </cell>
          <cell r="H85" t="str">
            <v>基础设施</v>
          </cell>
          <cell r="I85">
            <v>0</v>
          </cell>
          <cell r="J85">
            <v>0</v>
          </cell>
          <cell r="K85">
            <v>0</v>
          </cell>
          <cell r="L85" t="str">
            <v>是</v>
          </cell>
          <cell r="M85">
            <v>0</v>
          </cell>
          <cell r="N85" t="str">
            <v>京津合作示范区</v>
          </cell>
          <cell r="O85" t="str">
            <v>国有</v>
          </cell>
          <cell r="P85">
            <v>531</v>
          </cell>
          <cell r="Q85">
            <v>134</v>
          </cell>
          <cell r="R85">
            <v>0</v>
          </cell>
        </row>
        <row r="86">
          <cell r="D86" t="str">
            <v>京津合作示范区一号岛支路四（西南六支路-次干路十）给水管道、再生水管道建设工程</v>
          </cell>
          <cell r="E86" t="str">
            <v>7810</v>
          </cell>
          <cell r="F86">
            <v>0</v>
          </cell>
          <cell r="G86" t="str">
            <v>节能环保产业</v>
          </cell>
          <cell r="H86" t="str">
            <v>基础设施</v>
          </cell>
          <cell r="I86">
            <v>0</v>
          </cell>
          <cell r="J86">
            <v>0</v>
          </cell>
          <cell r="K86">
            <v>0</v>
          </cell>
          <cell r="L86" t="str">
            <v>是</v>
          </cell>
          <cell r="M86">
            <v>0</v>
          </cell>
          <cell r="N86" t="str">
            <v>京津合作示范区</v>
          </cell>
          <cell r="O86" t="str">
            <v>国有</v>
          </cell>
          <cell r="P86">
            <v>1143</v>
          </cell>
          <cell r="Q86">
            <v>854</v>
          </cell>
          <cell r="R86">
            <v>1</v>
          </cell>
        </row>
        <row r="87">
          <cell r="D87" t="str">
            <v>京津合作示范区海清路（东北一支路-津汉公路）给水管道、再生水管道建设工程</v>
          </cell>
          <cell r="E87" t="str">
            <v>7810</v>
          </cell>
          <cell r="F87">
            <v>0</v>
          </cell>
          <cell r="G87" t="str">
            <v>节能环保产业</v>
          </cell>
          <cell r="H87" t="str">
            <v>基础设施</v>
          </cell>
          <cell r="I87">
            <v>0</v>
          </cell>
          <cell r="J87">
            <v>0</v>
          </cell>
          <cell r="K87">
            <v>0</v>
          </cell>
          <cell r="L87" t="str">
            <v>是</v>
          </cell>
          <cell r="M87">
            <v>0</v>
          </cell>
          <cell r="N87" t="str">
            <v>京津合作示范区</v>
          </cell>
          <cell r="O87" t="str">
            <v>国有</v>
          </cell>
          <cell r="P87">
            <v>2216</v>
          </cell>
          <cell r="Q87">
            <v>754</v>
          </cell>
          <cell r="R87">
            <v>88</v>
          </cell>
        </row>
        <row r="88">
          <cell r="D88" t="str">
            <v>京津合作示范区中石化水源管线切改工程</v>
          </cell>
          <cell r="E88" t="str">
            <v>7810</v>
          </cell>
          <cell r="F88">
            <v>0</v>
          </cell>
          <cell r="G88" t="str">
            <v>节能环保产业</v>
          </cell>
          <cell r="H88" t="str">
            <v>基础设施</v>
          </cell>
          <cell r="I88">
            <v>0</v>
          </cell>
          <cell r="J88">
            <v>0</v>
          </cell>
          <cell r="K88">
            <v>0</v>
          </cell>
          <cell r="L88" t="str">
            <v>是</v>
          </cell>
          <cell r="M88">
            <v>0</v>
          </cell>
          <cell r="N88" t="str">
            <v>京津合作示范区</v>
          </cell>
          <cell r="O88" t="str">
            <v>国有</v>
          </cell>
          <cell r="P88">
            <v>3500</v>
          </cell>
          <cell r="Q88">
            <v>2019</v>
          </cell>
          <cell r="R88">
            <v>0</v>
          </cell>
        </row>
        <row r="89">
          <cell r="D89" t="str">
            <v>京津合作示范区二号岛支路五（主干路十-二号岛支路十二）给水管道再生水管道建设工程</v>
          </cell>
          <cell r="E89" t="str">
            <v>7810</v>
          </cell>
          <cell r="F89">
            <v>0</v>
          </cell>
          <cell r="G89" t="str">
            <v>节能环保产业</v>
          </cell>
          <cell r="H89" t="str">
            <v>基础设施</v>
          </cell>
          <cell r="I89">
            <v>0</v>
          </cell>
          <cell r="J89">
            <v>0</v>
          </cell>
          <cell r="K89">
            <v>0</v>
          </cell>
          <cell r="L89" t="str">
            <v>是</v>
          </cell>
          <cell r="M89">
            <v>0</v>
          </cell>
          <cell r="N89" t="str">
            <v>京津合作示范区</v>
          </cell>
          <cell r="O89" t="str">
            <v>国有</v>
          </cell>
          <cell r="P89">
            <v>889</v>
          </cell>
          <cell r="Q89">
            <v>487</v>
          </cell>
          <cell r="R89">
            <v>0</v>
          </cell>
        </row>
        <row r="90">
          <cell r="D90" t="str">
            <v>京津合作示范区津汉公路辅路（津汉路延长线-东南四支路）给水管道、再生水管道建设工程</v>
          </cell>
          <cell r="E90" t="str">
            <v>7810</v>
          </cell>
          <cell r="F90">
            <v>0</v>
          </cell>
          <cell r="G90" t="str">
            <v>节能环保产业</v>
          </cell>
          <cell r="H90" t="str">
            <v>基础设施</v>
          </cell>
          <cell r="I90">
            <v>0</v>
          </cell>
          <cell r="J90">
            <v>0</v>
          </cell>
          <cell r="K90" t="e">
            <v>#N/A</v>
          </cell>
          <cell r="L90" t="str">
            <v>是</v>
          </cell>
          <cell r="M90">
            <v>0</v>
          </cell>
          <cell r="N90" t="str">
            <v>京津合作示范区</v>
          </cell>
          <cell r="O90" t="str">
            <v>国有</v>
          </cell>
          <cell r="P90">
            <v>1967</v>
          </cell>
          <cell r="Q90">
            <v>1507</v>
          </cell>
          <cell r="R90">
            <v>1507</v>
          </cell>
        </row>
        <row r="91">
          <cell r="D91" t="str">
            <v>京津合作示范区规划路一（创杰道-永定新河北路）道路建设工程</v>
          </cell>
          <cell r="E91" t="str">
            <v>7810</v>
          </cell>
          <cell r="F91">
            <v>0</v>
          </cell>
          <cell r="G91" t="str">
            <v>节能环保产业</v>
          </cell>
          <cell r="H91" t="str">
            <v>基础设施</v>
          </cell>
          <cell r="I91">
            <v>0</v>
          </cell>
          <cell r="J91">
            <v>0</v>
          </cell>
          <cell r="K91" t="e">
            <v>#N/A</v>
          </cell>
          <cell r="L91" t="str">
            <v>是</v>
          </cell>
          <cell r="M91">
            <v>0</v>
          </cell>
          <cell r="N91" t="str">
            <v>京津合作示范区</v>
          </cell>
          <cell r="O91" t="str">
            <v>国有</v>
          </cell>
          <cell r="P91">
            <v>1661</v>
          </cell>
          <cell r="Q91">
            <v>769</v>
          </cell>
          <cell r="R91">
            <v>769</v>
          </cell>
        </row>
        <row r="92">
          <cell r="D92" t="str">
            <v>京津合作示范区1#污水泵站建设工程</v>
          </cell>
          <cell r="E92" t="str">
            <v>7810</v>
          </cell>
          <cell r="F92">
            <v>0</v>
          </cell>
          <cell r="G92" t="str">
            <v>节能环保产业</v>
          </cell>
          <cell r="H92" t="str">
            <v>基础设施</v>
          </cell>
          <cell r="I92">
            <v>0</v>
          </cell>
          <cell r="J92">
            <v>0</v>
          </cell>
          <cell r="K92" t="e">
            <v>#N/A</v>
          </cell>
          <cell r="L92" t="str">
            <v>是</v>
          </cell>
          <cell r="M92">
            <v>0</v>
          </cell>
          <cell r="N92" t="str">
            <v>京津合作示范区</v>
          </cell>
          <cell r="O92" t="str">
            <v>国有</v>
          </cell>
          <cell r="P92">
            <v>531</v>
          </cell>
          <cell r="Q92">
            <v>900</v>
          </cell>
          <cell r="R92">
            <v>900</v>
          </cell>
        </row>
        <row r="93">
          <cell r="D93" t="str">
            <v>京津合作示范区悦芳道（悦川路-海清路）道路建设工程</v>
          </cell>
          <cell r="E93" t="str">
            <v>7810</v>
          </cell>
          <cell r="F93">
            <v>0</v>
          </cell>
          <cell r="G93" t="str">
            <v>节能环保产业</v>
          </cell>
          <cell r="H93" t="str">
            <v>基础设施</v>
          </cell>
          <cell r="I93">
            <v>0</v>
          </cell>
          <cell r="J93">
            <v>0</v>
          </cell>
          <cell r="K93" t="e">
            <v>#N/A</v>
          </cell>
          <cell r="L93" t="str">
            <v>是</v>
          </cell>
          <cell r="M93">
            <v>0</v>
          </cell>
          <cell r="N93" t="str">
            <v>京津合作示范区</v>
          </cell>
          <cell r="O93" t="str">
            <v>国有</v>
          </cell>
          <cell r="P93">
            <v>2852</v>
          </cell>
          <cell r="Q93">
            <v>2211</v>
          </cell>
          <cell r="R93">
            <v>2211</v>
          </cell>
        </row>
        <row r="94">
          <cell r="D94" t="str">
            <v>京津合作示范区悦川路（悦芳道-同坤道）道路建设工程</v>
          </cell>
          <cell r="E94" t="str">
            <v>7810</v>
          </cell>
          <cell r="F94">
            <v>0</v>
          </cell>
          <cell r="G94" t="str">
            <v>节能环保产业</v>
          </cell>
          <cell r="H94" t="str">
            <v>基础设施</v>
          </cell>
          <cell r="I94">
            <v>0</v>
          </cell>
          <cell r="J94">
            <v>0</v>
          </cell>
          <cell r="K94" t="e">
            <v>#N/A</v>
          </cell>
          <cell r="L94" t="str">
            <v>是</v>
          </cell>
          <cell r="M94">
            <v>0</v>
          </cell>
          <cell r="N94" t="str">
            <v>京津合作示范区</v>
          </cell>
          <cell r="O94" t="str">
            <v>国有</v>
          </cell>
          <cell r="P94">
            <v>2838</v>
          </cell>
          <cell r="Q94">
            <v>2082</v>
          </cell>
          <cell r="R94">
            <v>2082</v>
          </cell>
        </row>
        <row r="95">
          <cell r="D95" t="str">
            <v>京津合作示范区创英道（首卓路-首弘路）道路建设工程</v>
          </cell>
          <cell r="E95" t="str">
            <v>7810</v>
          </cell>
          <cell r="F95">
            <v>0</v>
          </cell>
          <cell r="G95" t="str">
            <v>节能环保产业</v>
          </cell>
          <cell r="H95" t="str">
            <v>基础设施</v>
          </cell>
          <cell r="I95">
            <v>0</v>
          </cell>
          <cell r="J95">
            <v>0</v>
          </cell>
          <cell r="K95" t="e">
            <v>#N/A</v>
          </cell>
          <cell r="L95" t="str">
            <v>是</v>
          </cell>
          <cell r="M95">
            <v>0</v>
          </cell>
          <cell r="N95" t="str">
            <v>京津合作示范区</v>
          </cell>
          <cell r="O95" t="str">
            <v>国有</v>
          </cell>
          <cell r="P95">
            <v>4129</v>
          </cell>
          <cell r="Q95">
            <v>3583</v>
          </cell>
          <cell r="R95">
            <v>3583</v>
          </cell>
        </row>
        <row r="96">
          <cell r="D96" t="str">
            <v>京津合作示范区首卓路（永定新河北路-创英道）道路建设工程</v>
          </cell>
          <cell r="E96" t="str">
            <v>7810</v>
          </cell>
          <cell r="F96">
            <v>0</v>
          </cell>
          <cell r="G96" t="str">
            <v>节能环保产业</v>
          </cell>
          <cell r="H96" t="str">
            <v>基础设施</v>
          </cell>
          <cell r="I96">
            <v>0</v>
          </cell>
          <cell r="J96">
            <v>0</v>
          </cell>
          <cell r="K96" t="e">
            <v>#N/A</v>
          </cell>
          <cell r="L96" t="str">
            <v>是</v>
          </cell>
          <cell r="M96">
            <v>0</v>
          </cell>
          <cell r="N96" t="str">
            <v>京津合作示范区</v>
          </cell>
          <cell r="O96" t="str">
            <v>国有</v>
          </cell>
          <cell r="P96">
            <v>4120</v>
          </cell>
          <cell r="Q96">
            <v>2152</v>
          </cell>
          <cell r="R96">
            <v>2152</v>
          </cell>
        </row>
        <row r="97">
          <cell r="D97" t="str">
            <v>京津合作示范区庭安路（同润道-津汉公路辅路）道路建设工程</v>
          </cell>
          <cell r="E97" t="str">
            <v>7810</v>
          </cell>
          <cell r="F97">
            <v>0</v>
          </cell>
          <cell r="G97" t="str">
            <v>节能环保产业</v>
          </cell>
          <cell r="H97" t="str">
            <v>基础设施</v>
          </cell>
          <cell r="I97">
            <v>0</v>
          </cell>
          <cell r="J97">
            <v>0</v>
          </cell>
          <cell r="K97" t="e">
            <v>#N/A</v>
          </cell>
          <cell r="L97" t="str">
            <v>是</v>
          </cell>
          <cell r="M97">
            <v>0</v>
          </cell>
          <cell r="N97" t="str">
            <v>京津合作示范区</v>
          </cell>
          <cell r="O97" t="str">
            <v>国有</v>
          </cell>
          <cell r="P97">
            <v>1378</v>
          </cell>
          <cell r="Q97">
            <v>695</v>
          </cell>
          <cell r="R97">
            <v>695</v>
          </cell>
        </row>
        <row r="98">
          <cell r="D98" t="str">
            <v>京津合作示范区3#污水泵站建设工程</v>
          </cell>
          <cell r="E98" t="str">
            <v>7810</v>
          </cell>
          <cell r="F98">
            <v>0</v>
          </cell>
          <cell r="G98" t="str">
            <v>节能环保产业</v>
          </cell>
          <cell r="H98" t="str">
            <v>基础设施</v>
          </cell>
          <cell r="I98">
            <v>0</v>
          </cell>
          <cell r="J98">
            <v>0</v>
          </cell>
          <cell r="K98" t="e">
            <v>#N/A</v>
          </cell>
          <cell r="L98" t="str">
            <v>是</v>
          </cell>
          <cell r="M98">
            <v>0</v>
          </cell>
          <cell r="N98" t="str">
            <v>京津合作示范区</v>
          </cell>
          <cell r="O98" t="str">
            <v>国有</v>
          </cell>
          <cell r="P98">
            <v>1332</v>
          </cell>
          <cell r="Q98">
            <v>617</v>
          </cell>
          <cell r="R98">
            <v>617</v>
          </cell>
        </row>
        <row r="99">
          <cell r="D99" t="str">
            <v>元森肽德生物医药科技（天津）有限公司生产基地建设</v>
          </cell>
          <cell r="E99" t="str">
            <v>1492</v>
          </cell>
        </row>
        <row r="99">
          <cell r="H99" t="str">
            <v>工业</v>
          </cell>
          <cell r="I99" t="str">
            <v>制造业</v>
          </cell>
          <cell r="J99" t="str">
            <v>生物医药</v>
          </cell>
          <cell r="K99" t="e">
            <v>#N/A</v>
          </cell>
          <cell r="L99" t="e">
            <v>#N/A</v>
          </cell>
          <cell r="M99" t="e">
            <v>#N/A</v>
          </cell>
          <cell r="N99" t="e">
            <v>#N/A</v>
          </cell>
          <cell r="O99" t="e">
            <v>#N/A</v>
          </cell>
          <cell r="P99">
            <v>36500</v>
          </cell>
          <cell r="Q99">
            <v>1745</v>
          </cell>
          <cell r="R99">
            <v>475</v>
          </cell>
        </row>
        <row r="100">
          <cell r="D100" t="str">
            <v>新材料1#车间建设</v>
          </cell>
          <cell r="E100" t="str">
            <v>3089</v>
          </cell>
          <cell r="F100" t="str">
            <v>高技术制造业</v>
          </cell>
          <cell r="G100" t="str">
            <v>新材料产业</v>
          </cell>
          <cell r="H100" t="str">
            <v>工业</v>
          </cell>
          <cell r="I100" t="str">
            <v>制造业</v>
          </cell>
          <cell r="J100" t="str">
            <v>新能源新材料</v>
          </cell>
          <cell r="K100" t="e">
            <v>#N/A</v>
          </cell>
          <cell r="L100">
            <v>0</v>
          </cell>
          <cell r="M100">
            <v>0</v>
          </cell>
          <cell r="N100" t="str">
            <v>海洋科技园</v>
          </cell>
          <cell r="O100" t="str">
            <v>国有</v>
          </cell>
          <cell r="P100">
            <v>845</v>
          </cell>
          <cell r="Q100">
            <v>842</v>
          </cell>
          <cell r="R100">
            <v>842</v>
          </cell>
        </row>
        <row r="101">
          <cell r="D101" t="str">
            <v>西门子电气传动有限公司新能源商用车电机产能提升</v>
          </cell>
          <cell r="E101" t="str">
            <v>3812</v>
          </cell>
          <cell r="F101">
            <v>0</v>
          </cell>
          <cell r="G101" t="str">
            <v>高端装备制造</v>
          </cell>
          <cell r="H101" t="str">
            <v>工业</v>
          </cell>
          <cell r="I101" t="str">
            <v>制造业</v>
          </cell>
          <cell r="J101" t="str">
            <v>高端装备制造</v>
          </cell>
          <cell r="K101" t="str">
            <v>技改</v>
          </cell>
          <cell r="L101">
            <v>0</v>
          </cell>
          <cell r="M101">
            <v>0</v>
          </cell>
          <cell r="N101" t="str">
            <v>华苑科技园</v>
          </cell>
          <cell r="O101" t="str">
            <v>外资</v>
          </cell>
          <cell r="P101">
            <v>3040</v>
          </cell>
          <cell r="Q101">
            <v>965</v>
          </cell>
          <cell r="R101">
            <v>0</v>
          </cell>
        </row>
        <row r="102">
          <cell r="D102" t="str">
            <v>半导体封装材料精密生产及精益制造扩产</v>
          </cell>
          <cell r="E102" t="str">
            <v>3985</v>
          </cell>
          <cell r="F102" t="str">
            <v>高技术制造业</v>
          </cell>
          <cell r="G102" t="str">
            <v>新材料产业</v>
          </cell>
          <cell r="H102" t="str">
            <v>工业</v>
          </cell>
          <cell r="I102" t="str">
            <v>制造业</v>
          </cell>
          <cell r="J102" t="str">
            <v>新能源新材料</v>
          </cell>
          <cell r="K102" t="e">
            <v>#N/A</v>
          </cell>
          <cell r="L102">
            <v>0</v>
          </cell>
          <cell r="M102" t="e">
            <v>#N/A</v>
          </cell>
          <cell r="N102" t="str">
            <v>海洋科技园</v>
          </cell>
          <cell r="O102" t="str">
            <v>民营</v>
          </cell>
          <cell r="P102">
            <v>6000</v>
          </cell>
          <cell r="Q102">
            <v>1197</v>
          </cell>
          <cell r="R102">
            <v>545</v>
          </cell>
        </row>
        <row r="103">
          <cell r="D103" t="str">
            <v>天津亚特莱国际货运代理有限公司新建厂房</v>
          </cell>
          <cell r="E103" t="str">
            <v>5821</v>
          </cell>
          <cell r="F103">
            <v>0</v>
          </cell>
          <cell r="G103">
            <v>0</v>
          </cell>
          <cell r="H103" t="str">
            <v>服务业</v>
          </cell>
          <cell r="I103">
            <v>0</v>
          </cell>
          <cell r="J103" t="str">
            <v>现代新兴服务业</v>
          </cell>
          <cell r="K103" t="e">
            <v>#N/A</v>
          </cell>
          <cell r="L103">
            <v>0</v>
          </cell>
          <cell r="M103" t="e">
            <v>#N/A</v>
          </cell>
          <cell r="N103" t="str">
            <v>海洋科技园</v>
          </cell>
          <cell r="O103" t="str">
            <v>国有</v>
          </cell>
          <cell r="P103">
            <v>2100</v>
          </cell>
          <cell r="Q103">
            <v>633</v>
          </cell>
          <cell r="R103">
            <v>633</v>
          </cell>
        </row>
        <row r="104">
          <cell r="D104" t="str">
            <v>天津中环领先半导体硅片项目（一期）</v>
          </cell>
          <cell r="E104" t="str">
            <v>3985</v>
          </cell>
          <cell r="F104" t="str">
            <v>高技术制造业</v>
          </cell>
          <cell r="G104" t="str">
            <v>新能源产业</v>
          </cell>
          <cell r="H104" t="str">
            <v>工业</v>
          </cell>
          <cell r="I104" t="str">
            <v>制造业</v>
          </cell>
          <cell r="J104" t="str">
            <v>信创</v>
          </cell>
          <cell r="K104">
            <v>0</v>
          </cell>
          <cell r="L104">
            <v>0</v>
          </cell>
          <cell r="M104">
            <v>0</v>
          </cell>
          <cell r="N104" t="str">
            <v>华苑科技园</v>
          </cell>
          <cell r="O104" t="str">
            <v>民营</v>
          </cell>
          <cell r="P104">
            <v>64500</v>
          </cell>
          <cell r="Q104">
            <v>52892</v>
          </cell>
          <cell r="R104">
            <v>30228</v>
          </cell>
        </row>
        <row r="105">
          <cell r="D105" t="str">
            <v>小尺寸抛光片扩产</v>
          </cell>
          <cell r="E105" t="str">
            <v>3972</v>
          </cell>
          <cell r="F105" t="str">
            <v>高技术制造业</v>
          </cell>
          <cell r="G105" t="str">
            <v>电子核心产业</v>
          </cell>
          <cell r="H105" t="str">
            <v>工业</v>
          </cell>
          <cell r="I105" t="str">
            <v>制造业</v>
          </cell>
          <cell r="J105" t="str">
            <v>信创</v>
          </cell>
          <cell r="K105" t="e">
            <v>#N/A</v>
          </cell>
          <cell r="L105">
            <v>0</v>
          </cell>
          <cell r="M105" t="e">
            <v>#N/A</v>
          </cell>
          <cell r="N105" t="str">
            <v>华苑科技园</v>
          </cell>
          <cell r="O105" t="str">
            <v>民营</v>
          </cell>
          <cell r="P105">
            <v>30070</v>
          </cell>
          <cell r="Q105">
            <v>14122</v>
          </cell>
          <cell r="R105">
            <v>10080</v>
          </cell>
        </row>
        <row r="106">
          <cell r="D106" t="str">
            <v>节能型功率器件用半导体单晶硅片</v>
          </cell>
          <cell r="E106" t="str">
            <v>3985</v>
          </cell>
          <cell r="F106" t="str">
            <v>高技术制造业</v>
          </cell>
          <cell r="G106" t="str">
            <v>电子核心产业</v>
          </cell>
          <cell r="H106" t="str">
            <v>工业</v>
          </cell>
          <cell r="I106" t="str">
            <v>制造业</v>
          </cell>
          <cell r="J106" t="str">
            <v>信创</v>
          </cell>
          <cell r="K106" t="e">
            <v>#N/A</v>
          </cell>
          <cell r="L106">
            <v>0</v>
          </cell>
          <cell r="M106" t="e">
            <v>#N/A</v>
          </cell>
          <cell r="N106" t="str">
            <v>华苑科技园</v>
          </cell>
          <cell r="O106" t="str">
            <v>民营</v>
          </cell>
          <cell r="P106">
            <v>238191</v>
          </cell>
          <cell r="Q106">
            <v>78388</v>
          </cell>
          <cell r="R106">
            <v>76573</v>
          </cell>
        </row>
        <row r="107">
          <cell r="D107" t="str">
            <v>6英寸功率半导体芯片扩产</v>
          </cell>
          <cell r="E107" t="str">
            <v>3972</v>
          </cell>
          <cell r="F107" t="str">
            <v>高技术制造业</v>
          </cell>
          <cell r="G107" t="str">
            <v>电子器件制造</v>
          </cell>
          <cell r="H107" t="str">
            <v>工业</v>
          </cell>
          <cell r="I107" t="str">
            <v>制造业</v>
          </cell>
          <cell r="J107" t="str">
            <v>信创</v>
          </cell>
          <cell r="K107" t="str">
            <v>技改</v>
          </cell>
          <cell r="L107">
            <v>0</v>
          </cell>
          <cell r="M107">
            <v>0</v>
          </cell>
          <cell r="N107" t="str">
            <v>华苑科技园</v>
          </cell>
          <cell r="O107" t="str">
            <v>国有</v>
          </cell>
          <cell r="P107">
            <v>26958</v>
          </cell>
          <cell r="Q107">
            <v>13721</v>
          </cell>
          <cell r="R107">
            <v>5732</v>
          </cell>
        </row>
        <row r="108">
          <cell r="D108" t="str">
            <v>天津滨海高新区集中供热煤改燃工程</v>
          </cell>
          <cell r="E108" t="str">
            <v>4430</v>
          </cell>
          <cell r="F108">
            <v>0</v>
          </cell>
          <cell r="G108" t="str">
            <v>新能源产业</v>
          </cell>
          <cell r="H108" t="str">
            <v>工业</v>
          </cell>
          <cell r="I108" t="str">
            <v>电力、热力、燃气及水生产和供应业</v>
          </cell>
          <cell r="J108" t="str">
            <v>新能源新材料</v>
          </cell>
          <cell r="K108">
            <v>0</v>
          </cell>
          <cell r="L108">
            <v>0</v>
          </cell>
          <cell r="M108">
            <v>0</v>
          </cell>
          <cell r="N108" t="str">
            <v>海洋科技园</v>
          </cell>
          <cell r="O108" t="str">
            <v>国有</v>
          </cell>
          <cell r="P108">
            <v>24338</v>
          </cell>
          <cell r="Q108">
            <v>1212</v>
          </cell>
          <cell r="R108">
            <v>0</v>
          </cell>
        </row>
        <row r="109">
          <cell r="D109" t="str">
            <v>滨海科技园外排泵站外排河道及沿线桥涵工程</v>
          </cell>
          <cell r="E109" t="str">
            <v>7810</v>
          </cell>
          <cell r="F109">
            <v>0</v>
          </cell>
          <cell r="G109">
            <v>0</v>
          </cell>
          <cell r="H109" t="str">
            <v>基础设施2</v>
          </cell>
          <cell r="I109">
            <v>0</v>
          </cell>
          <cell r="J109">
            <v>0</v>
          </cell>
          <cell r="K109">
            <v>0</v>
          </cell>
          <cell r="L109">
            <v>0</v>
          </cell>
          <cell r="M109">
            <v>0</v>
          </cell>
          <cell r="N109" t="str">
            <v>渤龙湖科技园</v>
          </cell>
          <cell r="O109" t="str">
            <v>国有</v>
          </cell>
          <cell r="P109">
            <v>10000</v>
          </cell>
          <cell r="Q109">
            <v>1974</v>
          </cell>
          <cell r="R109">
            <v>1144</v>
          </cell>
        </row>
        <row r="110">
          <cell r="D110" t="str">
            <v>海洋科技园宁海路小学</v>
          </cell>
          <cell r="E110" t="str">
            <v>8321</v>
          </cell>
          <cell r="F110">
            <v>0</v>
          </cell>
          <cell r="G110">
            <v>0</v>
          </cell>
          <cell r="H110" t="str">
            <v>基础设施2</v>
          </cell>
          <cell r="I110">
            <v>0</v>
          </cell>
          <cell r="J110">
            <v>0</v>
          </cell>
          <cell r="K110">
            <v>0</v>
          </cell>
          <cell r="L110">
            <v>0</v>
          </cell>
          <cell r="M110">
            <v>0</v>
          </cell>
          <cell r="N110" t="str">
            <v>海洋科技园</v>
          </cell>
          <cell r="O110" t="str">
            <v>国有</v>
          </cell>
          <cell r="P110">
            <v>17000</v>
          </cell>
          <cell r="Q110">
            <v>15147</v>
          </cell>
          <cell r="R110">
            <v>2470</v>
          </cell>
        </row>
        <row r="111">
          <cell r="D111" t="str">
            <v>滨海高新区塘黄路垃圾场生态整治工程项目</v>
          </cell>
          <cell r="E111" t="str">
            <v>7810</v>
          </cell>
          <cell r="F111">
            <v>0</v>
          </cell>
          <cell r="G111">
            <v>0</v>
          </cell>
          <cell r="H111" t="str">
            <v>基础设施2</v>
          </cell>
          <cell r="I111">
            <v>0</v>
          </cell>
          <cell r="J111">
            <v>0</v>
          </cell>
          <cell r="K111" t="str">
            <v>技改</v>
          </cell>
          <cell r="L111">
            <v>0</v>
          </cell>
          <cell r="M111">
            <v>0</v>
          </cell>
          <cell r="N111" t="str">
            <v>海洋科技园</v>
          </cell>
          <cell r="O111" t="str">
            <v>国有</v>
          </cell>
          <cell r="P111">
            <v>9941</v>
          </cell>
          <cell r="Q111">
            <v>7800</v>
          </cell>
          <cell r="R111">
            <v>0</v>
          </cell>
        </row>
        <row r="112">
          <cell r="D112" t="str">
            <v>海洋科技园海缘东路幼儿园项目</v>
          </cell>
          <cell r="E112" t="str">
            <v>8310</v>
          </cell>
          <cell r="F112">
            <v>0</v>
          </cell>
          <cell r="G112">
            <v>0</v>
          </cell>
          <cell r="H112" t="str">
            <v>基础设施2</v>
          </cell>
          <cell r="I112">
            <v>0</v>
          </cell>
          <cell r="J112">
            <v>0</v>
          </cell>
          <cell r="K112">
            <v>0</v>
          </cell>
          <cell r="L112">
            <v>0</v>
          </cell>
          <cell r="M112">
            <v>0</v>
          </cell>
          <cell r="N112" t="str">
            <v>海洋科技园</v>
          </cell>
          <cell r="O112" t="str">
            <v>国有</v>
          </cell>
          <cell r="P112">
            <v>6500</v>
          </cell>
          <cell r="Q112">
            <v>4452</v>
          </cell>
          <cell r="R112">
            <v>871</v>
          </cell>
        </row>
        <row r="113">
          <cell r="D113" t="str">
            <v>渤龙湖科技园高新二路消防站</v>
          </cell>
          <cell r="E113" t="str">
            <v>9291</v>
          </cell>
          <cell r="F113">
            <v>0</v>
          </cell>
          <cell r="G113">
            <v>0</v>
          </cell>
          <cell r="H113" t="str">
            <v>基础设施2</v>
          </cell>
          <cell r="I113">
            <v>0</v>
          </cell>
          <cell r="J113">
            <v>0</v>
          </cell>
          <cell r="K113">
            <v>0</v>
          </cell>
          <cell r="L113">
            <v>0</v>
          </cell>
          <cell r="M113">
            <v>0</v>
          </cell>
          <cell r="N113" t="str">
            <v>渤龙湖科技园</v>
          </cell>
          <cell r="O113" t="str">
            <v>国有</v>
          </cell>
          <cell r="P113">
            <v>7827</v>
          </cell>
          <cell r="Q113">
            <v>2290</v>
          </cell>
          <cell r="R113">
            <v>1162</v>
          </cell>
        </row>
        <row r="114">
          <cell r="D114" t="str">
            <v>高新区两类设施建设工程二期</v>
          </cell>
          <cell r="E114" t="str">
            <v>7810</v>
          </cell>
          <cell r="F114">
            <v>0</v>
          </cell>
          <cell r="G114">
            <v>0</v>
          </cell>
          <cell r="H114" t="str">
            <v>基础设施2</v>
          </cell>
          <cell r="I114">
            <v>0</v>
          </cell>
          <cell r="J114">
            <v>0</v>
          </cell>
          <cell r="K114" t="e">
            <v>#N/A</v>
          </cell>
          <cell r="L114" t="e">
            <v>#N/A</v>
          </cell>
          <cell r="M114" t="e">
            <v>#N/A</v>
          </cell>
          <cell r="N114" t="str">
            <v>华苑及渤龙湖科技园</v>
          </cell>
          <cell r="O114" t="str">
            <v>国有</v>
          </cell>
          <cell r="P114">
            <v>4000</v>
          </cell>
          <cell r="Q114">
            <v>2800</v>
          </cell>
          <cell r="R114">
            <v>0</v>
          </cell>
        </row>
        <row r="115">
          <cell r="D115" t="str">
            <v>风光大道、高新八路、惠贤道、神舟大道、高祥道及天环西路道路绿化工程</v>
          </cell>
          <cell r="E115" t="str">
            <v>7810</v>
          </cell>
          <cell r="F115">
            <v>0</v>
          </cell>
          <cell r="G115">
            <v>0</v>
          </cell>
          <cell r="H115" t="str">
            <v>基础设施2</v>
          </cell>
          <cell r="I115">
            <v>0</v>
          </cell>
          <cell r="J115">
            <v>0</v>
          </cell>
          <cell r="K115">
            <v>0</v>
          </cell>
          <cell r="L115">
            <v>0</v>
          </cell>
          <cell r="M115">
            <v>0</v>
          </cell>
          <cell r="N115" t="str">
            <v>渤龙湖科技园</v>
          </cell>
          <cell r="O115" t="str">
            <v>国有</v>
          </cell>
          <cell r="P115">
            <v>4000</v>
          </cell>
          <cell r="Q115">
            <v>1593</v>
          </cell>
          <cell r="R115">
            <v>1593</v>
          </cell>
        </row>
        <row r="116">
          <cell r="D116" t="str">
            <v>2020年路灯监控交通信号灯工程项目</v>
          </cell>
          <cell r="E116" t="str">
            <v>7810</v>
          </cell>
          <cell r="F116">
            <v>0</v>
          </cell>
          <cell r="G116">
            <v>0</v>
          </cell>
          <cell r="H116" t="str">
            <v>基础设施2</v>
          </cell>
          <cell r="I116">
            <v>0</v>
          </cell>
          <cell r="J116">
            <v>0</v>
          </cell>
          <cell r="K116">
            <v>0</v>
          </cell>
          <cell r="L116">
            <v>0</v>
          </cell>
          <cell r="M116">
            <v>0</v>
          </cell>
          <cell r="N116">
            <v>0</v>
          </cell>
          <cell r="O116" t="str">
            <v>国有</v>
          </cell>
          <cell r="P116">
            <v>1200</v>
          </cell>
          <cell r="Q116">
            <v>908</v>
          </cell>
          <cell r="R116">
            <v>908</v>
          </cell>
        </row>
        <row r="117">
          <cell r="D117" t="str">
            <v>芯片自动化导入</v>
          </cell>
          <cell r="E117" t="str">
            <v>3976</v>
          </cell>
          <cell r="F117" t="str">
            <v>高技术制造业</v>
          </cell>
          <cell r="G117" t="str">
            <v>电子核心产业</v>
          </cell>
          <cell r="H117" t="str">
            <v>工业</v>
          </cell>
          <cell r="I117" t="str">
            <v>制造业</v>
          </cell>
          <cell r="J117" t="str">
            <v>新能源新材料</v>
          </cell>
          <cell r="K117" t="e">
            <v>#N/A</v>
          </cell>
          <cell r="L117" t="e">
            <v>#N/A</v>
          </cell>
          <cell r="M117" t="e">
            <v>#N/A</v>
          </cell>
          <cell r="N117" t="str">
            <v>华苑科技园</v>
          </cell>
          <cell r="O117" t="str">
            <v>民营</v>
          </cell>
          <cell r="P117">
            <v>3949</v>
          </cell>
          <cell r="Q117">
            <v>1228</v>
          </cell>
          <cell r="R117">
            <v>1228</v>
          </cell>
        </row>
        <row r="118">
          <cell r="D118" t="str">
            <v>海河实验室细胞产业研发转化基地</v>
          </cell>
          <cell r="E118" t="str">
            <v>7320</v>
          </cell>
          <cell r="F118" t="str">
            <v>高技术服务业</v>
          </cell>
          <cell r="G118">
            <v>0</v>
          </cell>
          <cell r="H118" t="str">
            <v>服务业</v>
          </cell>
          <cell r="I118">
            <v>0</v>
          </cell>
          <cell r="J118" t="str">
            <v>生物医药</v>
          </cell>
          <cell r="K118" t="e">
            <v>#N/A</v>
          </cell>
          <cell r="L118" t="e">
            <v>#N/A</v>
          </cell>
          <cell r="M118" t="e">
            <v>#N/A</v>
          </cell>
          <cell r="N118" t="str">
            <v>渤龙湖科技园</v>
          </cell>
          <cell r="O118" t="str">
            <v>国有</v>
          </cell>
          <cell r="P118">
            <v>55000</v>
          </cell>
          <cell r="Q118">
            <v>11777</v>
          </cell>
          <cell r="R118">
            <v>11777</v>
          </cell>
        </row>
        <row r="119">
          <cell r="D119" t="str">
            <v>天津市滨海高新区垃圾分类及餐厨垃圾处理项目</v>
          </cell>
          <cell r="E119" t="str">
            <v>7820</v>
          </cell>
        </row>
        <row r="119">
          <cell r="H119" t="str">
            <v>服务业</v>
          </cell>
        </row>
        <row r="119">
          <cell r="J119" t="str">
            <v>生物医药</v>
          </cell>
          <cell r="K119" t="e">
            <v>#N/A</v>
          </cell>
          <cell r="L119" t="e">
            <v>#N/A</v>
          </cell>
          <cell r="M119" t="e">
            <v>#N/A</v>
          </cell>
          <cell r="N119" t="e">
            <v>#N/A</v>
          </cell>
          <cell r="O119" t="e">
            <v>#N/A</v>
          </cell>
          <cell r="P119">
            <v>6000</v>
          </cell>
          <cell r="Q119">
            <v>500</v>
          </cell>
          <cell r="R119">
            <v>500</v>
          </cell>
        </row>
        <row r="120">
          <cell r="D120" t="str">
            <v>友阿都舍酒店内部提升改造工程</v>
          </cell>
          <cell r="E120" t="str">
            <v>6110</v>
          </cell>
          <cell r="F120">
            <v>0</v>
          </cell>
          <cell r="G120">
            <v>0</v>
          </cell>
          <cell r="H120" t="str">
            <v>服务业</v>
          </cell>
          <cell r="I120">
            <v>0</v>
          </cell>
          <cell r="J120" t="str">
            <v>现代新兴服务业</v>
          </cell>
          <cell r="K120" t="e">
            <v>#N/A</v>
          </cell>
          <cell r="L120" t="e">
            <v>#N/A</v>
          </cell>
          <cell r="M120" t="e">
            <v>#N/A</v>
          </cell>
          <cell r="N120" t="str">
            <v>海洋科技园</v>
          </cell>
          <cell r="O120" t="str">
            <v>民营</v>
          </cell>
          <cell r="P120">
            <v>10100</v>
          </cell>
          <cell r="Q120">
            <v>3155</v>
          </cell>
          <cell r="R120">
            <v>0</v>
          </cell>
        </row>
        <row r="121">
          <cell r="D121" t="str">
            <v>天津滨海高新区客车桥厂地块配套幼儿园项目</v>
          </cell>
          <cell r="E121" t="str">
            <v>8310</v>
          </cell>
          <cell r="F121">
            <v>0</v>
          </cell>
          <cell r="G121">
            <v>0</v>
          </cell>
          <cell r="H121" t="str">
            <v>基础设施2</v>
          </cell>
          <cell r="I121">
            <v>0</v>
          </cell>
          <cell r="J121">
            <v>0</v>
          </cell>
          <cell r="K121" t="e">
            <v>#N/A</v>
          </cell>
          <cell r="L121" t="e">
            <v>#N/A</v>
          </cell>
          <cell r="M121" t="e">
            <v>#N/A</v>
          </cell>
          <cell r="N121" t="str">
            <v>华苑科技园</v>
          </cell>
          <cell r="O121" t="str">
            <v>国有</v>
          </cell>
          <cell r="P121">
            <v>6500</v>
          </cell>
          <cell r="Q121">
            <v>3203</v>
          </cell>
          <cell r="R121">
            <v>2193</v>
          </cell>
        </row>
        <row r="122">
          <cell r="D122" t="str">
            <v>规划支路一道路排水及市政配套工程</v>
          </cell>
          <cell r="E122" t="str">
            <v>7810</v>
          </cell>
        </row>
        <row r="122">
          <cell r="H122" t="str">
            <v>基础设施2</v>
          </cell>
        </row>
        <row r="122">
          <cell r="K122" t="e">
            <v>#N/A</v>
          </cell>
          <cell r="L122" t="e">
            <v>#N/A</v>
          </cell>
          <cell r="M122" t="e">
            <v>#N/A</v>
          </cell>
          <cell r="N122" t="e">
            <v>#N/A</v>
          </cell>
          <cell r="O122" t="e">
            <v>#N/A</v>
          </cell>
          <cell r="P122">
            <v>1450</v>
          </cell>
          <cell r="Q122">
            <v>38</v>
          </cell>
          <cell r="R122">
            <v>38</v>
          </cell>
        </row>
        <row r="123">
          <cell r="D123" t="str">
            <v>规划支路二道路排水及市政配套工程</v>
          </cell>
          <cell r="E123" t="str">
            <v>7810</v>
          </cell>
        </row>
        <row r="123">
          <cell r="H123" t="str">
            <v>基础设施2</v>
          </cell>
        </row>
        <row r="123">
          <cell r="K123" t="e">
            <v>#N/A</v>
          </cell>
          <cell r="L123" t="e">
            <v>#N/A</v>
          </cell>
          <cell r="M123" t="e">
            <v>#N/A</v>
          </cell>
          <cell r="N123" t="e">
            <v>#N/A</v>
          </cell>
          <cell r="O123" t="e">
            <v>#N/A</v>
          </cell>
          <cell r="P123">
            <v>2220</v>
          </cell>
          <cell r="Q123">
            <v>45</v>
          </cell>
          <cell r="R123">
            <v>45</v>
          </cell>
        </row>
        <row r="124">
          <cell r="D124" t="str">
            <v>海泰华科二路道路排水及市政配套工程</v>
          </cell>
          <cell r="E124" t="str">
            <v>7810</v>
          </cell>
        </row>
        <row r="124">
          <cell r="H124" t="str">
            <v>基础设施2</v>
          </cell>
        </row>
        <row r="124">
          <cell r="K124" t="e">
            <v>#N/A</v>
          </cell>
          <cell r="L124" t="e">
            <v>#N/A</v>
          </cell>
          <cell r="M124" t="e">
            <v>#N/A</v>
          </cell>
          <cell r="N124" t="e">
            <v>#N/A</v>
          </cell>
          <cell r="O124" t="e">
            <v>#N/A</v>
          </cell>
          <cell r="P124">
            <v>2850</v>
          </cell>
          <cell r="Q124">
            <v>52</v>
          </cell>
          <cell r="R124">
            <v>52</v>
          </cell>
        </row>
        <row r="125">
          <cell r="D125" t="str">
            <v>波音公司三期新建及一、二期改扩建工程</v>
          </cell>
          <cell r="E125" t="str">
            <v>3741</v>
          </cell>
          <cell r="F125" t="str">
            <v>高技术制造业</v>
          </cell>
          <cell r="G125" t="str">
            <v>高端装备制造产业</v>
          </cell>
          <cell r="H125" t="str">
            <v>工业</v>
          </cell>
          <cell r="I125" t="str">
            <v>制造业</v>
          </cell>
          <cell r="J125" t="str">
            <v>高端装备制造</v>
          </cell>
          <cell r="K125">
            <v>0</v>
          </cell>
          <cell r="L125">
            <v>0</v>
          </cell>
          <cell r="M125">
            <v>0</v>
          </cell>
          <cell r="N125" t="str">
            <v>海洋科技园</v>
          </cell>
          <cell r="O125" t="str">
            <v>外资</v>
          </cell>
          <cell r="P125">
            <v>65236</v>
          </cell>
          <cell r="Q125">
            <v>39134</v>
          </cell>
          <cell r="R125">
            <v>13240</v>
          </cell>
        </row>
        <row r="126">
          <cell r="D126" t="str">
            <v>油田生产事业部完井实验室建设项目</v>
          </cell>
          <cell r="E126" t="str">
            <v>7471</v>
          </cell>
          <cell r="F126" t="str">
            <v>高技术服务业</v>
          </cell>
          <cell r="G126" t="str">
            <v>相关服务业</v>
          </cell>
          <cell r="H126" t="str">
            <v>服务业</v>
          </cell>
          <cell r="I126">
            <v>0</v>
          </cell>
          <cell r="J126" t="str">
            <v>现代新兴服务业</v>
          </cell>
          <cell r="K126">
            <v>0</v>
          </cell>
          <cell r="L126" t="str">
            <v>是</v>
          </cell>
          <cell r="M126">
            <v>0</v>
          </cell>
          <cell r="N126" t="str">
            <v>海洋科技园</v>
          </cell>
          <cell r="O126" t="str">
            <v>国有</v>
          </cell>
          <cell r="P126">
            <v>9989</v>
          </cell>
          <cell r="Q126">
            <v>8443</v>
          </cell>
          <cell r="R126">
            <v>2725</v>
          </cell>
        </row>
        <row r="127">
          <cell r="D127" t="str">
            <v>油服物探装备更新改造项目</v>
          </cell>
          <cell r="E127" t="str">
            <v>7471</v>
          </cell>
          <cell r="F127" t="str">
            <v>高技术服务业</v>
          </cell>
          <cell r="G127" t="str">
            <v>相关服务业</v>
          </cell>
          <cell r="H127" t="str">
            <v>服务业</v>
          </cell>
          <cell r="I127">
            <v>0</v>
          </cell>
          <cell r="J127" t="str">
            <v>现代新兴服务业</v>
          </cell>
          <cell r="K127" t="e">
            <v>#N/A</v>
          </cell>
          <cell r="L127" t="e">
            <v>#N/A</v>
          </cell>
          <cell r="M127" t="e">
            <v>#N/A</v>
          </cell>
          <cell r="N127" t="str">
            <v>海洋科技园</v>
          </cell>
          <cell r="O127" t="str">
            <v>国有</v>
          </cell>
          <cell r="P127">
            <v>7287</v>
          </cell>
          <cell r="Q127">
            <v>4696</v>
          </cell>
          <cell r="R127">
            <v>4696</v>
          </cell>
        </row>
        <row r="128">
          <cell r="D128" t="str">
            <v>油服油技装备更新改造项目</v>
          </cell>
          <cell r="E128" t="str">
            <v>7471</v>
          </cell>
          <cell r="F128" t="str">
            <v>高技术服务业</v>
          </cell>
          <cell r="G128" t="str">
            <v>相关服务业</v>
          </cell>
          <cell r="H128" t="str">
            <v>服务业</v>
          </cell>
          <cell r="I128">
            <v>0</v>
          </cell>
          <cell r="J128" t="str">
            <v>现代新兴服务业</v>
          </cell>
          <cell r="K128" t="e">
            <v>#N/A</v>
          </cell>
          <cell r="L128" t="e">
            <v>#N/A</v>
          </cell>
          <cell r="M128" t="e">
            <v>#N/A</v>
          </cell>
          <cell r="N128" t="str">
            <v>海洋科技园</v>
          </cell>
          <cell r="O128" t="str">
            <v>国有</v>
          </cell>
          <cell r="P128">
            <v>132344</v>
          </cell>
          <cell r="Q128">
            <v>125279</v>
          </cell>
          <cell r="R128">
            <v>125279</v>
          </cell>
        </row>
        <row r="129">
          <cell r="D129" t="str">
            <v>天津研发产业基地北区工程二期</v>
          </cell>
          <cell r="E129" t="str">
            <v>7471</v>
          </cell>
          <cell r="F129" t="str">
            <v>高技术服务业</v>
          </cell>
          <cell r="G129" t="str">
            <v>相关服务业</v>
          </cell>
          <cell r="H129" t="str">
            <v>服务业</v>
          </cell>
          <cell r="I129">
            <v>0</v>
          </cell>
          <cell r="J129" t="str">
            <v>现代新兴服务业</v>
          </cell>
          <cell r="K129">
            <v>0</v>
          </cell>
          <cell r="L129" t="str">
            <v>是</v>
          </cell>
          <cell r="M129">
            <v>0</v>
          </cell>
          <cell r="N129" t="str">
            <v>海洋科技园</v>
          </cell>
          <cell r="O129" t="str">
            <v>国有</v>
          </cell>
          <cell r="P129">
            <v>83000</v>
          </cell>
          <cell r="Q129">
            <v>52464</v>
          </cell>
          <cell r="R129">
            <v>1504</v>
          </cell>
        </row>
        <row r="130">
          <cell r="D130" t="str">
            <v>凯发轨道交通产业化基地二期建设</v>
          </cell>
          <cell r="E130" t="str">
            <v>3823</v>
          </cell>
          <cell r="F130">
            <v>0</v>
          </cell>
          <cell r="G130" t="str">
            <v>新能源产业</v>
          </cell>
          <cell r="H130" t="str">
            <v>工业</v>
          </cell>
          <cell r="I130" t="str">
            <v>制造业</v>
          </cell>
          <cell r="J130" t="str">
            <v>高端装备制造</v>
          </cell>
          <cell r="K130">
            <v>0</v>
          </cell>
          <cell r="L130">
            <v>0</v>
          </cell>
          <cell r="M130" t="str">
            <v>是</v>
          </cell>
          <cell r="N130" t="str">
            <v>华苑科技园</v>
          </cell>
          <cell r="O130" t="str">
            <v>民营</v>
          </cell>
          <cell r="P130">
            <v>20000</v>
          </cell>
          <cell r="Q130">
            <v>6997</v>
          </cell>
          <cell r="R130">
            <v>644</v>
          </cell>
        </row>
        <row r="131">
          <cell r="D131" t="str">
            <v>广电网络2012年建设项目</v>
          </cell>
          <cell r="E131" t="str">
            <v>6321</v>
          </cell>
          <cell r="F131" t="str">
            <v>高技术服务业</v>
          </cell>
          <cell r="G131" t="str">
            <v>数字创意产业</v>
          </cell>
          <cell r="H131" t="str">
            <v>服务业</v>
          </cell>
          <cell r="I131">
            <v>0</v>
          </cell>
          <cell r="J131" t="str">
            <v>信创</v>
          </cell>
          <cell r="K131">
            <v>0</v>
          </cell>
          <cell r="L131">
            <v>0</v>
          </cell>
          <cell r="M131">
            <v>0</v>
          </cell>
          <cell r="N131" t="str">
            <v>华苑科技园</v>
          </cell>
          <cell r="O131" t="str">
            <v>国有</v>
          </cell>
          <cell r="P131">
            <v>69698</v>
          </cell>
          <cell r="Q131">
            <v>94745</v>
          </cell>
          <cell r="R131">
            <v>3044</v>
          </cell>
        </row>
        <row r="132">
          <cell r="D132" t="str">
            <v>8英寸半导体硅片及DW切片</v>
          </cell>
          <cell r="E132" t="str">
            <v>2664</v>
          </cell>
          <cell r="F132" t="str">
            <v>高技术制造业</v>
          </cell>
          <cell r="G132" t="str">
            <v>新材料产业</v>
          </cell>
          <cell r="H132" t="str">
            <v>工业</v>
          </cell>
          <cell r="I132" t="str">
            <v>制造业</v>
          </cell>
          <cell r="J132" t="str">
            <v>新能源新材料</v>
          </cell>
          <cell r="K132">
            <v>0</v>
          </cell>
          <cell r="L132">
            <v>0</v>
          </cell>
          <cell r="M132">
            <v>0</v>
          </cell>
          <cell r="N132" t="str">
            <v>华苑科技园</v>
          </cell>
          <cell r="O132" t="str">
            <v>民营</v>
          </cell>
          <cell r="P132">
            <v>120310</v>
          </cell>
          <cell r="Q132">
            <v>117552</v>
          </cell>
          <cell r="R132">
            <v>0</v>
          </cell>
        </row>
        <row r="133">
          <cell r="D133" t="str">
            <v>天津市提升医疗器械检验检测能力建设项目</v>
          </cell>
          <cell r="E133" t="str">
            <v>7459</v>
          </cell>
          <cell r="F133" t="str">
            <v>高技术服务业</v>
          </cell>
          <cell r="G133" t="str">
            <v>节能环保产业</v>
          </cell>
          <cell r="H133" t="str">
            <v>服务业</v>
          </cell>
          <cell r="I133">
            <v>0</v>
          </cell>
          <cell r="J133" t="str">
            <v>生物医药</v>
          </cell>
          <cell r="K133">
            <v>0</v>
          </cell>
          <cell r="L133">
            <v>0</v>
          </cell>
          <cell r="M133">
            <v>0</v>
          </cell>
          <cell r="N133" t="str">
            <v>华苑科技园</v>
          </cell>
          <cell r="O133" t="str">
            <v>国有</v>
          </cell>
          <cell r="P133">
            <v>13000</v>
          </cell>
          <cell r="Q133">
            <v>7760</v>
          </cell>
          <cell r="R133">
            <v>1799</v>
          </cell>
        </row>
        <row r="134">
          <cell r="D134" t="str">
            <v>新型锂离子电池材料研发工程中心改造</v>
          </cell>
          <cell r="E134" t="str">
            <v>3985</v>
          </cell>
          <cell r="F134" t="str">
            <v>高技术制造业</v>
          </cell>
          <cell r="G134" t="str">
            <v>电子核心产业</v>
          </cell>
          <cell r="H134" t="str">
            <v>工业</v>
          </cell>
          <cell r="I134" t="str">
            <v>制造业</v>
          </cell>
          <cell r="J134" t="str">
            <v>新能源新材料</v>
          </cell>
          <cell r="K134" t="e">
            <v>#N/A</v>
          </cell>
          <cell r="L134" t="e">
            <v>#N/A</v>
          </cell>
          <cell r="M134" t="e">
            <v>#N/A</v>
          </cell>
          <cell r="N134" t="str">
            <v>华苑科技园</v>
          </cell>
          <cell r="O134" t="str">
            <v>民营</v>
          </cell>
          <cell r="P134">
            <v>7800</v>
          </cell>
          <cell r="Q134">
            <v>10166</v>
          </cell>
          <cell r="R134">
            <v>6801</v>
          </cell>
        </row>
        <row r="135">
          <cell r="D135" t="str">
            <v>新型锂电子电池材料工程研究中心中试线升级</v>
          </cell>
          <cell r="E135" t="str">
            <v>3985</v>
          </cell>
          <cell r="F135" t="str">
            <v>高技术制造业</v>
          </cell>
          <cell r="G135" t="str">
            <v>电子核心产业</v>
          </cell>
          <cell r="H135" t="str">
            <v>工业</v>
          </cell>
          <cell r="I135" t="str">
            <v>制造业</v>
          </cell>
          <cell r="J135" t="str">
            <v>新能源新材料</v>
          </cell>
          <cell r="K135" t="e">
            <v>#N/A</v>
          </cell>
          <cell r="L135" t="e">
            <v>#N/A</v>
          </cell>
          <cell r="M135" t="e">
            <v>#N/A</v>
          </cell>
          <cell r="N135" t="str">
            <v>华苑科技园</v>
          </cell>
          <cell r="O135" t="e">
            <v>#N/A</v>
          </cell>
          <cell r="P135">
            <v>5816</v>
          </cell>
          <cell r="Q135">
            <v>2557</v>
          </cell>
          <cell r="R135">
            <v>2557</v>
          </cell>
        </row>
        <row r="136">
          <cell r="D136" t="str">
            <v>新建面向餐饮行业果汁制造智能车间</v>
          </cell>
          <cell r="E136" t="str">
            <v>1523</v>
          </cell>
          <cell r="F136">
            <v>0</v>
          </cell>
          <cell r="G136">
            <v>0</v>
          </cell>
          <cell r="H136" t="str">
            <v>工业</v>
          </cell>
          <cell r="I136" t="str">
            <v>制造业</v>
          </cell>
          <cell r="J136" t="str">
            <v>高端装备制造</v>
          </cell>
          <cell r="K136">
            <v>0</v>
          </cell>
          <cell r="L136">
            <v>0</v>
          </cell>
          <cell r="M136">
            <v>0</v>
          </cell>
          <cell r="N136" t="str">
            <v>华苑科技园</v>
          </cell>
          <cell r="O136" t="str">
            <v>外资</v>
          </cell>
          <cell r="P136">
            <v>6500</v>
          </cell>
          <cell r="Q136">
            <v>2206</v>
          </cell>
          <cell r="R136">
            <v>229</v>
          </cell>
        </row>
        <row r="137">
          <cell r="D137" t="str">
            <v>智能安防监控技术创新公共服务平台建设</v>
          </cell>
          <cell r="E137" t="str">
            <v>6434</v>
          </cell>
          <cell r="F137" t="str">
            <v>高技术服务业</v>
          </cell>
          <cell r="G137" t="str">
            <v>新一代信息技术产业</v>
          </cell>
          <cell r="H137" t="str">
            <v>服务业</v>
          </cell>
          <cell r="I137">
            <v>0</v>
          </cell>
          <cell r="J137" t="str">
            <v>信创</v>
          </cell>
          <cell r="K137">
            <v>0</v>
          </cell>
          <cell r="L137">
            <v>0</v>
          </cell>
          <cell r="M137">
            <v>0</v>
          </cell>
          <cell r="N137" t="str">
            <v>华苑科技园</v>
          </cell>
          <cell r="O137" t="str">
            <v>民营</v>
          </cell>
          <cell r="P137">
            <v>21400</v>
          </cell>
          <cell r="Q137">
            <v>16471</v>
          </cell>
          <cell r="R137">
            <v>8413</v>
          </cell>
        </row>
        <row r="138">
          <cell r="D138" t="str">
            <v>安防监控后端存储设备只能制造新模式</v>
          </cell>
          <cell r="E138" t="str">
            <v>3990</v>
          </cell>
          <cell r="F138" t="str">
            <v>高技术制造业</v>
          </cell>
          <cell r="G138" t="str">
            <v>人工智能</v>
          </cell>
          <cell r="H138" t="str">
            <v>工业</v>
          </cell>
          <cell r="I138" t="str">
            <v>制造业</v>
          </cell>
          <cell r="J138" t="str">
            <v>信创</v>
          </cell>
          <cell r="K138" t="e">
            <v>#N/A</v>
          </cell>
          <cell r="L138" t="e">
            <v>#N/A</v>
          </cell>
          <cell r="M138" t="e">
            <v>#N/A</v>
          </cell>
          <cell r="N138" t="str">
            <v>华苑科技园</v>
          </cell>
          <cell r="O138" t="str">
            <v>民营</v>
          </cell>
          <cell r="P138">
            <v>5500</v>
          </cell>
          <cell r="Q138">
            <v>4652</v>
          </cell>
          <cell r="R138">
            <v>1688</v>
          </cell>
        </row>
        <row r="139">
          <cell r="D139" t="str">
            <v>天津智能安防综合性技术和产业创新中心（一期）</v>
          </cell>
          <cell r="E139" t="str">
            <v>3990</v>
          </cell>
          <cell r="F139" t="str">
            <v>高技术制造业</v>
          </cell>
          <cell r="G139" t="str">
            <v>新一代信息技术产业</v>
          </cell>
          <cell r="H139" t="str">
            <v>工业</v>
          </cell>
          <cell r="I139" t="str">
            <v>制造业</v>
          </cell>
          <cell r="J139" t="str">
            <v>信创</v>
          </cell>
          <cell r="K139">
            <v>0</v>
          </cell>
          <cell r="L139">
            <v>0</v>
          </cell>
          <cell r="M139" t="str">
            <v>是</v>
          </cell>
          <cell r="N139" t="str">
            <v>华苑科技园</v>
          </cell>
          <cell r="O139" t="str">
            <v>民营</v>
          </cell>
          <cell r="P139">
            <v>9940</v>
          </cell>
          <cell r="Q139">
            <v>8084</v>
          </cell>
          <cell r="R139">
            <v>0</v>
          </cell>
        </row>
        <row r="140">
          <cell r="D140" t="str">
            <v>基于大数据和人工智能的智慧水利综合管理系统</v>
          </cell>
          <cell r="E140" t="str">
            <v>7590</v>
          </cell>
          <cell r="F140" t="str">
            <v>高技术服务业</v>
          </cell>
        </row>
        <row r="140">
          <cell r="H140" t="str">
            <v>服务业</v>
          </cell>
        </row>
        <row r="140">
          <cell r="J140" t="str">
            <v>信创</v>
          </cell>
          <cell r="K140" t="e">
            <v>#N/A</v>
          </cell>
          <cell r="L140" t="e">
            <v>#N/A</v>
          </cell>
          <cell r="M140" t="e">
            <v>#N/A</v>
          </cell>
          <cell r="N140" t="e">
            <v>#N/A</v>
          </cell>
          <cell r="O140" t="e">
            <v>#N/A</v>
          </cell>
          <cell r="P140">
            <v>3000</v>
          </cell>
          <cell r="Q140">
            <v>0</v>
          </cell>
          <cell r="R140">
            <v>0</v>
          </cell>
        </row>
        <row r="141">
          <cell r="D141" t="str">
            <v>精密部品智能制造基地</v>
          </cell>
          <cell r="E141" t="str">
            <v>3311</v>
          </cell>
          <cell r="F141">
            <v>0</v>
          </cell>
          <cell r="G141" t="str">
            <v>新材料产业</v>
          </cell>
          <cell r="H141" t="str">
            <v>工业</v>
          </cell>
          <cell r="I141" t="str">
            <v>制造业</v>
          </cell>
          <cell r="J141" t="str">
            <v>高端装备制造</v>
          </cell>
          <cell r="K141">
            <v>0</v>
          </cell>
          <cell r="L141">
            <v>0</v>
          </cell>
          <cell r="M141">
            <v>0</v>
          </cell>
          <cell r="N141" t="str">
            <v>渤龙湖科技园</v>
          </cell>
          <cell r="O141" t="str">
            <v>民营</v>
          </cell>
          <cell r="P141">
            <v>21449</v>
          </cell>
          <cell r="Q141">
            <v>14950</v>
          </cell>
          <cell r="R141">
            <v>9345</v>
          </cell>
        </row>
        <row r="142">
          <cell r="D142" t="str">
            <v>天津市滨海新区川丰电气产业园区</v>
          </cell>
          <cell r="E142" t="str">
            <v>4011</v>
          </cell>
          <cell r="F142" t="str">
            <v>高技术制造业</v>
          </cell>
          <cell r="G142" t="str">
            <v>智能制造装备</v>
          </cell>
          <cell r="H142" t="str">
            <v>工业</v>
          </cell>
          <cell r="I142" t="str">
            <v>制造业</v>
          </cell>
          <cell r="J142" t="str">
            <v>高端装备制造</v>
          </cell>
          <cell r="K142" t="e">
            <v>#N/A</v>
          </cell>
          <cell r="L142" t="e">
            <v>#N/A</v>
          </cell>
          <cell r="M142" t="e">
            <v>#N/A</v>
          </cell>
          <cell r="N142" t="str">
            <v>海洋科技园</v>
          </cell>
          <cell r="O142" t="str">
            <v>民营</v>
          </cell>
          <cell r="P142">
            <v>5844</v>
          </cell>
          <cell r="Q142">
            <v>3318</v>
          </cell>
          <cell r="R142">
            <v>2868</v>
          </cell>
        </row>
        <row r="143">
          <cell r="D143" t="str">
            <v>中科曙光天津产业基地二期工程</v>
          </cell>
          <cell r="E143" t="str">
            <v>3911</v>
          </cell>
          <cell r="F143" t="str">
            <v>高技术制造业</v>
          </cell>
          <cell r="G143" t="str">
            <v>新一代信息技术产业</v>
          </cell>
          <cell r="H143" t="str">
            <v>工业</v>
          </cell>
          <cell r="I143" t="str">
            <v>制造业</v>
          </cell>
          <cell r="J143" t="str">
            <v>信创</v>
          </cell>
          <cell r="K143">
            <v>0</v>
          </cell>
          <cell r="L143">
            <v>0</v>
          </cell>
          <cell r="M143" t="str">
            <v>是</v>
          </cell>
          <cell r="N143" t="str">
            <v>华苑科技园</v>
          </cell>
          <cell r="O143" t="str">
            <v>国有</v>
          </cell>
          <cell r="P143">
            <v>850000</v>
          </cell>
          <cell r="Q143">
            <v>370168</v>
          </cell>
          <cell r="R143">
            <v>7986</v>
          </cell>
        </row>
        <row r="144">
          <cell r="D144" t="str">
            <v>存储研发及产业化</v>
          </cell>
          <cell r="E144" t="str">
            <v>6520</v>
          </cell>
          <cell r="F144" t="str">
            <v>高技术服务业</v>
          </cell>
          <cell r="G144" t="str">
            <v>新兴软件和新型信息技术服务</v>
          </cell>
          <cell r="H144" t="str">
            <v>服务业</v>
          </cell>
          <cell r="I144">
            <v>0</v>
          </cell>
          <cell r="J144" t="str">
            <v>信创</v>
          </cell>
          <cell r="K144">
            <v>0</v>
          </cell>
          <cell r="L144">
            <v>0</v>
          </cell>
          <cell r="M144" t="str">
            <v>是</v>
          </cell>
          <cell r="N144" t="str">
            <v>华苑科技园</v>
          </cell>
          <cell r="O144" t="str">
            <v>国有</v>
          </cell>
          <cell r="P144">
            <v>145000</v>
          </cell>
          <cell r="Q144">
            <v>48248</v>
          </cell>
          <cell r="R144">
            <v>0</v>
          </cell>
        </row>
        <row r="145">
          <cell r="D145" t="str">
            <v>超硬合金制品生产线智能升级改造</v>
          </cell>
          <cell r="E145" t="str">
            <v>3240</v>
          </cell>
          <cell r="F145">
            <v>0</v>
          </cell>
          <cell r="G145" t="str">
            <v>新材料产业</v>
          </cell>
          <cell r="H145" t="str">
            <v>工业</v>
          </cell>
          <cell r="I145" t="str">
            <v>制造业</v>
          </cell>
          <cell r="J145" t="str">
            <v>新能源新材料</v>
          </cell>
          <cell r="K145" t="e">
            <v>#N/A</v>
          </cell>
          <cell r="L145" t="e">
            <v>#N/A</v>
          </cell>
          <cell r="M145" t="e">
            <v>#N/A</v>
          </cell>
          <cell r="N145" t="str">
            <v>华苑科技园</v>
          </cell>
          <cell r="O145" t="str">
            <v>外资</v>
          </cell>
          <cell r="P145">
            <v>1120</v>
          </cell>
          <cell r="Q145">
            <v>732</v>
          </cell>
          <cell r="R145">
            <v>732</v>
          </cell>
        </row>
        <row r="146">
          <cell r="D146" t="str">
            <v>卫星互联网系统整星生产线建设</v>
          </cell>
          <cell r="E146" t="str">
            <v>3743</v>
          </cell>
          <cell r="F146" t="str">
            <v>高技术制造业</v>
          </cell>
          <cell r="G146" t="str">
            <v>航空装备产业</v>
          </cell>
          <cell r="H146" t="str">
            <v>工业</v>
          </cell>
          <cell r="I146" t="str">
            <v>制造业</v>
          </cell>
          <cell r="J146" t="str">
            <v>信创</v>
          </cell>
          <cell r="K146">
            <v>0</v>
          </cell>
          <cell r="L146">
            <v>0</v>
          </cell>
          <cell r="M146">
            <v>0</v>
          </cell>
          <cell r="N146" t="str">
            <v>渤龙湖科技园</v>
          </cell>
          <cell r="O146" t="str">
            <v>国有</v>
          </cell>
          <cell r="P146">
            <v>23900</v>
          </cell>
          <cell r="Q146">
            <v>17273</v>
          </cell>
          <cell r="R146">
            <v>5066</v>
          </cell>
        </row>
        <row r="147">
          <cell r="D147" t="str">
            <v>南京泉峰汽车精密技术股份有限公司天津分公司年产140万件机加工产品及其配套设施</v>
          </cell>
          <cell r="E147" t="str">
            <v>3670</v>
          </cell>
          <cell r="F147">
            <v>0</v>
          </cell>
          <cell r="G147" t="str">
            <v>资源循环利用产业</v>
          </cell>
          <cell r="H147" t="str">
            <v>工业</v>
          </cell>
          <cell r="I147" t="str">
            <v>制造业</v>
          </cell>
          <cell r="J147" t="str">
            <v>新能源新材料</v>
          </cell>
          <cell r="K147" t="e">
            <v>#N/A</v>
          </cell>
          <cell r="L147" t="e">
            <v>#N/A</v>
          </cell>
          <cell r="M147" t="e">
            <v>#N/A</v>
          </cell>
          <cell r="N147" t="str">
            <v>渤龙湖科技园</v>
          </cell>
          <cell r="O147" t="str">
            <v>外资</v>
          </cell>
          <cell r="P147">
            <v>12000</v>
          </cell>
          <cell r="Q147">
            <v>1813</v>
          </cell>
          <cell r="R147">
            <v>1322</v>
          </cell>
        </row>
        <row r="148">
          <cell r="D148" t="str">
            <v>新一代柔性薄膜太阳电池智能化生产线</v>
          </cell>
          <cell r="E148" t="str">
            <v>3825</v>
          </cell>
          <cell r="F148">
            <v>0</v>
          </cell>
          <cell r="G148" t="str">
            <v>太阳能产业</v>
          </cell>
          <cell r="H148" t="str">
            <v>工业</v>
          </cell>
          <cell r="I148" t="str">
            <v>制造业</v>
          </cell>
          <cell r="J148" t="str">
            <v>新能源新材料</v>
          </cell>
          <cell r="K148" t="e">
            <v>#N/A</v>
          </cell>
          <cell r="L148" t="e">
            <v>#N/A</v>
          </cell>
          <cell r="M148" t="e">
            <v>#N/A</v>
          </cell>
          <cell r="N148" t="str">
            <v>华苑科技园</v>
          </cell>
          <cell r="O148" t="str">
            <v>国有</v>
          </cell>
          <cell r="P148">
            <v>5930</v>
          </cell>
          <cell r="Q148">
            <v>638</v>
          </cell>
          <cell r="R148">
            <v>638</v>
          </cell>
        </row>
        <row r="149">
          <cell r="D149" t="str">
            <v>天津中晶轻质硅酸钙板生产线</v>
          </cell>
          <cell r="E149" t="str">
            <v>3039</v>
          </cell>
          <cell r="F149">
            <v>0</v>
          </cell>
          <cell r="G149">
            <v>0</v>
          </cell>
          <cell r="H149" t="str">
            <v>工业</v>
          </cell>
          <cell r="I149" t="str">
            <v>制造业</v>
          </cell>
          <cell r="J149" t="str">
            <v>新能源新材料</v>
          </cell>
          <cell r="K149" t="str">
            <v>技改</v>
          </cell>
          <cell r="L149">
            <v>0</v>
          </cell>
          <cell r="M149">
            <v>0</v>
          </cell>
          <cell r="N149" t="str">
            <v>渤龙湖科技园</v>
          </cell>
          <cell r="O149" t="str">
            <v>民营</v>
          </cell>
          <cell r="P149">
            <v>24983</v>
          </cell>
          <cell r="Q149">
            <v>14994</v>
          </cell>
          <cell r="R149">
            <v>2556</v>
          </cell>
        </row>
        <row r="150">
          <cell r="D150" t="str">
            <v>国家级风电叶片检测、研发基地一期</v>
          </cell>
          <cell r="E150" t="str">
            <v>7452</v>
          </cell>
          <cell r="F150" t="str">
            <v>高技术服务业</v>
          </cell>
          <cell r="G150" t="str">
            <v>新材料产业</v>
          </cell>
          <cell r="H150" t="str">
            <v>服务业</v>
          </cell>
          <cell r="I150">
            <v>0</v>
          </cell>
          <cell r="J150" t="str">
            <v>现代新兴服务业</v>
          </cell>
          <cell r="K150">
            <v>0</v>
          </cell>
          <cell r="L150" t="str">
            <v>是</v>
          </cell>
          <cell r="M150">
            <v>0</v>
          </cell>
          <cell r="N150" t="str">
            <v>渤龙湖科技园</v>
          </cell>
          <cell r="O150" t="str">
            <v>民营</v>
          </cell>
          <cell r="P150">
            <v>13000</v>
          </cell>
          <cell r="Q150">
            <v>9920</v>
          </cell>
          <cell r="R150">
            <v>673</v>
          </cell>
        </row>
        <row r="151">
          <cell r="D151" t="str">
            <v>二期透析制剂生产</v>
          </cell>
          <cell r="E151" t="str">
            <v>3585</v>
          </cell>
          <cell r="F151" t="str">
            <v>高技术制造业</v>
          </cell>
          <cell r="G151" t="str">
            <v>生物产业</v>
          </cell>
          <cell r="H151" t="str">
            <v>工业</v>
          </cell>
          <cell r="I151" t="str">
            <v>制造业</v>
          </cell>
          <cell r="J151" t="str">
            <v>生物医药</v>
          </cell>
          <cell r="K151">
            <v>0</v>
          </cell>
          <cell r="L151">
            <v>0</v>
          </cell>
          <cell r="M151">
            <v>0</v>
          </cell>
          <cell r="N151" t="str">
            <v>华苑科技园</v>
          </cell>
          <cell r="O151" t="str">
            <v>国有</v>
          </cell>
          <cell r="P151">
            <v>5000</v>
          </cell>
          <cell r="Q151">
            <v>3586</v>
          </cell>
          <cell r="R151">
            <v>310</v>
          </cell>
        </row>
        <row r="152">
          <cell r="D152" t="str">
            <v>卫星用电池智能制造新模式应用</v>
          </cell>
          <cell r="E152" t="str">
            <v>3841</v>
          </cell>
          <cell r="F152" t="str">
            <v>高技术制造业</v>
          </cell>
          <cell r="G152" t="str">
            <v>新一代信息技术产业</v>
          </cell>
          <cell r="H152" t="str">
            <v>工业</v>
          </cell>
          <cell r="I152" t="str">
            <v>制造业</v>
          </cell>
          <cell r="J152" t="str">
            <v>新能源新材料</v>
          </cell>
          <cell r="K152">
            <v>0</v>
          </cell>
          <cell r="L152">
            <v>0</v>
          </cell>
          <cell r="M152">
            <v>0</v>
          </cell>
          <cell r="N152" t="str">
            <v>华苑科技园</v>
          </cell>
          <cell r="O152" t="str">
            <v>国有</v>
          </cell>
          <cell r="P152">
            <v>6811</v>
          </cell>
          <cell r="Q152">
            <v>3101</v>
          </cell>
          <cell r="R152">
            <v>1785</v>
          </cell>
        </row>
        <row r="153">
          <cell r="D153" t="str">
            <v>津村盛实高品质中药产业基地项目</v>
          </cell>
          <cell r="E153" t="str">
            <v>2740</v>
          </cell>
          <cell r="F153" t="str">
            <v>高技术制造业</v>
          </cell>
          <cell r="G153" t="str">
            <v>生物产业</v>
          </cell>
          <cell r="H153" t="str">
            <v>工业</v>
          </cell>
          <cell r="I153" t="str">
            <v>制造业</v>
          </cell>
          <cell r="J153" t="str">
            <v>生物医药</v>
          </cell>
          <cell r="K153">
            <v>0</v>
          </cell>
          <cell r="L153">
            <v>0</v>
          </cell>
          <cell r="M153">
            <v>0</v>
          </cell>
          <cell r="N153" t="str">
            <v>渤龙湖科技园</v>
          </cell>
          <cell r="O153" t="str">
            <v>外资</v>
          </cell>
          <cell r="P153">
            <v>120000</v>
          </cell>
          <cell r="Q153">
            <v>115194</v>
          </cell>
          <cell r="R153">
            <v>15058</v>
          </cell>
        </row>
        <row r="154">
          <cell r="D154" t="str">
            <v>津村制药中药产业基地项目</v>
          </cell>
          <cell r="E154" t="str">
            <v>2740</v>
          </cell>
          <cell r="F154" t="str">
            <v>高技术制造业</v>
          </cell>
          <cell r="G154" t="str">
            <v>生物产业</v>
          </cell>
          <cell r="H154" t="str">
            <v>工业</v>
          </cell>
          <cell r="I154" t="str">
            <v>制造业</v>
          </cell>
          <cell r="J154" t="str">
            <v>生物医药</v>
          </cell>
          <cell r="K154" t="e">
            <v>#N/A</v>
          </cell>
          <cell r="L154" t="e">
            <v>#N/A</v>
          </cell>
          <cell r="M154" t="e">
            <v>#N/A</v>
          </cell>
          <cell r="N154" t="str">
            <v>渤龙湖科技园</v>
          </cell>
          <cell r="O154" t="str">
            <v>外资</v>
          </cell>
          <cell r="P154">
            <v>60000</v>
          </cell>
          <cell r="Q154">
            <v>6202</v>
          </cell>
          <cell r="R154">
            <v>6202</v>
          </cell>
        </row>
        <row r="155">
          <cell r="D155" t="str">
            <v>联东U谷滨海科技港北区项目（一期）</v>
          </cell>
          <cell r="E155" t="str">
            <v>3915</v>
          </cell>
          <cell r="F155" t="str">
            <v>高技术制造业</v>
          </cell>
          <cell r="G155" t="str">
            <v>新一代信息技术产业</v>
          </cell>
          <cell r="H155" t="str">
            <v>工业</v>
          </cell>
          <cell r="I155" t="str">
            <v>制造业</v>
          </cell>
          <cell r="J155" t="str">
            <v>高端装备制造</v>
          </cell>
          <cell r="K155" t="e">
            <v>#N/A</v>
          </cell>
          <cell r="L155" t="e">
            <v>#N/A</v>
          </cell>
          <cell r="M155" t="e">
            <v>#N/A</v>
          </cell>
          <cell r="N155" t="str">
            <v>渤龙湖科技园</v>
          </cell>
          <cell r="O155" t="e">
            <v>#N/A</v>
          </cell>
          <cell r="P155">
            <v>18500</v>
          </cell>
          <cell r="Q155">
            <v>1177</v>
          </cell>
          <cell r="R155">
            <v>1177</v>
          </cell>
        </row>
        <row r="156">
          <cell r="D156" t="str">
            <v>生产基地及微生态制剂重点实验室</v>
          </cell>
          <cell r="E156" t="str">
            <v>1499</v>
          </cell>
          <cell r="F156">
            <v>0</v>
          </cell>
          <cell r="G156" t="str">
            <v>生物制品制药</v>
          </cell>
          <cell r="H156" t="str">
            <v>工业</v>
          </cell>
          <cell r="I156" t="str">
            <v>制造业</v>
          </cell>
          <cell r="J156" t="str">
            <v>生物医药</v>
          </cell>
          <cell r="K156" t="e">
            <v>#N/A</v>
          </cell>
          <cell r="L156" t="e">
            <v>#N/A</v>
          </cell>
          <cell r="M156" t="e">
            <v>#N/A</v>
          </cell>
          <cell r="N156" t="str">
            <v>渤龙湖科技园</v>
          </cell>
          <cell r="O156" t="e">
            <v>#N/A</v>
          </cell>
          <cell r="P156">
            <v>25000</v>
          </cell>
          <cell r="Q156">
            <v>5428</v>
          </cell>
          <cell r="R156">
            <v>5428</v>
          </cell>
        </row>
        <row r="157">
          <cell r="D157" t="str">
            <v>新能源储能模块、高端精密部件、模具制造及研发</v>
          </cell>
          <cell r="E157" t="str">
            <v>3849</v>
          </cell>
          <cell r="F157">
            <v>0</v>
          </cell>
          <cell r="G157" t="str">
            <v>新一代信息技术产业</v>
          </cell>
          <cell r="H157" t="str">
            <v>工业</v>
          </cell>
          <cell r="I157" t="str">
            <v>制造业</v>
          </cell>
          <cell r="J157" t="str">
            <v>新能源新材料</v>
          </cell>
          <cell r="K157">
            <v>0</v>
          </cell>
          <cell r="L157">
            <v>0</v>
          </cell>
          <cell r="M157">
            <v>0</v>
          </cell>
          <cell r="N157" t="str">
            <v>渤龙湖科技园</v>
          </cell>
          <cell r="O157" t="str">
            <v>民营</v>
          </cell>
          <cell r="P157">
            <v>35000</v>
          </cell>
          <cell r="Q157">
            <v>4094</v>
          </cell>
          <cell r="R157">
            <v>279</v>
          </cell>
        </row>
        <row r="158">
          <cell r="D158" t="str">
            <v>年产10GW高效太阳能电池用超薄硅单晶金刚线切片厂房及动力配套建设项目</v>
          </cell>
          <cell r="E158" t="str">
            <v>3972</v>
          </cell>
          <cell r="F158" t="str">
            <v>高技术制造业</v>
          </cell>
          <cell r="G158" t="str">
            <v>新一代信息技术产业</v>
          </cell>
          <cell r="H158" t="str">
            <v>工业</v>
          </cell>
          <cell r="I158" t="str">
            <v>制造业</v>
          </cell>
          <cell r="J158" t="str">
            <v>新能源新材料</v>
          </cell>
          <cell r="K158">
            <v>0</v>
          </cell>
          <cell r="L158">
            <v>0</v>
          </cell>
          <cell r="M158">
            <v>0</v>
          </cell>
          <cell r="N158" t="str">
            <v>海洋科技园</v>
          </cell>
          <cell r="O158" t="str">
            <v>国有</v>
          </cell>
          <cell r="P158">
            <v>45660</v>
          </cell>
          <cell r="Q158">
            <v>54591</v>
          </cell>
          <cell r="R158">
            <v>4724</v>
          </cell>
        </row>
        <row r="159">
          <cell r="D159" t="str">
            <v>荣和峰景光电汽车影像零部件生产制造</v>
          </cell>
          <cell r="E159" t="str">
            <v>3990</v>
          </cell>
          <cell r="F159" t="str">
            <v>高技术制造业</v>
          </cell>
          <cell r="G159" t="str">
            <v>新一代信息技术产业</v>
          </cell>
          <cell r="H159" t="str">
            <v>工业</v>
          </cell>
          <cell r="I159" t="str">
            <v>制造业</v>
          </cell>
          <cell r="J159" t="str">
            <v>高端装备制造</v>
          </cell>
          <cell r="K159">
            <v>0</v>
          </cell>
          <cell r="L159">
            <v>0</v>
          </cell>
          <cell r="M159">
            <v>0</v>
          </cell>
          <cell r="N159" t="str">
            <v>华苑科技园</v>
          </cell>
          <cell r="O159" t="str">
            <v>民营</v>
          </cell>
          <cell r="P159">
            <v>5000</v>
          </cell>
          <cell r="Q159">
            <v>1694</v>
          </cell>
          <cell r="R159">
            <v>82</v>
          </cell>
        </row>
        <row r="160">
          <cell r="D160" t="str">
            <v>帕尔普生产基地建设</v>
          </cell>
          <cell r="E160" t="str">
            <v>3832</v>
          </cell>
          <cell r="F160" t="str">
            <v>高技术制造业</v>
          </cell>
          <cell r="G160" t="str">
            <v>新一代信息技术产业</v>
          </cell>
          <cell r="H160" t="str">
            <v>工业</v>
          </cell>
          <cell r="I160" t="str">
            <v>制造业</v>
          </cell>
          <cell r="J160" t="str">
            <v>高端装备制造</v>
          </cell>
          <cell r="K160">
            <v>0</v>
          </cell>
          <cell r="L160">
            <v>0</v>
          </cell>
          <cell r="M160">
            <v>0</v>
          </cell>
          <cell r="N160" t="str">
            <v>渤龙湖科技园</v>
          </cell>
          <cell r="O160" t="str">
            <v>国有</v>
          </cell>
          <cell r="P160">
            <v>11970</v>
          </cell>
          <cell r="Q160">
            <v>10502</v>
          </cell>
          <cell r="R160">
            <v>1248</v>
          </cell>
        </row>
        <row r="161">
          <cell r="D161" t="str">
            <v>北塘热电厂余热挖潜与裕川供热站、滨海供热集团车站北路供热站互联互通工程</v>
          </cell>
          <cell r="E161" t="str">
            <v>4430</v>
          </cell>
        </row>
        <row r="161">
          <cell r="H161" t="str">
            <v>工业</v>
          </cell>
          <cell r="I161" t="str">
            <v>电力、热力、燃气及水生产和供应业</v>
          </cell>
        </row>
        <row r="161">
          <cell r="K161" t="e">
            <v>#N/A</v>
          </cell>
          <cell r="L161" t="e">
            <v>#N/A</v>
          </cell>
          <cell r="M161" t="e">
            <v>#N/A</v>
          </cell>
          <cell r="N161" t="e">
            <v>#N/A</v>
          </cell>
          <cell r="O161" t="e">
            <v>#N/A</v>
          </cell>
          <cell r="P161">
            <v>13000</v>
          </cell>
          <cell r="Q161">
            <v>1960</v>
          </cell>
          <cell r="R161">
            <v>1960</v>
          </cell>
        </row>
        <row r="162">
          <cell r="D162" t="str">
            <v>芯片原子钟产线建设</v>
          </cell>
          <cell r="E162" t="str">
            <v>3979</v>
          </cell>
          <cell r="F162" t="str">
            <v>高技术制造业</v>
          </cell>
          <cell r="G162" t="str">
            <v>电子核心产业</v>
          </cell>
          <cell r="H162" t="str">
            <v>工业</v>
          </cell>
          <cell r="I162" t="str">
            <v>制造业</v>
          </cell>
          <cell r="J162" t="str">
            <v>信创</v>
          </cell>
          <cell r="K162" t="e">
            <v>#N/A</v>
          </cell>
          <cell r="L162" t="e">
            <v>#N/A</v>
          </cell>
          <cell r="M162" t="e">
            <v>#N/A</v>
          </cell>
          <cell r="N162" t="str">
            <v>华苑科技园</v>
          </cell>
          <cell r="O162" t="str">
            <v>民营</v>
          </cell>
          <cell r="P162">
            <v>3000</v>
          </cell>
          <cell r="Q162">
            <v>2586</v>
          </cell>
          <cell r="R162">
            <v>2468</v>
          </cell>
        </row>
        <row r="163">
          <cell r="D163" t="str">
            <v>高新区科技展示中心</v>
          </cell>
          <cell r="E163" t="str">
            <v>8850</v>
          </cell>
          <cell r="F163">
            <v>0</v>
          </cell>
          <cell r="G163">
            <v>0</v>
          </cell>
          <cell r="H163" t="str">
            <v>服务业</v>
          </cell>
          <cell r="I163">
            <v>0</v>
          </cell>
          <cell r="J163" t="str">
            <v>现代新兴服务业</v>
          </cell>
          <cell r="K163">
            <v>0</v>
          </cell>
          <cell r="L163">
            <v>0</v>
          </cell>
          <cell r="M163">
            <v>0</v>
          </cell>
          <cell r="N163" t="str">
            <v>海洋科技园</v>
          </cell>
          <cell r="O163" t="str">
            <v>国有</v>
          </cell>
          <cell r="P163">
            <v>99338</v>
          </cell>
          <cell r="Q163">
            <v>61931</v>
          </cell>
          <cell r="R163">
            <v>3630</v>
          </cell>
        </row>
        <row r="164">
          <cell r="D164" t="str">
            <v>西伯瀚（天津）传动技术有限公司生产基地</v>
          </cell>
          <cell r="E164" t="str">
            <v>3734</v>
          </cell>
          <cell r="F164">
            <v>0</v>
          </cell>
          <cell r="G164" t="str">
            <v>高端装备制造</v>
          </cell>
          <cell r="H164" t="str">
            <v>工业</v>
          </cell>
          <cell r="I164" t="str">
            <v>制造业</v>
          </cell>
          <cell r="J164" t="str">
            <v>高端装备制造</v>
          </cell>
          <cell r="K164">
            <v>0</v>
          </cell>
          <cell r="L164">
            <v>0</v>
          </cell>
          <cell r="M164">
            <v>0</v>
          </cell>
          <cell r="N164" t="str">
            <v>渤龙湖科技园</v>
          </cell>
          <cell r="O164" t="str">
            <v>外资</v>
          </cell>
          <cell r="P164">
            <v>24491</v>
          </cell>
          <cell r="Q164">
            <v>19199</v>
          </cell>
          <cell r="R164">
            <v>3253</v>
          </cell>
        </row>
        <row r="165">
          <cell r="D165" t="str">
            <v>寰宇双钻商业中心</v>
          </cell>
          <cell r="E165" t="str">
            <v>1492</v>
          </cell>
          <cell r="F165">
            <v>0</v>
          </cell>
          <cell r="G165">
            <v>0</v>
          </cell>
          <cell r="H165" t="str">
            <v>服务业</v>
          </cell>
          <cell r="I165">
            <v>0</v>
          </cell>
          <cell r="J165" t="str">
            <v>现代新兴服务业</v>
          </cell>
          <cell r="K165">
            <v>0</v>
          </cell>
          <cell r="L165">
            <v>0</v>
          </cell>
          <cell r="M165">
            <v>0</v>
          </cell>
          <cell r="N165" t="str">
            <v>华苑科技园</v>
          </cell>
          <cell r="O165" t="str">
            <v>外资</v>
          </cell>
          <cell r="P165">
            <v>104000</v>
          </cell>
          <cell r="Q165">
            <v>38903</v>
          </cell>
          <cell r="R165">
            <v>237</v>
          </cell>
        </row>
        <row r="166">
          <cell r="D166" t="str">
            <v>旻远健康产业园</v>
          </cell>
          <cell r="E166" t="str">
            <v>1492</v>
          </cell>
          <cell r="F166">
            <v>0</v>
          </cell>
          <cell r="G166">
            <v>0</v>
          </cell>
          <cell r="H166" t="str">
            <v>工业</v>
          </cell>
          <cell r="I166" t="str">
            <v>制造业</v>
          </cell>
          <cell r="J166" t="str">
            <v>生物医药</v>
          </cell>
          <cell r="K166">
            <v>0</v>
          </cell>
          <cell r="L166">
            <v>0</v>
          </cell>
          <cell r="M166">
            <v>0</v>
          </cell>
          <cell r="N166" t="str">
            <v>华苑科技园</v>
          </cell>
          <cell r="O166" t="str">
            <v>外资</v>
          </cell>
          <cell r="P166">
            <v>139886</v>
          </cell>
          <cell r="Q166">
            <v>68701</v>
          </cell>
          <cell r="R166">
            <v>8448</v>
          </cell>
        </row>
        <row r="167">
          <cell r="D167" t="str">
            <v>京津合作示范区市政供热管网工程（17、18、20单元）</v>
          </cell>
          <cell r="E167" t="str">
            <v>4430</v>
          </cell>
          <cell r="F167">
            <v>0</v>
          </cell>
          <cell r="G167" t="str">
            <v>新能源产业</v>
          </cell>
          <cell r="H167" t="str">
            <v>工业</v>
          </cell>
          <cell r="I167" t="str">
            <v>电力、热力、燃气及水生产和供应业</v>
          </cell>
          <cell r="J167" t="str">
            <v>新能源新材料</v>
          </cell>
          <cell r="K167">
            <v>0</v>
          </cell>
          <cell r="L167" t="str">
            <v>是</v>
          </cell>
          <cell r="M167">
            <v>0</v>
          </cell>
          <cell r="N167" t="str">
            <v>京津合作示范区</v>
          </cell>
          <cell r="O167" t="str">
            <v>国有</v>
          </cell>
          <cell r="P167">
            <v>8176</v>
          </cell>
          <cell r="Q167">
            <v>0</v>
          </cell>
          <cell r="R167">
            <v>0</v>
          </cell>
        </row>
        <row r="168">
          <cell r="D168" t="str">
            <v>高端制造及新材料产业基地</v>
          </cell>
          <cell r="E168" t="str">
            <v>3969</v>
          </cell>
          <cell r="F168" t="str">
            <v>高技术制造业</v>
          </cell>
          <cell r="G168" t="e">
            <v>#N/A</v>
          </cell>
          <cell r="H168" t="str">
            <v>工业</v>
          </cell>
          <cell r="I168" t="str">
            <v>制造业</v>
          </cell>
          <cell r="J168" t="str">
            <v>高端装备制造</v>
          </cell>
          <cell r="K168" t="e">
            <v>#N/A</v>
          </cell>
          <cell r="L168" t="e">
            <v>#N/A</v>
          </cell>
          <cell r="M168" t="e">
            <v>#N/A</v>
          </cell>
          <cell r="N168" t="e">
            <v>#N/A</v>
          </cell>
          <cell r="O168" t="e">
            <v>#N/A</v>
          </cell>
          <cell r="P168">
            <v>40000</v>
          </cell>
          <cell r="Q168">
            <v>0</v>
          </cell>
          <cell r="R168">
            <v>0</v>
          </cell>
        </row>
        <row r="169">
          <cell r="D169" t="str">
            <v>天津中科环海产业园有限公司-DW项目供冷、供热项目</v>
          </cell>
          <cell r="E169" t="str">
            <v>7514</v>
          </cell>
          <cell r="F169" t="str">
            <v>高技术服务业</v>
          </cell>
          <cell r="G169" t="str">
            <v>节能环保产业</v>
          </cell>
          <cell r="H169" t="str">
            <v>服务业</v>
          </cell>
          <cell r="I169">
            <v>0</v>
          </cell>
          <cell r="J169" t="str">
            <v>新能源新材料</v>
          </cell>
          <cell r="K169">
            <v>0</v>
          </cell>
          <cell r="L169">
            <v>0</v>
          </cell>
          <cell r="M169">
            <v>0</v>
          </cell>
          <cell r="N169" t="str">
            <v>海洋科技园</v>
          </cell>
          <cell r="O169" t="str">
            <v>民营</v>
          </cell>
          <cell r="P169">
            <v>4378</v>
          </cell>
          <cell r="Q169">
            <v>4868</v>
          </cell>
          <cell r="R169">
            <v>0</v>
          </cell>
        </row>
        <row r="170">
          <cell r="D170" t="str">
            <v>年产10GW高效太阳能电池用超薄硅单晶金刚线智能化切片项目</v>
          </cell>
          <cell r="E170" t="str">
            <v>3962</v>
          </cell>
          <cell r="F170" t="str">
            <v>高技术制造业</v>
          </cell>
          <cell r="G170" t="str">
            <v>新一代信息技术产业</v>
          </cell>
          <cell r="H170" t="str">
            <v>工业</v>
          </cell>
          <cell r="I170" t="str">
            <v>制造业</v>
          </cell>
          <cell r="J170" t="str">
            <v>新能源新材料</v>
          </cell>
          <cell r="K170">
            <v>0</v>
          </cell>
          <cell r="L170">
            <v>0</v>
          </cell>
          <cell r="M170">
            <v>0</v>
          </cell>
          <cell r="N170" t="str">
            <v>海洋科技园</v>
          </cell>
          <cell r="O170" t="str">
            <v>国有</v>
          </cell>
          <cell r="P170">
            <v>199855</v>
          </cell>
          <cell r="Q170">
            <v>151198</v>
          </cell>
          <cell r="R170">
            <v>27070</v>
          </cell>
        </row>
        <row r="171">
          <cell r="D171" t="str">
            <v>年产10GW12英寸高效太阳能超薄硅单晶片智慧工厂</v>
          </cell>
          <cell r="E171" t="str">
            <v>3825</v>
          </cell>
          <cell r="F171">
            <v>0</v>
          </cell>
          <cell r="G171" t="str">
            <v>风能产业</v>
          </cell>
          <cell r="H171" t="str">
            <v>工业</v>
          </cell>
          <cell r="I171" t="str">
            <v>制造业</v>
          </cell>
          <cell r="J171" t="str">
            <v>新能源新材料</v>
          </cell>
          <cell r="K171">
            <v>0</v>
          </cell>
          <cell r="L171">
            <v>0</v>
          </cell>
          <cell r="M171">
            <v>0</v>
          </cell>
          <cell r="N171" t="str">
            <v>海洋科技园</v>
          </cell>
          <cell r="O171" t="str">
            <v>国有</v>
          </cell>
          <cell r="P171">
            <v>81745</v>
          </cell>
          <cell r="Q171">
            <v>72780</v>
          </cell>
          <cell r="R171">
            <v>8922</v>
          </cell>
        </row>
        <row r="172">
          <cell r="D172" t="str">
            <v>天津旗滨节能玻璃有限公司节能玻璃生产基地项目</v>
          </cell>
          <cell r="E172" t="str">
            <v>3042</v>
          </cell>
          <cell r="F172">
            <v>0</v>
          </cell>
          <cell r="G172" t="str">
            <v>新一代信息技术产业</v>
          </cell>
          <cell r="H172" t="str">
            <v>工业</v>
          </cell>
          <cell r="I172" t="str">
            <v>制造业</v>
          </cell>
          <cell r="J172" t="str">
            <v>新能源新材料</v>
          </cell>
          <cell r="K172">
            <v>0</v>
          </cell>
          <cell r="L172">
            <v>0</v>
          </cell>
          <cell r="M172">
            <v>0</v>
          </cell>
          <cell r="N172" t="str">
            <v>京津合作示范区</v>
          </cell>
          <cell r="O172" t="str">
            <v>国有</v>
          </cell>
          <cell r="P172">
            <v>57330</v>
          </cell>
          <cell r="Q172">
            <v>47124</v>
          </cell>
          <cell r="R172">
            <v>9506</v>
          </cell>
        </row>
        <row r="173">
          <cell r="D173" t="str">
            <v>腾讯天津高新云数据中心</v>
          </cell>
          <cell r="E173" t="str">
            <v>6410</v>
          </cell>
          <cell r="F173">
            <v>0</v>
          </cell>
          <cell r="G173" t="str">
            <v>新一代信息技术产业</v>
          </cell>
          <cell r="H173" t="str">
            <v>服务业</v>
          </cell>
          <cell r="I173">
            <v>0</v>
          </cell>
          <cell r="J173" t="str">
            <v>信创</v>
          </cell>
          <cell r="K173">
            <v>0</v>
          </cell>
          <cell r="L173">
            <v>0</v>
          </cell>
          <cell r="M173" t="str">
            <v>是</v>
          </cell>
          <cell r="N173" t="str">
            <v>渤龙湖科技园</v>
          </cell>
          <cell r="O173" t="str">
            <v>民营</v>
          </cell>
          <cell r="P173">
            <v>1000000</v>
          </cell>
          <cell r="Q173">
            <v>85040</v>
          </cell>
          <cell r="R173">
            <v>30981</v>
          </cell>
        </row>
        <row r="174">
          <cell r="D174" t="str">
            <v>汽车、家电零部件生产基地</v>
          </cell>
          <cell r="E174" t="str">
            <v>3399</v>
          </cell>
          <cell r="F174">
            <v>0</v>
          </cell>
          <cell r="G174" t="str">
            <v>高端装备制造</v>
          </cell>
          <cell r="H174" t="str">
            <v>工业</v>
          </cell>
          <cell r="I174" t="str">
            <v>制造业</v>
          </cell>
          <cell r="J174" t="str">
            <v>高端装备制造</v>
          </cell>
          <cell r="K174">
            <v>0</v>
          </cell>
          <cell r="L174" t="str">
            <v>是</v>
          </cell>
          <cell r="M174">
            <v>0</v>
          </cell>
          <cell r="N174" t="str">
            <v>京津合作示范区</v>
          </cell>
          <cell r="O174" t="str">
            <v>民营</v>
          </cell>
          <cell r="P174">
            <v>12629</v>
          </cell>
          <cell r="Q174">
            <v>3989</v>
          </cell>
          <cell r="R174">
            <v>1164</v>
          </cell>
        </row>
        <row r="175">
          <cell r="D175" t="str">
            <v>中国长城（天津）自主创新基地</v>
          </cell>
          <cell r="E175" t="str">
            <v>3911</v>
          </cell>
          <cell r="F175" t="str">
            <v>高技术制造业</v>
          </cell>
          <cell r="G175" t="str">
            <v>新一代信息技术产业</v>
          </cell>
          <cell r="H175" t="str">
            <v>工业</v>
          </cell>
          <cell r="I175" t="str">
            <v>制造业</v>
          </cell>
          <cell r="J175" t="str">
            <v>信创</v>
          </cell>
          <cell r="K175" t="str">
            <v>技改</v>
          </cell>
          <cell r="L175">
            <v>0</v>
          </cell>
          <cell r="M175">
            <v>0</v>
          </cell>
          <cell r="N175" t="str">
            <v>海洋科技园</v>
          </cell>
          <cell r="O175" t="str">
            <v>国有</v>
          </cell>
          <cell r="P175">
            <v>5100</v>
          </cell>
          <cell r="Q175">
            <v>2003</v>
          </cell>
          <cell r="R175">
            <v>208</v>
          </cell>
        </row>
        <row r="176">
          <cell r="D176" t="str">
            <v>地质矿产检测实验室建设</v>
          </cell>
          <cell r="E176" t="str">
            <v>7452</v>
          </cell>
          <cell r="F176">
            <v>0</v>
          </cell>
          <cell r="G176" t="str">
            <v>新材料产业</v>
          </cell>
          <cell r="H176" t="str">
            <v>服务业</v>
          </cell>
          <cell r="I176">
            <v>0</v>
          </cell>
          <cell r="J176" t="str">
            <v>新能源新材料</v>
          </cell>
          <cell r="K176" t="str">
            <v>技改</v>
          </cell>
          <cell r="L176">
            <v>0</v>
          </cell>
          <cell r="M176">
            <v>0</v>
          </cell>
          <cell r="N176" t="str">
            <v>华苑科技园</v>
          </cell>
          <cell r="O176" t="str">
            <v>国有</v>
          </cell>
          <cell r="P176">
            <v>2500</v>
          </cell>
          <cell r="Q176">
            <v>514</v>
          </cell>
          <cell r="R176">
            <v>0</v>
          </cell>
        </row>
        <row r="177">
          <cell r="D177" t="str">
            <v>光电子材料及器件制造基地建设</v>
          </cell>
          <cell r="E177" t="str">
            <v>3976</v>
          </cell>
          <cell r="F177" t="str">
            <v>高技术制造业</v>
          </cell>
          <cell r="G177" t="str">
            <v>电子核心产业</v>
          </cell>
          <cell r="H177" t="str">
            <v>工业</v>
          </cell>
          <cell r="I177" t="str">
            <v>制造业</v>
          </cell>
          <cell r="J177" t="str">
            <v>信创</v>
          </cell>
          <cell r="K177" t="e">
            <v>#N/A</v>
          </cell>
          <cell r="L177" t="e">
            <v>#N/A</v>
          </cell>
          <cell r="M177" t="e">
            <v>#N/A</v>
          </cell>
          <cell r="N177" t="str">
            <v>华苑科技园</v>
          </cell>
          <cell r="O177" t="str">
            <v>民营</v>
          </cell>
          <cell r="P177">
            <v>26000</v>
          </cell>
          <cell r="Q177">
            <v>4528</v>
          </cell>
          <cell r="R177">
            <v>4528</v>
          </cell>
        </row>
        <row r="178">
          <cell r="D178" t="str">
            <v>高效太阳能叠瓦组件智慧工厂（一期）</v>
          </cell>
          <cell r="E178" t="str">
            <v>3825</v>
          </cell>
          <cell r="F178">
            <v>0</v>
          </cell>
          <cell r="G178" t="str">
            <v>新能源产业</v>
          </cell>
          <cell r="H178" t="str">
            <v>工业</v>
          </cell>
          <cell r="I178" t="str">
            <v>制造业</v>
          </cell>
          <cell r="J178" t="str">
            <v>新能源新材料</v>
          </cell>
          <cell r="K178">
            <v>0</v>
          </cell>
          <cell r="L178">
            <v>0</v>
          </cell>
          <cell r="M178">
            <v>0</v>
          </cell>
          <cell r="N178" t="str">
            <v>渤龙湖科技园</v>
          </cell>
          <cell r="O178" t="str">
            <v>国有</v>
          </cell>
          <cell r="P178">
            <v>109927</v>
          </cell>
          <cell r="Q178">
            <v>71441</v>
          </cell>
          <cell r="R178">
            <v>39423</v>
          </cell>
        </row>
        <row r="179">
          <cell r="D179" t="str">
            <v>联东U谷滨海科技港（一期）</v>
          </cell>
          <cell r="E179" t="str">
            <v>4028</v>
          </cell>
          <cell r="F179" t="str">
            <v>高技术制造业</v>
          </cell>
          <cell r="G179" t="str">
            <v>风能产业</v>
          </cell>
          <cell r="H179" t="str">
            <v>工业</v>
          </cell>
          <cell r="I179" t="str">
            <v>制造业</v>
          </cell>
          <cell r="J179" t="str">
            <v>高端装备制造</v>
          </cell>
          <cell r="K179">
            <v>0</v>
          </cell>
          <cell r="L179" t="str">
            <v>是</v>
          </cell>
          <cell r="M179">
            <v>0</v>
          </cell>
          <cell r="N179" t="str">
            <v>渤龙湖科技园</v>
          </cell>
          <cell r="O179" t="str">
            <v>民营</v>
          </cell>
          <cell r="P179">
            <v>19000</v>
          </cell>
          <cell r="Q179">
            <v>10184</v>
          </cell>
          <cell r="R179">
            <v>4792</v>
          </cell>
        </row>
        <row r="180">
          <cell r="D180" t="str">
            <v>联东U谷滨海科技港（二期）</v>
          </cell>
          <cell r="E180" t="str">
            <v>4028</v>
          </cell>
          <cell r="F180" t="str">
            <v>高技术制造业</v>
          </cell>
          <cell r="G180" t="e">
            <v>#N/A</v>
          </cell>
          <cell r="H180" t="str">
            <v>工业</v>
          </cell>
          <cell r="I180" t="str">
            <v>制造业</v>
          </cell>
          <cell r="J180" t="str">
            <v>高端装备制造</v>
          </cell>
          <cell r="K180" t="e">
            <v>#N/A</v>
          </cell>
          <cell r="L180" t="e">
            <v>#N/A</v>
          </cell>
          <cell r="M180" t="e">
            <v>#N/A</v>
          </cell>
          <cell r="N180" t="str">
            <v>渤龙湖科技园</v>
          </cell>
          <cell r="O180" t="e">
            <v>#N/A</v>
          </cell>
          <cell r="P180">
            <v>22000</v>
          </cell>
          <cell r="Q180">
            <v>768</v>
          </cell>
          <cell r="R180">
            <v>768</v>
          </cell>
        </row>
        <row r="181">
          <cell r="D181" t="str">
            <v>激光陀螺仪等光学仪器生产线建设及厂房改造</v>
          </cell>
          <cell r="E181" t="str">
            <v>4040</v>
          </cell>
          <cell r="F181" t="str">
            <v>高技术制造业</v>
          </cell>
          <cell r="G181" t="str">
            <v>生物产业</v>
          </cell>
          <cell r="H181" t="str">
            <v>工业</v>
          </cell>
          <cell r="I181" t="str">
            <v>制造业</v>
          </cell>
          <cell r="J181" t="str">
            <v>高端装备制造</v>
          </cell>
          <cell r="K181" t="e">
            <v>#N/A</v>
          </cell>
          <cell r="L181" t="e">
            <v>#N/A</v>
          </cell>
          <cell r="M181" t="e">
            <v>#N/A</v>
          </cell>
          <cell r="N181" t="str">
            <v>海洋科技园</v>
          </cell>
          <cell r="O181" t="str">
            <v>民营</v>
          </cell>
          <cell r="P181">
            <v>10000</v>
          </cell>
          <cell r="Q181">
            <v>2814</v>
          </cell>
          <cell r="R181">
            <v>2814</v>
          </cell>
        </row>
        <row r="182">
          <cell r="D182" t="str">
            <v>年产3GW高效叠瓦太阳能电池组件</v>
          </cell>
          <cell r="E182" t="str">
            <v>3825</v>
          </cell>
          <cell r="F182">
            <v>0</v>
          </cell>
          <cell r="G182" t="str">
            <v>太阳能产业</v>
          </cell>
          <cell r="H182" t="str">
            <v>工业</v>
          </cell>
          <cell r="I182" t="str">
            <v>制造业</v>
          </cell>
          <cell r="J182" t="str">
            <v>新能源新材料</v>
          </cell>
          <cell r="K182" t="e">
            <v>#N/A</v>
          </cell>
          <cell r="L182" t="e">
            <v>#N/A</v>
          </cell>
          <cell r="M182" t="e">
            <v>#N/A</v>
          </cell>
          <cell r="N182" t="str">
            <v>渤龙湖科技园</v>
          </cell>
          <cell r="O182" t="str">
            <v>外资</v>
          </cell>
          <cell r="P182">
            <v>191841</v>
          </cell>
          <cell r="Q182">
            <v>21940</v>
          </cell>
          <cell r="R182">
            <v>5283</v>
          </cell>
        </row>
        <row r="183">
          <cell r="D183" t="str">
            <v>年产7GW高效叠瓦太阳能电池组件</v>
          </cell>
          <cell r="E183" t="str">
            <v>3825</v>
          </cell>
          <cell r="F183">
            <v>0</v>
          </cell>
          <cell r="G183" t="str">
            <v>太阳能产业</v>
          </cell>
          <cell r="H183" t="str">
            <v>工业</v>
          </cell>
          <cell r="I183" t="str">
            <v>制造业</v>
          </cell>
          <cell r="J183" t="str">
            <v>新能源新材料</v>
          </cell>
          <cell r="K183" t="e">
            <v>#N/A</v>
          </cell>
          <cell r="L183" t="e">
            <v>#N/A</v>
          </cell>
          <cell r="M183" t="e">
            <v>#N/A</v>
          </cell>
          <cell r="N183" t="str">
            <v>渤龙湖科技园</v>
          </cell>
          <cell r="O183" t="str">
            <v>外资</v>
          </cell>
          <cell r="P183">
            <v>396863</v>
          </cell>
          <cell r="Q183">
            <v>12105</v>
          </cell>
          <cell r="R183">
            <v>12105</v>
          </cell>
        </row>
        <row r="184">
          <cell r="D184" t="str">
            <v>云岭兴成线缆研发生产基地</v>
          </cell>
          <cell r="E184" t="str">
            <v>3831</v>
          </cell>
          <cell r="F184">
            <v>0</v>
          </cell>
          <cell r="G184" t="str">
            <v>新能源产业</v>
          </cell>
          <cell r="H184" t="str">
            <v>工业</v>
          </cell>
          <cell r="I184" t="str">
            <v>制造业</v>
          </cell>
          <cell r="J184" t="str">
            <v>新能源新材料</v>
          </cell>
          <cell r="K184" t="e">
            <v>#N/A</v>
          </cell>
          <cell r="L184" t="e">
            <v>#N/A</v>
          </cell>
          <cell r="M184" t="e">
            <v>#N/A</v>
          </cell>
          <cell r="N184" t="str">
            <v>京津合作示范区</v>
          </cell>
          <cell r="O184" t="str">
            <v>国有</v>
          </cell>
          <cell r="P184">
            <v>9000</v>
          </cell>
          <cell r="Q184">
            <v>0</v>
          </cell>
          <cell r="R184">
            <v>0</v>
          </cell>
        </row>
        <row r="185">
          <cell r="D185" t="str">
            <v>天津奥利达环保设备研发、生产车间建设</v>
          </cell>
          <cell r="E185" t="str">
            <v>3463</v>
          </cell>
          <cell r="F185">
            <v>0</v>
          </cell>
          <cell r="G185" t="str">
            <v>太阳能产业</v>
          </cell>
          <cell r="H185" t="str">
            <v>工业</v>
          </cell>
          <cell r="I185" t="str">
            <v>制造业</v>
          </cell>
          <cell r="J185" t="str">
            <v>新能源新材料</v>
          </cell>
          <cell r="K185" t="e">
            <v>#N/A</v>
          </cell>
          <cell r="L185" t="e">
            <v>#N/A</v>
          </cell>
          <cell r="M185" t="e">
            <v>#N/A</v>
          </cell>
          <cell r="N185" t="str">
            <v>渤龙湖科技园</v>
          </cell>
          <cell r="O185" t="str">
            <v>民营</v>
          </cell>
          <cell r="P185">
            <v>12000</v>
          </cell>
          <cell r="Q185">
            <v>2929</v>
          </cell>
          <cell r="R185">
            <v>2929</v>
          </cell>
        </row>
        <row r="186">
          <cell r="D186" t="str">
            <v>海秦智能制造生产基地建设</v>
          </cell>
          <cell r="E186" t="str">
            <v>3484</v>
          </cell>
        </row>
        <row r="186">
          <cell r="H186" t="str">
            <v>工业</v>
          </cell>
          <cell r="I186" t="str">
            <v>制造业</v>
          </cell>
          <cell r="J186" t="str">
            <v>高端装备制造</v>
          </cell>
          <cell r="K186" t="e">
            <v>#N/A</v>
          </cell>
          <cell r="L186" t="e">
            <v>#N/A</v>
          </cell>
          <cell r="M186" t="e">
            <v>#N/A</v>
          </cell>
          <cell r="N186" t="e">
            <v>#N/A</v>
          </cell>
          <cell r="O186" t="e">
            <v>#N/A</v>
          </cell>
          <cell r="P186">
            <v>18000</v>
          </cell>
          <cell r="Q186">
            <v>4294</v>
          </cell>
          <cell r="R186">
            <v>2994</v>
          </cell>
        </row>
        <row r="187">
          <cell r="D187" t="str">
            <v>恶性肿瘤的基因分析计算中心与细胞治疗产品研发实验室及生产车间建设</v>
          </cell>
          <cell r="E187" t="str">
            <v>2761</v>
          </cell>
          <cell r="F187" t="str">
            <v>高技术制造业</v>
          </cell>
          <cell r="G187" t="str">
            <v>生物产业</v>
          </cell>
          <cell r="H187" t="str">
            <v>工业</v>
          </cell>
          <cell r="I187" t="str">
            <v>制造业</v>
          </cell>
          <cell r="J187" t="str">
            <v>生物医药</v>
          </cell>
          <cell r="K187" t="e">
            <v>#N/A</v>
          </cell>
          <cell r="L187" t="e">
            <v>#N/A</v>
          </cell>
          <cell r="M187" t="e">
            <v>#N/A</v>
          </cell>
          <cell r="N187" t="str">
            <v>华苑科技园</v>
          </cell>
          <cell r="O187" t="str">
            <v>民营</v>
          </cell>
          <cell r="P187">
            <v>1000</v>
          </cell>
          <cell r="Q187">
            <v>911</v>
          </cell>
          <cell r="R187">
            <v>350</v>
          </cell>
        </row>
        <row r="188">
          <cell r="D188" t="str">
            <v>新建汽车部件生产基地和研发中心一期</v>
          </cell>
          <cell r="E188" t="str">
            <v>3670</v>
          </cell>
        </row>
        <row r="188">
          <cell r="H188" t="str">
            <v>工业</v>
          </cell>
          <cell r="I188" t="str">
            <v>制造业</v>
          </cell>
          <cell r="J188" t="str">
            <v>高端装备制造</v>
          </cell>
          <cell r="K188" t="e">
            <v>#N/A</v>
          </cell>
          <cell r="L188" t="e">
            <v>#N/A</v>
          </cell>
          <cell r="M188" t="e">
            <v>#N/A</v>
          </cell>
          <cell r="N188" t="e">
            <v>#N/A</v>
          </cell>
          <cell r="O188" t="e">
            <v>#N/A</v>
          </cell>
          <cell r="P188">
            <v>20000</v>
          </cell>
          <cell r="Q188">
            <v>5522</v>
          </cell>
          <cell r="R188">
            <v>5522</v>
          </cell>
        </row>
        <row r="189">
          <cell r="D189" t="str">
            <v>年产25GW高效太阳能超薄硅单晶片智慧工厂厂房配套项目</v>
          </cell>
          <cell r="E189" t="str">
            <v>3985</v>
          </cell>
          <cell r="F189" t="str">
            <v>高技术制造业</v>
          </cell>
          <cell r="G189" t="str">
            <v>太阳能产业</v>
          </cell>
          <cell r="H189" t="str">
            <v>工业</v>
          </cell>
          <cell r="I189" t="str">
            <v>制造业</v>
          </cell>
          <cell r="J189" t="str">
            <v>新能源新材料</v>
          </cell>
          <cell r="K189" t="e">
            <v>#N/A</v>
          </cell>
          <cell r="L189" t="e">
            <v>#N/A</v>
          </cell>
          <cell r="M189" t="e">
            <v>#N/A</v>
          </cell>
          <cell r="N189" t="str">
            <v>海洋科技园</v>
          </cell>
          <cell r="O189" t="str">
            <v>国有</v>
          </cell>
          <cell r="P189">
            <v>97950</v>
          </cell>
          <cell r="Q189">
            <v>62948</v>
          </cell>
          <cell r="R189">
            <v>62948</v>
          </cell>
        </row>
        <row r="190">
          <cell r="D190" t="str">
            <v>溜呗出行智能共享电单车</v>
          </cell>
          <cell r="E190" t="str">
            <v>5414</v>
          </cell>
          <cell r="F190">
            <v>0</v>
          </cell>
          <cell r="G190">
            <v>0</v>
          </cell>
          <cell r="H190" t="str">
            <v>服务业</v>
          </cell>
          <cell r="I190">
            <v>0</v>
          </cell>
          <cell r="J190" t="str">
            <v>现代新兴服务业</v>
          </cell>
          <cell r="K190" t="e">
            <v>#N/A</v>
          </cell>
          <cell r="L190" t="e">
            <v>#N/A</v>
          </cell>
          <cell r="M190" t="e">
            <v>#N/A</v>
          </cell>
          <cell r="N190" t="str">
            <v>华苑科技园</v>
          </cell>
          <cell r="O190" t="str">
            <v>民营</v>
          </cell>
          <cell r="P190">
            <v>1500</v>
          </cell>
          <cell r="Q190">
            <v>427</v>
          </cell>
          <cell r="R190">
            <v>427</v>
          </cell>
        </row>
        <row r="191">
          <cell r="D191" t="str">
            <v>年产25GW高效太阳能超薄硅单晶片智慧工厂项目</v>
          </cell>
          <cell r="E191" t="str">
            <v>3985</v>
          </cell>
          <cell r="F191" t="str">
            <v>高技术制造业</v>
          </cell>
          <cell r="G191" t="str">
            <v>电子核心产业</v>
          </cell>
          <cell r="H191" t="str">
            <v>工业</v>
          </cell>
          <cell r="I191" t="str">
            <v>制造业</v>
          </cell>
          <cell r="J191" t="str">
            <v>新能源新材料</v>
          </cell>
          <cell r="K191" t="e">
            <v>#N/A</v>
          </cell>
          <cell r="L191" t="e">
            <v>#N/A</v>
          </cell>
          <cell r="M191" t="e">
            <v>#N/A</v>
          </cell>
          <cell r="N191" t="str">
            <v>海洋科技园</v>
          </cell>
          <cell r="O191" t="str">
            <v>民营</v>
          </cell>
          <cell r="P191">
            <v>194987</v>
          </cell>
          <cell r="Q191">
            <v>79473</v>
          </cell>
          <cell r="R191">
            <v>79473</v>
          </cell>
        </row>
        <row r="192">
          <cell r="D192" t="str">
            <v>车用拉索、玻璃升降器、门模版制造</v>
          </cell>
          <cell r="E192" t="str">
            <v>3670</v>
          </cell>
          <cell r="F192">
            <v>0</v>
          </cell>
          <cell r="G192" t="str">
            <v>新能源汽车产业</v>
          </cell>
          <cell r="H192" t="str">
            <v>工业</v>
          </cell>
          <cell r="I192" t="str">
            <v>制造业</v>
          </cell>
          <cell r="J192" t="str">
            <v>新能源新材料</v>
          </cell>
          <cell r="K192" t="e">
            <v>#N/A</v>
          </cell>
          <cell r="L192" t="e">
            <v>#N/A</v>
          </cell>
          <cell r="M192" t="e">
            <v>#N/A</v>
          </cell>
          <cell r="N192" t="str">
            <v>渤龙湖科技园</v>
          </cell>
          <cell r="O192" t="str">
            <v>外资</v>
          </cell>
          <cell r="P192">
            <v>10000</v>
          </cell>
          <cell r="Q192">
            <v>1657</v>
          </cell>
          <cell r="R192">
            <v>1657</v>
          </cell>
        </row>
        <row r="193">
          <cell r="D193" t="str">
            <v>天津滨海美联医学检验实验室建设</v>
          </cell>
          <cell r="E193" t="str">
            <v>8492</v>
          </cell>
          <cell r="F193">
            <v>0</v>
          </cell>
          <cell r="G193">
            <v>0</v>
          </cell>
          <cell r="H193" t="str">
            <v>服务业</v>
          </cell>
          <cell r="I193">
            <v>0</v>
          </cell>
          <cell r="J193">
            <v>0</v>
          </cell>
          <cell r="K193">
            <v>0</v>
          </cell>
          <cell r="L193" t="e">
            <v>#N/A</v>
          </cell>
          <cell r="M193" t="e">
            <v>#N/A</v>
          </cell>
          <cell r="N193" t="str">
            <v>华苑科技园</v>
          </cell>
          <cell r="O193" t="str">
            <v>民营</v>
          </cell>
          <cell r="P193">
            <v>1003</v>
          </cell>
          <cell r="Q193">
            <v>395</v>
          </cell>
          <cell r="R193">
            <v>395</v>
          </cell>
        </row>
        <row r="194">
          <cell r="D194" t="str">
            <v>高质量钽酸锂铌酸锂复合衬底材料</v>
          </cell>
          <cell r="E194" t="str">
            <v>3985</v>
          </cell>
          <cell r="F194" t="str">
            <v>高技术制造业</v>
          </cell>
        </row>
        <row r="194">
          <cell r="H194" t="str">
            <v>工业</v>
          </cell>
          <cell r="I194" t="str">
            <v>制造业</v>
          </cell>
          <cell r="J194" t="str">
            <v>信创</v>
          </cell>
          <cell r="K194" t="e">
            <v>#N/A</v>
          </cell>
          <cell r="L194" t="e">
            <v>#N/A</v>
          </cell>
          <cell r="M194" t="e">
            <v>#N/A</v>
          </cell>
          <cell r="N194" t="e">
            <v>#N/A</v>
          </cell>
          <cell r="O194" t="e">
            <v>#N/A</v>
          </cell>
          <cell r="P194">
            <v>20220</v>
          </cell>
          <cell r="Q194">
            <v>8808</v>
          </cell>
          <cell r="R194">
            <v>8808</v>
          </cell>
        </row>
        <row r="195">
          <cell r="D195" t="str">
            <v>风力发电机叶片等玻璃纤维复合材料报废产品资源化利用一期</v>
          </cell>
          <cell r="E195" t="str">
            <v>3062</v>
          </cell>
          <cell r="F195">
            <v>0</v>
          </cell>
          <cell r="G195" t="str">
            <v>风能产业</v>
          </cell>
          <cell r="H195" t="str">
            <v>工业</v>
          </cell>
          <cell r="I195" t="str">
            <v>制造业</v>
          </cell>
          <cell r="J195" t="str">
            <v>新能源新材料</v>
          </cell>
          <cell r="K195" t="e">
            <v>#N/A</v>
          </cell>
          <cell r="L195" t="e">
            <v>#N/A</v>
          </cell>
          <cell r="M195" t="e">
            <v>#N/A</v>
          </cell>
          <cell r="N195" t="str">
            <v>渤龙湖科技园</v>
          </cell>
          <cell r="O195" t="str">
            <v>民营</v>
          </cell>
          <cell r="P195">
            <v>1350</v>
          </cell>
          <cell r="Q195">
            <v>369</v>
          </cell>
          <cell r="R195">
            <v>369</v>
          </cell>
        </row>
        <row r="196">
          <cell r="D196" t="str">
            <v>滨海新区消防三项建设工程</v>
          </cell>
          <cell r="E196" t="str">
            <v>9291</v>
          </cell>
          <cell r="F196">
            <v>0</v>
          </cell>
          <cell r="G196">
            <v>0</v>
          </cell>
          <cell r="H196" t="str">
            <v>基础设施</v>
          </cell>
          <cell r="I196">
            <v>0</v>
          </cell>
          <cell r="J196">
            <v>0</v>
          </cell>
          <cell r="K196">
            <v>0</v>
          </cell>
          <cell r="L196">
            <v>0</v>
          </cell>
          <cell r="M196">
            <v>0</v>
          </cell>
          <cell r="N196" t="str">
            <v>海洋科技园</v>
          </cell>
          <cell r="O196" t="str">
            <v>国有</v>
          </cell>
          <cell r="P196">
            <v>15804</v>
          </cell>
          <cell r="Q196">
            <v>3531</v>
          </cell>
          <cell r="R196">
            <v>2402</v>
          </cell>
        </row>
        <row r="197">
          <cell r="D197" t="str">
            <v>高新七路（海油大道-创新大道）道路管道修复</v>
          </cell>
          <cell r="E197" t="str">
            <v>7810</v>
          </cell>
        </row>
        <row r="197">
          <cell r="H197" t="str">
            <v>基础设施2</v>
          </cell>
        </row>
        <row r="197">
          <cell r="K197" t="e">
            <v>#N/A</v>
          </cell>
          <cell r="L197" t="e">
            <v>#N/A</v>
          </cell>
          <cell r="M197" t="e">
            <v>#N/A</v>
          </cell>
          <cell r="N197" t="e">
            <v>#N/A</v>
          </cell>
          <cell r="O197" t="e">
            <v>#N/A</v>
          </cell>
          <cell r="P197">
            <v>6500</v>
          </cell>
          <cell r="Q197">
            <v>2800</v>
          </cell>
          <cell r="R197">
            <v>2800</v>
          </cell>
        </row>
        <row r="198">
          <cell r="D198" t="str">
            <v>海绵城市建设渤龙湖科技园绿地改造项目</v>
          </cell>
          <cell r="E198" t="str">
            <v>7840</v>
          </cell>
        </row>
        <row r="198">
          <cell r="H198" t="str">
            <v>基础设施2</v>
          </cell>
        </row>
        <row r="198">
          <cell r="K198" t="e">
            <v>#N/A</v>
          </cell>
          <cell r="L198" t="e">
            <v>#N/A</v>
          </cell>
          <cell r="M198" t="e">
            <v>#N/A</v>
          </cell>
          <cell r="N198" t="e">
            <v>#N/A</v>
          </cell>
          <cell r="O198" t="e">
            <v>#N/A</v>
          </cell>
          <cell r="P198">
            <v>5546</v>
          </cell>
          <cell r="Q198">
            <v>3790</v>
          </cell>
          <cell r="R198">
            <v>3790</v>
          </cell>
        </row>
        <row r="199">
          <cell r="D199" t="str">
            <v>海洋科技园2021年道路维修工程</v>
          </cell>
          <cell r="E199" t="str">
            <v>7810</v>
          </cell>
          <cell r="F199">
            <v>0</v>
          </cell>
          <cell r="G199">
            <v>0</v>
          </cell>
          <cell r="H199" t="str">
            <v>基础设施2</v>
          </cell>
        </row>
        <row r="199">
          <cell r="K199" t="e">
            <v>#N/A</v>
          </cell>
          <cell r="L199" t="e">
            <v>#N/A</v>
          </cell>
          <cell r="M199" t="e">
            <v>#N/A</v>
          </cell>
          <cell r="N199" t="str">
            <v>海洋科技园</v>
          </cell>
          <cell r="O199" t="str">
            <v>国有</v>
          </cell>
          <cell r="P199">
            <v>2000</v>
          </cell>
          <cell r="Q199">
            <v>2000</v>
          </cell>
          <cell r="R199">
            <v>2000</v>
          </cell>
        </row>
        <row r="200">
          <cell r="D200" t="str">
            <v>屏障区坑塘治理及水系连通</v>
          </cell>
          <cell r="E200" t="str">
            <v>7810</v>
          </cell>
          <cell r="F200" t="e">
            <v>#N/A</v>
          </cell>
          <cell r="G200" t="e">
            <v>#N/A</v>
          </cell>
          <cell r="H200" t="str">
            <v>基础设施2</v>
          </cell>
        </row>
        <row r="200">
          <cell r="K200" t="e">
            <v>#N/A</v>
          </cell>
          <cell r="L200" t="e">
            <v>#N/A</v>
          </cell>
          <cell r="M200" t="e">
            <v>#N/A</v>
          </cell>
          <cell r="N200" t="e">
            <v>#N/A</v>
          </cell>
          <cell r="O200" t="e">
            <v>#N/A</v>
          </cell>
          <cell r="P200">
            <v>3000</v>
          </cell>
          <cell r="Q200">
            <v>2000</v>
          </cell>
          <cell r="R200">
            <v>2000</v>
          </cell>
        </row>
        <row r="201">
          <cell r="P201">
            <v>4250608</v>
          </cell>
          <cell r="Q201">
            <v>2420542</v>
          </cell>
          <cell r="R201">
            <v>769086</v>
          </cell>
        </row>
        <row r="202">
          <cell r="D202" t="str">
            <v>海洋生活广场</v>
          </cell>
          <cell r="E202">
            <v>7010</v>
          </cell>
          <cell r="F202">
            <v>0</v>
          </cell>
          <cell r="G202">
            <v>0</v>
          </cell>
          <cell r="H202" t="str">
            <v>房地产</v>
          </cell>
          <cell r="I202">
            <v>0</v>
          </cell>
          <cell r="J202">
            <v>0</v>
          </cell>
          <cell r="K202">
            <v>0</v>
          </cell>
          <cell r="L202">
            <v>0</v>
          </cell>
          <cell r="M202">
            <v>0</v>
          </cell>
          <cell r="N202" t="str">
            <v>海洋科技园</v>
          </cell>
          <cell r="O202" t="str">
            <v>民营</v>
          </cell>
          <cell r="P202">
            <v>0</v>
          </cell>
          <cell r="Q202">
            <v>0</v>
          </cell>
          <cell r="R202">
            <v>0</v>
          </cell>
        </row>
        <row r="203">
          <cell r="D203" t="str">
            <v>左岸科技基地</v>
          </cell>
          <cell r="E203">
            <v>7010</v>
          </cell>
          <cell r="F203">
            <v>0</v>
          </cell>
          <cell r="G203">
            <v>0</v>
          </cell>
          <cell r="H203" t="str">
            <v>房地产</v>
          </cell>
          <cell r="I203">
            <v>0</v>
          </cell>
          <cell r="J203">
            <v>0</v>
          </cell>
          <cell r="K203">
            <v>0</v>
          </cell>
          <cell r="L203">
            <v>0</v>
          </cell>
          <cell r="M203">
            <v>0</v>
          </cell>
          <cell r="N203" t="str">
            <v>华苑科技园</v>
          </cell>
          <cell r="O203" t="str">
            <v>国有</v>
          </cell>
          <cell r="P203">
            <v>62757</v>
          </cell>
          <cell r="Q203">
            <v>25431</v>
          </cell>
          <cell r="R203">
            <v>0</v>
          </cell>
        </row>
        <row r="204">
          <cell r="D204" t="str">
            <v>和畅广场（34-1）</v>
          </cell>
          <cell r="E204">
            <v>7010</v>
          </cell>
          <cell r="F204">
            <v>0</v>
          </cell>
          <cell r="G204">
            <v>0</v>
          </cell>
          <cell r="H204" t="str">
            <v>房地产</v>
          </cell>
          <cell r="I204">
            <v>0</v>
          </cell>
          <cell r="J204">
            <v>0</v>
          </cell>
          <cell r="K204">
            <v>0</v>
          </cell>
          <cell r="L204">
            <v>0</v>
          </cell>
          <cell r="M204">
            <v>0</v>
          </cell>
          <cell r="N204" t="str">
            <v>海洋科技园</v>
          </cell>
          <cell r="O204" t="str">
            <v>外资</v>
          </cell>
          <cell r="P204">
            <v>237510</v>
          </cell>
          <cell r="Q204">
            <v>58392</v>
          </cell>
          <cell r="R204">
            <v>0</v>
          </cell>
        </row>
        <row r="205">
          <cell r="D205" t="str">
            <v>和丰广场（34-2地块）</v>
          </cell>
          <cell r="E205">
            <v>7010</v>
          </cell>
          <cell r="F205">
            <v>0</v>
          </cell>
          <cell r="G205">
            <v>0</v>
          </cell>
          <cell r="H205" t="str">
            <v>房地产</v>
          </cell>
          <cell r="I205">
            <v>0</v>
          </cell>
          <cell r="J205">
            <v>0</v>
          </cell>
          <cell r="K205">
            <v>0</v>
          </cell>
          <cell r="L205">
            <v>0</v>
          </cell>
          <cell r="M205">
            <v>0</v>
          </cell>
          <cell r="N205" t="str">
            <v>海洋科技园</v>
          </cell>
          <cell r="O205" t="str">
            <v>外资</v>
          </cell>
          <cell r="P205">
            <v>149048</v>
          </cell>
          <cell r="Q205">
            <v>55768</v>
          </cell>
          <cell r="R205">
            <v>0</v>
          </cell>
        </row>
        <row r="206">
          <cell r="D206" t="str">
            <v>和利广场（34-1地块）</v>
          </cell>
          <cell r="E206">
            <v>7010</v>
          </cell>
          <cell r="F206">
            <v>0</v>
          </cell>
          <cell r="G206">
            <v>0</v>
          </cell>
          <cell r="H206" t="str">
            <v>房地产</v>
          </cell>
          <cell r="I206">
            <v>0</v>
          </cell>
          <cell r="J206">
            <v>0</v>
          </cell>
          <cell r="K206">
            <v>0</v>
          </cell>
          <cell r="L206">
            <v>0</v>
          </cell>
          <cell r="M206">
            <v>0</v>
          </cell>
          <cell r="N206" t="str">
            <v>海洋科技园</v>
          </cell>
          <cell r="O206" t="str">
            <v>外资</v>
          </cell>
          <cell r="P206">
            <v>44677</v>
          </cell>
          <cell r="Q206">
            <v>4054</v>
          </cell>
          <cell r="R206">
            <v>0</v>
          </cell>
        </row>
        <row r="207">
          <cell r="D207" t="str">
            <v>明佳园</v>
          </cell>
          <cell r="E207">
            <v>7010</v>
          </cell>
          <cell r="F207">
            <v>0</v>
          </cell>
          <cell r="G207">
            <v>0</v>
          </cell>
          <cell r="H207" t="str">
            <v>房地产</v>
          </cell>
          <cell r="I207">
            <v>0</v>
          </cell>
          <cell r="J207">
            <v>0</v>
          </cell>
          <cell r="K207">
            <v>0</v>
          </cell>
          <cell r="L207">
            <v>0</v>
          </cell>
          <cell r="M207">
            <v>0</v>
          </cell>
          <cell r="N207" t="str">
            <v>海洋科技园</v>
          </cell>
          <cell r="O207" t="str">
            <v>外资</v>
          </cell>
          <cell r="P207">
            <v>5000</v>
          </cell>
          <cell r="Q207">
            <v>4105</v>
          </cell>
          <cell r="R207">
            <v>0</v>
          </cell>
        </row>
        <row r="208">
          <cell r="D208" t="str">
            <v>明翠园</v>
          </cell>
          <cell r="E208">
            <v>7010</v>
          </cell>
          <cell r="F208">
            <v>0</v>
          </cell>
          <cell r="G208">
            <v>0</v>
          </cell>
          <cell r="H208" t="str">
            <v>房地产</v>
          </cell>
          <cell r="I208">
            <v>0</v>
          </cell>
          <cell r="J208">
            <v>0</v>
          </cell>
          <cell r="K208">
            <v>0</v>
          </cell>
          <cell r="L208">
            <v>0</v>
          </cell>
          <cell r="M208">
            <v>0</v>
          </cell>
          <cell r="N208" t="str">
            <v>海洋科技园</v>
          </cell>
          <cell r="O208" t="str">
            <v>外资</v>
          </cell>
          <cell r="P208">
            <v>4500</v>
          </cell>
          <cell r="Q208">
            <v>3548</v>
          </cell>
          <cell r="R208">
            <v>0</v>
          </cell>
        </row>
        <row r="209">
          <cell r="D209" t="str">
            <v>明盛园</v>
          </cell>
          <cell r="E209">
            <v>7010</v>
          </cell>
          <cell r="F209">
            <v>0</v>
          </cell>
          <cell r="G209">
            <v>0</v>
          </cell>
          <cell r="H209" t="str">
            <v>房地产</v>
          </cell>
          <cell r="I209">
            <v>0</v>
          </cell>
          <cell r="J209">
            <v>0</v>
          </cell>
          <cell r="K209">
            <v>0</v>
          </cell>
          <cell r="L209">
            <v>0</v>
          </cell>
          <cell r="M209">
            <v>0</v>
          </cell>
          <cell r="N209" t="str">
            <v>海洋科技园</v>
          </cell>
          <cell r="O209" t="str">
            <v>外资</v>
          </cell>
          <cell r="P209">
            <v>5500</v>
          </cell>
          <cell r="Q209">
            <v>4368</v>
          </cell>
          <cell r="R209">
            <v>0</v>
          </cell>
        </row>
        <row r="210">
          <cell r="D210" t="str">
            <v>明顺园</v>
          </cell>
          <cell r="E210">
            <v>7010</v>
          </cell>
          <cell r="F210">
            <v>0</v>
          </cell>
          <cell r="G210">
            <v>0</v>
          </cell>
          <cell r="H210" t="str">
            <v>房地产</v>
          </cell>
          <cell r="I210">
            <v>0</v>
          </cell>
          <cell r="J210">
            <v>0</v>
          </cell>
          <cell r="K210">
            <v>0</v>
          </cell>
          <cell r="L210">
            <v>0</v>
          </cell>
          <cell r="M210">
            <v>0</v>
          </cell>
          <cell r="N210" t="str">
            <v>海洋科技园</v>
          </cell>
          <cell r="O210" t="str">
            <v>外资</v>
          </cell>
          <cell r="P210">
            <v>24000</v>
          </cell>
          <cell r="Q210">
            <v>13528</v>
          </cell>
          <cell r="R210">
            <v>0</v>
          </cell>
        </row>
        <row r="211">
          <cell r="D211" t="str">
            <v>明华广场</v>
          </cell>
          <cell r="E211">
            <v>7010</v>
          </cell>
          <cell r="F211">
            <v>0</v>
          </cell>
          <cell r="G211">
            <v>0</v>
          </cell>
          <cell r="H211" t="str">
            <v>房地产</v>
          </cell>
          <cell r="I211">
            <v>0</v>
          </cell>
          <cell r="J211">
            <v>0</v>
          </cell>
          <cell r="K211">
            <v>0</v>
          </cell>
          <cell r="L211">
            <v>0</v>
          </cell>
          <cell r="M211">
            <v>0</v>
          </cell>
          <cell r="N211" t="str">
            <v>海洋科技园</v>
          </cell>
          <cell r="O211" t="str">
            <v>外资</v>
          </cell>
          <cell r="P211">
            <v>41000</v>
          </cell>
          <cell r="Q211">
            <v>13322</v>
          </cell>
          <cell r="R211">
            <v>0</v>
          </cell>
        </row>
        <row r="212">
          <cell r="D212" t="str">
            <v>海泰精工</v>
          </cell>
          <cell r="E212">
            <v>7010</v>
          </cell>
          <cell r="F212">
            <v>0</v>
          </cell>
          <cell r="G212">
            <v>0</v>
          </cell>
          <cell r="H212" t="str">
            <v>房地产</v>
          </cell>
          <cell r="I212">
            <v>0</v>
          </cell>
          <cell r="J212">
            <v>0</v>
          </cell>
          <cell r="K212">
            <v>0</v>
          </cell>
          <cell r="L212">
            <v>0</v>
          </cell>
          <cell r="M212">
            <v>0</v>
          </cell>
          <cell r="N212" t="str">
            <v>华苑科技园</v>
          </cell>
          <cell r="O212" t="str">
            <v>国有</v>
          </cell>
          <cell r="P212">
            <v>95941</v>
          </cell>
          <cell r="Q212">
            <v>51704</v>
          </cell>
          <cell r="R212">
            <v>0</v>
          </cell>
        </row>
        <row r="213">
          <cell r="D213" t="str">
            <v>海泰创新基地</v>
          </cell>
          <cell r="E213">
            <v>7010</v>
          </cell>
          <cell r="F213">
            <v>0</v>
          </cell>
          <cell r="G213">
            <v>0</v>
          </cell>
          <cell r="H213" t="str">
            <v>房地产</v>
          </cell>
          <cell r="I213">
            <v>0</v>
          </cell>
          <cell r="J213">
            <v>0</v>
          </cell>
          <cell r="K213">
            <v>0</v>
          </cell>
          <cell r="L213">
            <v>0</v>
          </cell>
          <cell r="M213">
            <v>0</v>
          </cell>
          <cell r="N213" t="str">
            <v>华苑科技园</v>
          </cell>
          <cell r="O213" t="str">
            <v>民营</v>
          </cell>
          <cell r="P213">
            <v>0</v>
          </cell>
          <cell r="Q213">
            <v>0</v>
          </cell>
          <cell r="R213">
            <v>0</v>
          </cell>
        </row>
        <row r="214">
          <cell r="D214" t="str">
            <v>渤龙天地</v>
          </cell>
          <cell r="E214">
            <v>7010</v>
          </cell>
          <cell r="F214">
            <v>0</v>
          </cell>
          <cell r="G214">
            <v>0</v>
          </cell>
          <cell r="H214" t="str">
            <v>房地产</v>
          </cell>
          <cell r="I214">
            <v>0</v>
          </cell>
          <cell r="J214">
            <v>0</v>
          </cell>
          <cell r="K214">
            <v>0</v>
          </cell>
          <cell r="L214">
            <v>0</v>
          </cell>
          <cell r="M214">
            <v>0</v>
          </cell>
          <cell r="N214" t="str">
            <v>华苑科技园</v>
          </cell>
          <cell r="O214" t="str">
            <v>国企</v>
          </cell>
          <cell r="P214">
            <v>154469</v>
          </cell>
          <cell r="Q214">
            <v>140456</v>
          </cell>
          <cell r="R214">
            <v>0</v>
          </cell>
        </row>
        <row r="215">
          <cell r="D215" t="str">
            <v>福顺家园</v>
          </cell>
          <cell r="E215">
            <v>7010</v>
          </cell>
          <cell r="F215">
            <v>0</v>
          </cell>
          <cell r="G215">
            <v>0</v>
          </cell>
          <cell r="H215" t="str">
            <v>房地产</v>
          </cell>
          <cell r="I215">
            <v>0</v>
          </cell>
          <cell r="J215">
            <v>0</v>
          </cell>
          <cell r="K215">
            <v>0</v>
          </cell>
          <cell r="L215">
            <v>0</v>
          </cell>
          <cell r="M215">
            <v>0</v>
          </cell>
          <cell r="N215" t="str">
            <v>海洋科技园</v>
          </cell>
          <cell r="O215" t="str">
            <v>民营</v>
          </cell>
          <cell r="P215">
            <v>15000</v>
          </cell>
          <cell r="Q215">
            <v>11913</v>
          </cell>
          <cell r="R215">
            <v>0</v>
          </cell>
        </row>
        <row r="216">
          <cell r="D216" t="str">
            <v>国家软计及服务外包产业基地核心区项目</v>
          </cell>
          <cell r="E216">
            <v>7010</v>
          </cell>
          <cell r="F216">
            <v>0</v>
          </cell>
          <cell r="G216">
            <v>0</v>
          </cell>
          <cell r="H216" t="str">
            <v>房地产</v>
          </cell>
          <cell r="I216">
            <v>0</v>
          </cell>
          <cell r="J216">
            <v>0</v>
          </cell>
          <cell r="K216">
            <v>0</v>
          </cell>
          <cell r="L216">
            <v>0</v>
          </cell>
          <cell r="M216">
            <v>0</v>
          </cell>
          <cell r="N216" t="str">
            <v>华苑科技园</v>
          </cell>
          <cell r="O216" t="str">
            <v>国有</v>
          </cell>
          <cell r="P216">
            <v>235270</v>
          </cell>
          <cell r="Q216">
            <v>152590</v>
          </cell>
          <cell r="R216">
            <v>0</v>
          </cell>
        </row>
        <row r="217">
          <cell r="D217" t="str">
            <v>华鼎高科技发展中心（南区）</v>
          </cell>
          <cell r="E217">
            <v>7010</v>
          </cell>
          <cell r="F217">
            <v>0</v>
          </cell>
          <cell r="G217">
            <v>0</v>
          </cell>
          <cell r="H217" t="str">
            <v>房地产</v>
          </cell>
          <cell r="I217">
            <v>0</v>
          </cell>
          <cell r="J217">
            <v>0</v>
          </cell>
          <cell r="K217">
            <v>0</v>
          </cell>
          <cell r="L217">
            <v>0</v>
          </cell>
          <cell r="M217">
            <v>0</v>
          </cell>
          <cell r="N217" t="str">
            <v>华苑科技园</v>
          </cell>
          <cell r="O217" t="str">
            <v>国有</v>
          </cell>
          <cell r="P217">
            <v>0</v>
          </cell>
          <cell r="Q217">
            <v>0</v>
          </cell>
          <cell r="R217">
            <v>0</v>
          </cell>
        </row>
        <row r="218">
          <cell r="D218" t="str">
            <v>樾香郡</v>
          </cell>
          <cell r="E218">
            <v>7010</v>
          </cell>
          <cell r="F218">
            <v>0</v>
          </cell>
          <cell r="G218">
            <v>0</v>
          </cell>
          <cell r="H218" t="str">
            <v>房地产</v>
          </cell>
          <cell r="I218">
            <v>0</v>
          </cell>
          <cell r="J218">
            <v>0</v>
          </cell>
          <cell r="K218">
            <v>0</v>
          </cell>
          <cell r="L218">
            <v>0</v>
          </cell>
          <cell r="M218">
            <v>0</v>
          </cell>
          <cell r="N218" t="str">
            <v>京津合作示范区</v>
          </cell>
          <cell r="O218" t="str">
            <v>国有</v>
          </cell>
          <cell r="P218">
            <v>143504</v>
          </cell>
          <cell r="Q218">
            <v>91491</v>
          </cell>
          <cell r="R218">
            <v>3230</v>
          </cell>
        </row>
        <row r="219">
          <cell r="D219" t="str">
            <v>天津湖悦公馆</v>
          </cell>
          <cell r="E219">
            <v>7010</v>
          </cell>
          <cell r="F219">
            <v>0</v>
          </cell>
          <cell r="G219">
            <v>0</v>
          </cell>
          <cell r="H219" t="str">
            <v>房地产</v>
          </cell>
          <cell r="I219">
            <v>0</v>
          </cell>
          <cell r="J219">
            <v>0</v>
          </cell>
          <cell r="K219">
            <v>0</v>
          </cell>
          <cell r="L219">
            <v>0</v>
          </cell>
          <cell r="M219">
            <v>0</v>
          </cell>
          <cell r="N219" t="str">
            <v>华苑科技园</v>
          </cell>
          <cell r="O219" t="str">
            <v>民营</v>
          </cell>
          <cell r="P219">
            <v>130000</v>
          </cell>
          <cell r="Q219">
            <v>92665</v>
          </cell>
          <cell r="R219">
            <v>13239</v>
          </cell>
        </row>
        <row r="220">
          <cell r="D220" t="str">
            <v>新城海洋科技园住宅地块配套项目</v>
          </cell>
          <cell r="E220">
            <v>7010</v>
          </cell>
          <cell r="F220">
            <v>0</v>
          </cell>
          <cell r="G220">
            <v>0</v>
          </cell>
          <cell r="H220" t="str">
            <v>房地产</v>
          </cell>
          <cell r="I220">
            <v>0</v>
          </cell>
          <cell r="J220">
            <v>0</v>
          </cell>
          <cell r="K220">
            <v>0</v>
          </cell>
          <cell r="L220">
            <v>0</v>
          </cell>
          <cell r="M220">
            <v>0</v>
          </cell>
          <cell r="N220" t="str">
            <v>海洋科技园</v>
          </cell>
          <cell r="O220" t="str">
            <v>民营</v>
          </cell>
          <cell r="P220">
            <v>377029</v>
          </cell>
          <cell r="Q220">
            <v>331909</v>
          </cell>
          <cell r="R220">
            <v>39696</v>
          </cell>
        </row>
        <row r="221">
          <cell r="D221" t="str">
            <v>天津振业海洋科技园住宅</v>
          </cell>
          <cell r="E221">
            <v>7010</v>
          </cell>
          <cell r="F221">
            <v>0</v>
          </cell>
          <cell r="G221">
            <v>0</v>
          </cell>
          <cell r="H221" t="str">
            <v>房地产</v>
          </cell>
          <cell r="I221">
            <v>0</v>
          </cell>
          <cell r="J221">
            <v>0</v>
          </cell>
          <cell r="K221">
            <v>0</v>
          </cell>
          <cell r="L221">
            <v>0</v>
          </cell>
          <cell r="M221">
            <v>0</v>
          </cell>
          <cell r="N221" t="str">
            <v>海洋科技园</v>
          </cell>
          <cell r="O221" t="str">
            <v>国有</v>
          </cell>
          <cell r="P221">
            <v>180035</v>
          </cell>
          <cell r="Q221">
            <v>127200</v>
          </cell>
          <cell r="R221">
            <v>92386</v>
          </cell>
        </row>
        <row r="222">
          <cell r="D222" t="str">
            <v>芯云园</v>
          </cell>
          <cell r="E222">
            <v>7010</v>
          </cell>
          <cell r="F222">
            <v>0</v>
          </cell>
          <cell r="G222">
            <v>0</v>
          </cell>
          <cell r="H222" t="str">
            <v>房地产</v>
          </cell>
          <cell r="I222">
            <v>0</v>
          </cell>
          <cell r="J222">
            <v>0</v>
          </cell>
          <cell r="K222">
            <v>0</v>
          </cell>
          <cell r="L222">
            <v>0</v>
          </cell>
          <cell r="M222">
            <v>0</v>
          </cell>
          <cell r="N222" t="str">
            <v>海洋科技园</v>
          </cell>
          <cell r="O222" t="str">
            <v>民营</v>
          </cell>
          <cell r="P222">
            <v>181140</v>
          </cell>
          <cell r="Q222">
            <v>141933</v>
          </cell>
          <cell r="R222">
            <v>19393</v>
          </cell>
        </row>
        <row r="223">
          <cell r="D223" t="str">
            <v>芯澜园</v>
          </cell>
          <cell r="E223">
            <v>7010</v>
          </cell>
          <cell r="F223">
            <v>0</v>
          </cell>
          <cell r="G223">
            <v>0</v>
          </cell>
          <cell r="H223" t="str">
            <v>房地产</v>
          </cell>
          <cell r="I223">
            <v>0</v>
          </cell>
          <cell r="J223">
            <v>0</v>
          </cell>
          <cell r="K223">
            <v>0</v>
          </cell>
          <cell r="L223">
            <v>0</v>
          </cell>
          <cell r="M223">
            <v>0</v>
          </cell>
          <cell r="N223" t="str">
            <v>海洋科技园</v>
          </cell>
          <cell r="O223" t="str">
            <v>民营</v>
          </cell>
          <cell r="P223">
            <v>204564</v>
          </cell>
          <cell r="Q223">
            <v>115881</v>
          </cell>
          <cell r="R223">
            <v>11191</v>
          </cell>
        </row>
        <row r="224">
          <cell r="D224" t="str">
            <v>津滨高（挂）2019-9号</v>
          </cell>
          <cell r="E224">
            <v>7010</v>
          </cell>
          <cell r="F224">
            <v>0</v>
          </cell>
          <cell r="G224">
            <v>0</v>
          </cell>
          <cell r="H224" t="str">
            <v>房地产</v>
          </cell>
          <cell r="I224">
            <v>0</v>
          </cell>
          <cell r="J224">
            <v>0</v>
          </cell>
          <cell r="K224">
            <v>0</v>
          </cell>
          <cell r="L224">
            <v>0</v>
          </cell>
          <cell r="M224">
            <v>0</v>
          </cell>
          <cell r="N224" t="str">
            <v>海洋科技园</v>
          </cell>
          <cell r="O224" t="str">
            <v>国有</v>
          </cell>
          <cell r="P224">
            <v>206121</v>
          </cell>
          <cell r="Q224">
            <v>67263</v>
          </cell>
          <cell r="R224">
            <v>50415</v>
          </cell>
        </row>
        <row r="225">
          <cell r="D225" t="str">
            <v>春风海上</v>
          </cell>
          <cell r="E225">
            <v>7010</v>
          </cell>
          <cell r="F225">
            <v>0</v>
          </cell>
          <cell r="G225">
            <v>0</v>
          </cell>
          <cell r="H225" t="str">
            <v>房地产</v>
          </cell>
          <cell r="I225">
            <v>0</v>
          </cell>
          <cell r="J225">
            <v>0</v>
          </cell>
          <cell r="K225">
            <v>0</v>
          </cell>
          <cell r="L225">
            <v>0</v>
          </cell>
          <cell r="M225">
            <v>0</v>
          </cell>
          <cell r="N225" t="str">
            <v>海洋科技园</v>
          </cell>
          <cell r="O225" t="str">
            <v>民营</v>
          </cell>
          <cell r="P225">
            <v>200000</v>
          </cell>
          <cell r="Q225">
            <v>126513</v>
          </cell>
          <cell r="R225">
            <v>26336</v>
          </cell>
        </row>
        <row r="226">
          <cell r="D226" t="str">
            <v>欧微优科创园</v>
          </cell>
          <cell r="E226">
            <v>7010</v>
          </cell>
          <cell r="F226">
            <v>0</v>
          </cell>
          <cell r="G226">
            <v>0</v>
          </cell>
          <cell r="H226" t="str">
            <v>服务业</v>
          </cell>
          <cell r="I226">
            <v>0</v>
          </cell>
          <cell r="J226" t="str">
            <v>信创</v>
          </cell>
          <cell r="K226">
            <v>0</v>
          </cell>
          <cell r="L226">
            <v>0</v>
          </cell>
          <cell r="M226">
            <v>0</v>
          </cell>
          <cell r="N226" t="str">
            <v>华苑科技园</v>
          </cell>
          <cell r="O226" t="str">
            <v>民营</v>
          </cell>
          <cell r="P226">
            <v>150000</v>
          </cell>
          <cell r="Q226">
            <v>96306</v>
          </cell>
          <cell r="R226">
            <v>90339</v>
          </cell>
        </row>
        <row r="227">
          <cell r="D227" t="str">
            <v>保利拾光年</v>
          </cell>
          <cell r="E227">
            <v>7010</v>
          </cell>
          <cell r="F227">
            <v>0</v>
          </cell>
          <cell r="G227">
            <v>0</v>
          </cell>
          <cell r="H227" t="str">
            <v>房地产</v>
          </cell>
          <cell r="I227">
            <v>0</v>
          </cell>
          <cell r="J227">
            <v>0</v>
          </cell>
          <cell r="K227">
            <v>0</v>
          </cell>
          <cell r="L227">
            <v>0</v>
          </cell>
          <cell r="M227">
            <v>0</v>
          </cell>
          <cell r="N227" t="str">
            <v>华苑科技园</v>
          </cell>
          <cell r="O227" t="str">
            <v>民营</v>
          </cell>
          <cell r="P227">
            <v>473774</v>
          </cell>
          <cell r="Q227">
            <v>336721</v>
          </cell>
          <cell r="R227">
            <v>168363</v>
          </cell>
        </row>
        <row r="228">
          <cell r="D228" t="str">
            <v>天津誉璟天地</v>
          </cell>
          <cell r="E228">
            <v>7010</v>
          </cell>
          <cell r="F228">
            <v>0</v>
          </cell>
          <cell r="G228">
            <v>0</v>
          </cell>
          <cell r="H228" t="str">
            <v>房地产</v>
          </cell>
          <cell r="I228">
            <v>0</v>
          </cell>
          <cell r="J228">
            <v>0</v>
          </cell>
          <cell r="K228">
            <v>0</v>
          </cell>
          <cell r="L228">
            <v>0</v>
          </cell>
          <cell r="M228">
            <v>0</v>
          </cell>
          <cell r="N228" t="str">
            <v>华苑科技园</v>
          </cell>
          <cell r="O228" t="str">
            <v>民营</v>
          </cell>
          <cell r="P228">
            <v>261800</v>
          </cell>
          <cell r="Q228">
            <v>189070</v>
          </cell>
          <cell r="R228">
            <v>108630</v>
          </cell>
        </row>
        <row r="229">
          <cell r="D229" t="str">
            <v>津滨高（挂）2020-10号</v>
          </cell>
          <cell r="E229">
            <v>7010</v>
          </cell>
          <cell r="F229">
            <v>0</v>
          </cell>
          <cell r="G229">
            <v>0</v>
          </cell>
          <cell r="H229" t="str">
            <v>房地产</v>
          </cell>
          <cell r="I229">
            <v>0</v>
          </cell>
          <cell r="J229">
            <v>0</v>
          </cell>
          <cell r="K229">
            <v>0</v>
          </cell>
          <cell r="L229">
            <v>0</v>
          </cell>
          <cell r="M229">
            <v>0</v>
          </cell>
          <cell r="N229" t="str">
            <v>渤龙湖科技园</v>
          </cell>
          <cell r="O229" t="str">
            <v>民营</v>
          </cell>
          <cell r="P229">
            <v>166477</v>
          </cell>
          <cell r="Q229">
            <v>66244</v>
          </cell>
          <cell r="R229">
            <v>63272</v>
          </cell>
        </row>
        <row r="230">
          <cell r="D230" t="str">
            <v>铭著花园</v>
          </cell>
          <cell r="E230">
            <v>7010</v>
          </cell>
          <cell r="F230">
            <v>0</v>
          </cell>
          <cell r="G230">
            <v>0</v>
          </cell>
          <cell r="H230" t="str">
            <v>房地产</v>
          </cell>
          <cell r="I230">
            <v>0</v>
          </cell>
          <cell r="J230">
            <v>0</v>
          </cell>
          <cell r="K230">
            <v>0</v>
          </cell>
          <cell r="L230">
            <v>0</v>
          </cell>
          <cell r="M230">
            <v>0</v>
          </cell>
          <cell r="N230" t="str">
            <v>华苑科技园</v>
          </cell>
          <cell r="O230" t="str">
            <v>民营</v>
          </cell>
          <cell r="P230">
            <v>366492</v>
          </cell>
          <cell r="Q230">
            <v>80648</v>
          </cell>
          <cell r="R230">
            <v>65077</v>
          </cell>
        </row>
        <row r="231">
          <cell r="D231" t="str">
            <v>中铁二十一局集团天津人才基地项目</v>
          </cell>
          <cell r="E231">
            <v>7010</v>
          </cell>
          <cell r="F231">
            <v>0</v>
          </cell>
          <cell r="G231">
            <v>0</v>
          </cell>
          <cell r="H231" t="str">
            <v>房地产</v>
          </cell>
          <cell r="I231">
            <v>0</v>
          </cell>
          <cell r="J231">
            <v>0</v>
          </cell>
          <cell r="K231">
            <v>0</v>
          </cell>
          <cell r="L231">
            <v>0</v>
          </cell>
          <cell r="M231">
            <v>0</v>
          </cell>
          <cell r="N231" t="str">
            <v>海洋科技园</v>
          </cell>
          <cell r="O231" t="str">
            <v>民营</v>
          </cell>
          <cell r="P231">
            <v>135000</v>
          </cell>
          <cell r="Q231">
            <v>17519</v>
          </cell>
          <cell r="R231">
            <v>17519</v>
          </cell>
        </row>
      </sheetData>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谋划项目"/>
      <sheetName val="储备项目"/>
      <sheetName val="新建项目"/>
      <sheetName val="续建项目"/>
      <sheetName val="竣工项目"/>
    </sheetNames>
    <sheetDataSet>
      <sheetData sheetId="0" refreshError="1"/>
      <sheetData sheetId="1" refreshError="1"/>
      <sheetData sheetId="2" refreshError="1"/>
      <sheetData sheetId="3">
        <row r="5">
          <cell r="C5" t="str">
            <v>腾讯天津高新云数据中心</v>
          </cell>
          <cell r="D5" t="str">
            <v>渤龙湖科技园</v>
          </cell>
          <cell r="E5" t="str">
            <v>包括8栋数据中心厂房、1栋配套附属用房、3栋门卫以及4栋非机动车棚。购置服务器等设备30万台套。</v>
          </cell>
          <cell r="F5" t="str">
            <v>服务业</v>
          </cell>
          <cell r="G5" t="str">
            <v>信创</v>
          </cell>
          <cell r="H5" t="str">
            <v>2021-6</v>
          </cell>
          <cell r="I5" t="str">
            <v>2028-12</v>
          </cell>
          <cell r="J5">
            <v>1000000</v>
          </cell>
          <cell r="K5">
            <v>85040</v>
          </cell>
          <cell r="L5">
            <v>0.08504</v>
          </cell>
          <cell r="M5">
            <v>40000</v>
          </cell>
          <cell r="N5">
            <v>10000</v>
          </cell>
          <cell r="O5">
            <v>10000</v>
          </cell>
          <cell r="P5">
            <v>10000</v>
          </cell>
          <cell r="Q5">
            <v>10000</v>
          </cell>
        </row>
        <row r="5">
          <cell r="U5" t="str">
            <v>是</v>
          </cell>
          <cell r="V5" t="str">
            <v>项目土建部分已竣工</v>
          </cell>
        </row>
        <row r="6">
          <cell r="C6" t="str">
            <v>节能型功率器件用半导体单晶硅片项目</v>
          </cell>
          <cell r="D6" t="str">
            <v>华苑科技园</v>
          </cell>
          <cell r="E6" t="str">
            <v>拟利用中环领先半导体硅片项目（一期）的厂房和配套建筑进行生产。拟购置线切及配套设备、倒角及配套设备31台（套）并安装调试，项目建成后预计可实现半导体硅片60万片/月的生产能力。</v>
          </cell>
          <cell r="F6" t="str">
            <v>工业</v>
          </cell>
          <cell r="G6" t="str">
            <v>信创</v>
          </cell>
          <cell r="H6" t="str">
            <v>2022-3</v>
          </cell>
          <cell r="I6" t="str">
            <v>2023-12</v>
          </cell>
          <cell r="J6">
            <v>199871</v>
          </cell>
          <cell r="K6">
            <v>78388</v>
          </cell>
          <cell r="L6">
            <v>0.392192964462078</v>
          </cell>
          <cell r="M6">
            <v>71631</v>
          </cell>
          <cell r="N6">
            <v>10000</v>
          </cell>
          <cell r="O6">
            <v>25000</v>
          </cell>
          <cell r="P6">
            <v>25000</v>
          </cell>
          <cell r="Q6">
            <v>11631</v>
          </cell>
        </row>
        <row r="6">
          <cell r="U6" t="str">
            <v>否</v>
          </cell>
          <cell r="V6" t="str">
            <v>设备购置</v>
          </cell>
        </row>
        <row r="7">
          <cell r="C7" t="str">
            <v>高质量钽酸锂铌酸锂复合衬底材料</v>
          </cell>
          <cell r="D7" t="str">
            <v>渤龙湖科技园</v>
          </cell>
          <cell r="E7" t="str">
            <v>本项目总投资2.022亿元，拟购置2栋厂房，并对厂房内进行部装修改造，购置清洗机、离子注入机、键合机、热处理炉、CMP机等设备。用于新建一条4-6寸高质量钽酸锂铌酸锂复合衬底产线。达产后，产能合计2万片/年。</v>
          </cell>
          <cell r="F7" t="str">
            <v>工业</v>
          </cell>
          <cell r="G7" t="str">
            <v>信创</v>
          </cell>
          <cell r="H7" t="str">
            <v>2022-10</v>
          </cell>
          <cell r="I7" t="str">
            <v>2024-5</v>
          </cell>
          <cell r="J7">
            <v>20200</v>
          </cell>
          <cell r="K7">
            <v>8808</v>
          </cell>
          <cell r="L7">
            <v>0.436039603960396</v>
          </cell>
          <cell r="M7">
            <v>11000</v>
          </cell>
        </row>
        <row r="7">
          <cell r="U7" t="str">
            <v>否</v>
          </cell>
          <cell r="V7" t="str">
            <v>厂房装修</v>
          </cell>
        </row>
        <row r="8">
          <cell r="C8" t="str">
            <v>津村制药中药产业基地建设</v>
          </cell>
          <cell r="D8" t="str">
            <v>滨海科技园</v>
          </cell>
          <cell r="E8" t="str">
            <v>利用原有厂区土地进行改建。主要建筑物：第2厂房（连廊3、4）和再生水处理库。第2厂房（连廊3、4）利用原有停车场改建，建筑面积7626.07平方米，再生水处理库利用原有绿地改建，建筑面积97.5平方米，并购置相关生产设备，用于产业基地的建设。同时在原有建筑物内部进行改造，主要包括原有第1车间仓库1、质管楼、第一厂房内部分区域建筑进行内部装修及设备的安装工事。</v>
          </cell>
          <cell r="F8" t="str">
            <v>工业</v>
          </cell>
          <cell r="G8" t="str">
            <v>生物医药</v>
          </cell>
          <cell r="H8" t="str">
            <v>2022-6</v>
          </cell>
          <cell r="I8" t="str">
            <v>2024-12</v>
          </cell>
          <cell r="J8">
            <v>60000</v>
          </cell>
          <cell r="K8">
            <v>6202</v>
          </cell>
          <cell r="L8">
            <v>0.103366666666667</v>
          </cell>
          <cell r="M8">
            <v>40000</v>
          </cell>
        </row>
        <row r="8">
          <cell r="U8" t="str">
            <v>是</v>
          </cell>
          <cell r="V8" t="str">
            <v>主体施工</v>
          </cell>
        </row>
        <row r="9">
          <cell r="C9" t="str">
            <v>智能安防监控技术创新公共服务平台建设</v>
          </cell>
          <cell r="D9" t="str">
            <v>华苑科技园</v>
          </cell>
          <cell r="E9" t="str">
            <v>计划购置万兆防火墙、万兆视频安全接入系统等设备1056台（套），对已有的房屋主体一、二层进行装修改造，用于建设智能安防监控技术创新公共服务平台。</v>
          </cell>
          <cell r="F9" t="str">
            <v>服务业</v>
          </cell>
          <cell r="G9" t="str">
            <v>信创</v>
          </cell>
          <cell r="H9" t="str">
            <v>2021-8</v>
          </cell>
          <cell r="I9" t="str">
            <v>2024-6</v>
          </cell>
          <cell r="J9">
            <v>21400</v>
          </cell>
          <cell r="K9">
            <v>16471</v>
          </cell>
          <cell r="L9">
            <v>0.769672897196262</v>
          </cell>
          <cell r="M9">
            <v>5000</v>
          </cell>
        </row>
        <row r="9">
          <cell r="U9" t="str">
            <v>否</v>
          </cell>
          <cell r="V9" t="str">
            <v>平台搭建</v>
          </cell>
        </row>
        <row r="10">
          <cell r="C10" t="str">
            <v>光电子材料及器件制造基地建设</v>
          </cell>
          <cell r="D10" t="str">
            <v>华苑科技园</v>
          </cell>
          <cell r="E10" t="str">
            <v>项目主要内容为新建厂房及办公楼，主要从事光纤传感器及光电子元器件的研发、生产及销售。　</v>
          </cell>
          <cell r="F10" t="str">
            <v>工业</v>
          </cell>
          <cell r="G10" t="str">
            <v>信创</v>
          </cell>
          <cell r="H10" t="str">
            <v> 2022-3</v>
          </cell>
          <cell r="I10" t="str">
            <v> 2023-12</v>
          </cell>
          <cell r="J10">
            <v>26000</v>
          </cell>
          <cell r="K10">
            <v>4528</v>
          </cell>
          <cell r="L10">
            <v>0.174153846153846</v>
          </cell>
          <cell r="M10">
            <v>5000</v>
          </cell>
        </row>
        <row r="10">
          <cell r="U10" t="str">
            <v>是</v>
          </cell>
          <cell r="V10" t="str">
            <v>主体施工</v>
          </cell>
        </row>
        <row r="11">
          <cell r="C11" t="str">
            <v>生产基地及微生态制剂重点实验室</v>
          </cell>
          <cell r="D11" t="str">
            <v>滨海科技园</v>
          </cell>
          <cell r="E11" t="str">
            <v>拟建设办公楼三层、厂房1三层、厂房2三层、联合厂房等。建设后生元固态发酵类固体饮料生产线，液体益生菌粉生产线，固体饮料（条包粉剂）生产线，特殊膳食（条包粉剂）生产线等。</v>
          </cell>
          <cell r="F11" t="str">
            <v>工业</v>
          </cell>
          <cell r="G11" t="str">
            <v>生物医药</v>
          </cell>
          <cell r="H11" t="str">
            <v>2022-6</v>
          </cell>
          <cell r="I11" t="str">
            <v>2023-7</v>
          </cell>
          <cell r="J11">
            <v>25000</v>
          </cell>
          <cell r="K11">
            <v>5428</v>
          </cell>
          <cell r="L11">
            <v>0.21712</v>
          </cell>
          <cell r="M11">
            <v>7000</v>
          </cell>
        </row>
        <row r="11">
          <cell r="U11" t="str">
            <v>是</v>
          </cell>
          <cell r="V11" t="str">
            <v>主体施工</v>
          </cell>
        </row>
        <row r="12">
          <cell r="C12" t="str">
            <v>海河实验室细胞产业研发转化基地</v>
          </cell>
          <cell r="D12" t="str">
            <v>滨海科技园</v>
          </cell>
          <cell r="E12" t="str">
            <v>主要功能为GMP干细胞车间及辅助区、动物中心及配套实验室、孵化办公区等。</v>
          </cell>
          <cell r="F12" t="str">
            <v>工业</v>
          </cell>
          <cell r="G12" t="str">
            <v>生物医药</v>
          </cell>
          <cell r="H12" t="str">
            <v>2021-12</v>
          </cell>
          <cell r="I12" t="str">
            <v>2023-8</v>
          </cell>
          <cell r="J12">
            <v>55000</v>
          </cell>
          <cell r="K12">
            <v>11777</v>
          </cell>
          <cell r="L12">
            <v>0.214127272727273</v>
          </cell>
          <cell r="M12">
            <v>18000</v>
          </cell>
        </row>
        <row r="12">
          <cell r="U12" t="str">
            <v>否</v>
          </cell>
          <cell r="V12" t="str">
            <v>设备购置</v>
          </cell>
        </row>
        <row r="13">
          <cell r="C13" t="str">
            <v>电建基地</v>
          </cell>
          <cell r="D13" t="str">
            <v>华苑科技园</v>
          </cell>
          <cell r="E13" t="str">
            <v>主要建设内容包括金属加工制作基地、国内外工程技术研发基地及其他附属设施。</v>
          </cell>
          <cell r="F13" t="str">
            <v>工业</v>
          </cell>
          <cell r="G13" t="str">
            <v>高端装备制造</v>
          </cell>
          <cell r="H13" t="str">
            <v>2021-10</v>
          </cell>
          <cell r="I13" t="str">
            <v>2023-6</v>
          </cell>
          <cell r="J13">
            <v>28500</v>
          </cell>
          <cell r="K13">
            <v>19473</v>
          </cell>
          <cell r="L13">
            <v>0.683263157894737</v>
          </cell>
          <cell r="M13">
            <v>8000</v>
          </cell>
        </row>
        <row r="13">
          <cell r="U13" t="str">
            <v>是</v>
          </cell>
          <cell r="V13" t="str">
            <v>主体封顶</v>
          </cell>
        </row>
        <row r="14">
          <cell r="C14" t="str">
            <v>年产25GW高效太阳能超薄硅单晶片智慧工厂厂房配套项目110KV电站正式电接入工程</v>
          </cell>
          <cell r="D14" t="str">
            <v>海洋科技园</v>
          </cell>
          <cell r="E14" t="str">
            <v>本项目涉及线路路径总长6.257km,包括排管总长度6.91km，线缆总长度5.98km，其中两路电源线缆重合0.653km，具体情况如下： 由华山道变电站新出1回110kV线路沿华山道、海川路、云山道、云山西道、海平路、康祥道至旭华站，路径总长约5.3km。 从海洋3#变电站新建9+2孔排管过云山道，沿海平路路西侧向北敷设至康祥道，沿康祥道南侧敷设向西穿新建9+2孔排管敷设至旭华站，随路径同步敷设线缆，路径总长约0.68km。 从海洋3#站东侧新建21+3孔排管，向北沿海平路西侧敷设至中环厂区东侧环网箱附近，路径长约0.44km。 从海洋3#站东侧新建21+3孔排管至云山西道南侧，后北折与云山西道南侧现状十字井连接，路径长约0.165km。 自现状中海油04#工井至中海油06#工井新建3+1拉管下穿第九大街，路径长0.155km。 自现状中海油32#工井至云山道排管55#工井新建3+1拉管下穿新河干渠，路径长0.17km。 以及项目所需配套设施。</v>
          </cell>
          <cell r="F14" t="str">
            <v>工业</v>
          </cell>
          <cell r="G14" t="str">
            <v>新能源新材料</v>
          </cell>
          <cell r="H14" t="str">
            <v> 2022-10</v>
          </cell>
          <cell r="I14" t="str">
            <v> 2023-3</v>
          </cell>
          <cell r="J14">
            <v>5000</v>
          </cell>
          <cell r="K14">
            <v>0</v>
          </cell>
          <cell r="L14">
            <v>0</v>
          </cell>
          <cell r="M14">
            <v>1000</v>
          </cell>
        </row>
        <row r="14">
          <cell r="U14" t="str">
            <v>否</v>
          </cell>
        </row>
        <row r="15">
          <cell r="C15" t="str">
            <v>欧微优科创园</v>
          </cell>
          <cell r="D15" t="str">
            <v>华苑科技园</v>
          </cell>
          <cell r="E15" t="str">
            <v>新建多、高层办公楼及部分配套商业</v>
          </cell>
          <cell r="F15" t="str">
            <v>服务业</v>
          </cell>
          <cell r="G15" t="str">
            <v>信创</v>
          </cell>
          <cell r="H15" t="str">
            <v>2021-8</v>
          </cell>
          <cell r="I15" t="str">
            <v>2023-8</v>
          </cell>
          <cell r="J15">
            <v>150000</v>
          </cell>
          <cell r="K15">
            <v>96306</v>
          </cell>
          <cell r="L15">
            <v>0.64204</v>
          </cell>
          <cell r="M15">
            <v>19860</v>
          </cell>
          <cell r="N15">
            <v>2000</v>
          </cell>
          <cell r="O15">
            <v>7930</v>
          </cell>
          <cell r="P15">
            <v>7930</v>
          </cell>
          <cell r="Q15">
            <v>2000</v>
          </cell>
        </row>
        <row r="15">
          <cell r="U15" t="str">
            <v>是</v>
          </cell>
          <cell r="V15" t="str">
            <v>主体封顶，外檐施工</v>
          </cell>
        </row>
        <row r="16">
          <cell r="C16" t="str">
            <v>天津市滨海新区川丰电气产业园区</v>
          </cell>
          <cell r="D16" t="str">
            <v>海洋科技园</v>
          </cell>
          <cell r="E16" t="str">
            <v>车间一建筑面积17320.5平方米（地下一层、地上两层）；车间二建筑面积2349.5平方米（地上5层）；倒班楼建筑面积2326.5平方米9(滴上层）；门卫建筑面积20平方米</v>
          </cell>
          <cell r="F16" t="str">
            <v>工业</v>
          </cell>
          <cell r="G16" t="str">
            <v>高端装备制造</v>
          </cell>
          <cell r="H16" t="str">
            <v>2021-12</v>
          </cell>
          <cell r="I16" t="str">
            <v>2023-5</v>
          </cell>
          <cell r="J16">
            <v>5844</v>
          </cell>
          <cell r="K16">
            <v>3318</v>
          </cell>
          <cell r="L16">
            <v>0.567761806981519</v>
          </cell>
          <cell r="M16">
            <v>1000</v>
          </cell>
          <cell r="N16">
            <v>100</v>
          </cell>
          <cell r="O16">
            <v>500</v>
          </cell>
          <cell r="P16">
            <v>400</v>
          </cell>
          <cell r="Q16">
            <v>0</v>
          </cell>
        </row>
        <row r="16">
          <cell r="U16" t="str">
            <v>是</v>
          </cell>
          <cell r="V16" t="str">
            <v>主体封顶</v>
          </cell>
        </row>
        <row r="17">
          <cell r="C17" t="str">
            <v>年产25GW高效太阳能电池用超薄硅单晶金刚线智能化切片项目</v>
          </cell>
          <cell r="D17" t="str">
            <v>海洋科技园</v>
          </cell>
          <cell r="E17" t="str">
            <v>总占地面积：104681.6平方米，利用原有生产厂房、生产辅助车间、多功能房、110kv开关站、门卫室等建筑物进行生产，共计建筑面积70445.15平方米，拟新增线切机、检验机、脱胶机等各类工艺设备及配套自动化设备共计395台（套）。</v>
          </cell>
          <cell r="F17" t="str">
            <v>工业</v>
          </cell>
          <cell r="G17" t="str">
            <v>新能源新材料</v>
          </cell>
          <cell r="H17" t="str">
            <v>2022-2</v>
          </cell>
          <cell r="I17" t="str">
            <v>2023-11</v>
          </cell>
          <cell r="J17">
            <v>194987</v>
          </cell>
          <cell r="K17">
            <v>79473</v>
          </cell>
          <cell r="L17">
            <v>0.407581018221728</v>
          </cell>
          <cell r="M17">
            <v>108955</v>
          </cell>
        </row>
        <row r="17">
          <cell r="U17" t="str">
            <v>否</v>
          </cell>
          <cell r="V17" t="str">
            <v>设备购置</v>
          </cell>
        </row>
        <row r="18">
          <cell r="C18" t="str">
            <v>元森肽德生物医药科技（天津）有限公司生产基地建设</v>
          </cell>
          <cell r="D18" t="str">
            <v>华苑科技园</v>
          </cell>
          <cell r="E18" t="str">
            <v>建造注射液车间，制剂车间及配套设施（含危化品库）</v>
          </cell>
          <cell r="F18" t="str">
            <v>工业</v>
          </cell>
          <cell r="G18" t="str">
            <v>生物医药</v>
          </cell>
          <cell r="H18" t="str">
            <v>2022-3</v>
          </cell>
          <cell r="I18" t="str">
            <v>2024-8</v>
          </cell>
          <cell r="J18">
            <v>36500</v>
          </cell>
          <cell r="K18">
            <v>1745</v>
          </cell>
          <cell r="L18">
            <v>0.0478082191780822</v>
          </cell>
          <cell r="M18">
            <v>1000</v>
          </cell>
        </row>
        <row r="18">
          <cell r="U18" t="str">
            <v>是</v>
          </cell>
          <cell r="V18" t="str">
            <v>主体施工</v>
          </cell>
        </row>
        <row r="19">
          <cell r="C19" t="str">
            <v>汉康研发中心设备更新项目</v>
          </cell>
          <cell r="D19" t="str">
            <v>华苑科技园</v>
          </cell>
          <cell r="E19" t="str">
            <v>对现有研发中心设备进行更新换代，购置液相色谱仪、自动溶出仪流化床等相关仪器设备600余台套。形成集科研、中试、辅助、办公于一体的小分子药物研发及工程化验证平台。</v>
          </cell>
          <cell r="F19" t="str">
            <v>工业</v>
          </cell>
          <cell r="G19" t="str">
            <v>生物医药</v>
          </cell>
          <cell r="H19" t="str">
            <v>2023-1</v>
          </cell>
          <cell r="I19" t="str">
            <v>2024-10</v>
          </cell>
          <cell r="J19">
            <v>10000</v>
          </cell>
          <cell r="K19">
            <v>0</v>
          </cell>
          <cell r="L19">
            <v>0</v>
          </cell>
          <cell r="M19">
            <v>5000</v>
          </cell>
        </row>
        <row r="19">
          <cell r="U19" t="str">
            <v>否</v>
          </cell>
          <cell r="V19" t="str">
            <v>设备购置</v>
          </cell>
        </row>
        <row r="20">
          <cell r="C20" t="str">
            <v>年产7GW高效叠瓦太阳能电池组件项目</v>
          </cell>
          <cell r="D20" t="str">
            <v>渤龙湖科技园</v>
          </cell>
          <cell r="E20" t="str">
            <v>建设库房10.7万平方米，建设高效G12叠瓦生产线12条及配套设施。</v>
          </cell>
          <cell r="F20" t="str">
            <v>工业</v>
          </cell>
          <cell r="G20" t="str">
            <v>新能源新材料</v>
          </cell>
          <cell r="H20" t="str">
            <v>2022-2</v>
          </cell>
          <cell r="I20" t="str">
            <v>2024-11</v>
          </cell>
          <cell r="J20">
            <v>314977</v>
          </cell>
          <cell r="K20">
            <v>12105</v>
          </cell>
          <cell r="L20">
            <v>0.0384313775291529</v>
          </cell>
          <cell r="M20">
            <v>122000</v>
          </cell>
          <cell r="N20">
            <v>20000</v>
          </cell>
          <cell r="O20">
            <v>30000</v>
          </cell>
          <cell r="P20">
            <v>30000</v>
          </cell>
          <cell r="Q20">
            <v>42000</v>
          </cell>
        </row>
        <row r="20">
          <cell r="U20" t="str">
            <v>否</v>
          </cell>
          <cell r="V20" t="str">
            <v>设备购置</v>
          </cell>
        </row>
        <row r="21">
          <cell r="C21" t="str">
            <v>波音公司三期新建及一、二期改扩建工程</v>
          </cell>
          <cell r="D21" t="str">
            <v>海洋科技园</v>
          </cell>
          <cell r="E21" t="str">
            <v>新建办公楼建筑面积为4800平方米；新建工装存储区建筑面积为1150平方米；新建废料棚建筑面积为302平方米；新建及改建辅助用房建筑面积为560.3平方米；新建地下车库建筑面积8800平方米.</v>
          </cell>
          <cell r="F21" t="str">
            <v>工业</v>
          </cell>
          <cell r="G21" t="str">
            <v>新能源新材料</v>
          </cell>
        </row>
        <row r="21">
          <cell r="I21" t="str">
            <v> </v>
          </cell>
          <cell r="J21">
            <v>65236</v>
          </cell>
          <cell r="K21">
            <v>39134</v>
          </cell>
          <cell r="L21">
            <v>0.599883499908026</v>
          </cell>
          <cell r="M21">
            <v>14500</v>
          </cell>
        </row>
        <row r="21">
          <cell r="U21" t="str">
            <v>是</v>
          </cell>
          <cell r="V21" t="str">
            <v>一期工程基本完工，二期工程机电装修及室外配套工程施工</v>
          </cell>
        </row>
        <row r="22">
          <cell r="C22" t="str">
            <v>恒大新能源汽车（天津）有限公司技术改造项目</v>
          </cell>
          <cell r="D22" t="str">
            <v>渤龙湖科技园</v>
          </cell>
          <cell r="E22" t="str">
            <v>本项目拟对原有年产5万台新能源整车制造项目进行改造。计划总投资320000万元。项目分两期实施，一期总投资100000万元，二期总投资220000万元。主要内容包括购置相关生产工艺设备，其中包括冲压生产线、零部件装配等生产线的改造、焊接机器人300余台、涂装机器人50余台等。</v>
          </cell>
          <cell r="F22" t="str">
            <v>工业</v>
          </cell>
          <cell r="G22" t="str">
            <v>新能源新材料</v>
          </cell>
          <cell r="H22" t="str">
            <v>2021-1</v>
          </cell>
          <cell r="I22" t="str">
            <v>2023-12</v>
          </cell>
          <cell r="J22">
            <v>320000</v>
          </cell>
          <cell r="K22">
            <v>54247</v>
          </cell>
          <cell r="L22">
            <v>0.169521875</v>
          </cell>
          <cell r="M22">
            <v>66000</v>
          </cell>
        </row>
        <row r="22">
          <cell r="U22" t="str">
            <v>否</v>
          </cell>
          <cell r="V22" t="str">
            <v>设备购置</v>
          </cell>
        </row>
        <row r="23">
          <cell r="C23" t="str">
            <v>天津奥利达环保设备研发、生产车间建设</v>
          </cell>
          <cell r="D23" t="str">
            <v>滨海科技园</v>
          </cell>
          <cell r="E23" t="str">
            <v>建设内容为新建研发车间、生产车间、仓库和门卫等。拟购置起重机、氩弧及埋弧焊机、探伤机等设备共计66台/套。</v>
          </cell>
          <cell r="F23" t="str">
            <v>工业</v>
          </cell>
          <cell r="G23" t="str">
            <v>高端装备制造</v>
          </cell>
          <cell r="H23" t="str">
            <v>2023-2</v>
          </cell>
          <cell r="I23" t="str">
            <v>2025-1</v>
          </cell>
          <cell r="J23">
            <v>10000</v>
          </cell>
          <cell r="K23">
            <v>2929</v>
          </cell>
          <cell r="L23">
            <v>0.2929</v>
          </cell>
          <cell r="M23">
            <v>4000</v>
          </cell>
        </row>
        <row r="23">
          <cell r="U23" t="str">
            <v>是</v>
          </cell>
          <cell r="V23" t="str">
            <v>主体施工</v>
          </cell>
        </row>
        <row r="24">
          <cell r="C24" t="str">
            <v>新建汽车部件生产基地和研发中心一期</v>
          </cell>
          <cell r="D24" t="str">
            <v>渤龙湖科技园</v>
          </cell>
          <cell r="E24" t="str">
            <v>建设3座厂房、1座办公楼、门卫</v>
          </cell>
          <cell r="F24" t="str">
            <v>工业</v>
          </cell>
          <cell r="G24" t="str">
            <v>高端装备制造</v>
          </cell>
          <cell r="H24" t="str">
            <v>2022-4</v>
          </cell>
          <cell r="I24" t="str">
            <v>2024-12</v>
          </cell>
          <cell r="J24">
            <v>20000</v>
          </cell>
          <cell r="K24">
            <v>5522</v>
          </cell>
          <cell r="L24">
            <v>0.2761</v>
          </cell>
          <cell r="M24">
            <v>20000</v>
          </cell>
        </row>
        <row r="24">
          <cell r="U24" t="str">
            <v>是</v>
          </cell>
          <cell r="V24" t="str">
            <v>主体施工</v>
          </cell>
        </row>
        <row r="25">
          <cell r="C25" t="str">
            <v>联东U谷滨海科技港（二期）</v>
          </cell>
          <cell r="D25" t="str">
            <v>渤龙湖科技园</v>
          </cell>
          <cell r="E25" t="str">
            <v>用于建设34栋标准厂房。其中5层厂房2栋，3层厂房8栋，2层厂房24栋，建成后作为生产电子测量仪器、医疗器械、精密仪器、智能装备为主导产业的制造基地。（项目分两批次施工：一批次建筑面积35000平米，投资金额13050万元；二批次建筑面积24000平米，投资金额8950万元。）</v>
          </cell>
          <cell r="F25" t="str">
            <v>工业</v>
          </cell>
          <cell r="G25" t="str">
            <v>高端装备制造</v>
          </cell>
          <cell r="H25" t="str">
            <v>2022-7</v>
          </cell>
          <cell r="I25" t="str">
            <v>2024-12</v>
          </cell>
          <cell r="J25">
            <v>30000</v>
          </cell>
          <cell r="K25">
            <v>768</v>
          </cell>
          <cell r="L25">
            <v>0.0256</v>
          </cell>
          <cell r="M25">
            <v>2000</v>
          </cell>
        </row>
        <row r="25">
          <cell r="U25" t="str">
            <v>是</v>
          </cell>
          <cell r="V25" t="str">
            <v>主体施工</v>
          </cell>
        </row>
        <row r="26">
          <cell r="C26" t="str">
            <v>联东U谷滨海科技港北区项目（一期）</v>
          </cell>
          <cell r="D26" t="str">
            <v>渤龙湖科技园</v>
          </cell>
          <cell r="E26" t="str">
            <v>项目一期占地面积50110平方米，总建筑面积52000平方米，其中地上建筑面积51250平方米,地下建筑面积750平方米。项目计划投资18500万元。用于新建厂房，建成后作为生产安全监测、边界防护类、高性能防病毒网关等设备和系统，其他信息系统安全产品等为主导产业的制造基地。</v>
          </cell>
          <cell r="F26" t="str">
            <v>工业</v>
          </cell>
          <cell r="G26" t="str">
            <v>高端装备制造</v>
          </cell>
          <cell r="H26" t="str">
            <v>2022-7</v>
          </cell>
          <cell r="I26" t="str">
            <v>2024-12</v>
          </cell>
          <cell r="J26">
            <v>18500</v>
          </cell>
          <cell r="K26">
            <v>1177</v>
          </cell>
          <cell r="L26">
            <v>0.0636216216216216</v>
          </cell>
          <cell r="M26">
            <v>6000</v>
          </cell>
        </row>
        <row r="26">
          <cell r="U26" t="str">
            <v>是</v>
          </cell>
          <cell r="V26" t="str">
            <v>主体施工</v>
          </cell>
        </row>
        <row r="27">
          <cell r="C27" t="str">
            <v>海秦智能制造生产基地建设</v>
          </cell>
          <cell r="D27" t="str">
            <v>渤龙湖科技园</v>
          </cell>
          <cell r="E27" t="str">
            <v>项目分两期实施：一期工程为部分车间、办公楼、辅助设施建设，二期工程为车间厂房、仓库建设，同时拟购置冷立式加工中心、数控车床等设备共计127 台（套），项目建成年加工生产制冷压缩机和汽车零部件共400万个。</v>
          </cell>
          <cell r="F27" t="str">
            <v>工业</v>
          </cell>
          <cell r="G27" t="str">
            <v>高端装备制造</v>
          </cell>
          <cell r="H27" t="str">
            <v>2022-6</v>
          </cell>
          <cell r="I27" t="str">
            <v>2024-12</v>
          </cell>
          <cell r="J27">
            <v>18000</v>
          </cell>
          <cell r="K27">
            <v>4294</v>
          </cell>
          <cell r="L27">
            <v>0.238555555555556</v>
          </cell>
          <cell r="M27">
            <v>5000</v>
          </cell>
        </row>
        <row r="27">
          <cell r="U27" t="str">
            <v>是</v>
          </cell>
          <cell r="V27" t="str">
            <v>主体钢结构施工</v>
          </cell>
        </row>
        <row r="28">
          <cell r="C28" t="str">
            <v> 高端制造及新材料产业基地</v>
          </cell>
          <cell r="D28" t="str">
            <v>京津合作示范区</v>
          </cell>
          <cell r="E28" t="str">
            <v>拟建筑高端智能设备生产厂房；新材料及各类膜（环保）技术产品的研发生产厂房，新材料工程装备的制造厂房；污水、海水相关净化设备、净化机器人的研发、生产厂房；全自动仓库、办公楼、综合研发楼等。</v>
          </cell>
          <cell r="F28" t="str">
            <v>工业</v>
          </cell>
          <cell r="G28" t="str">
            <v>高端装备制造</v>
          </cell>
          <cell r="H28" t="str">
            <v>2021-9</v>
          </cell>
          <cell r="I28" t="str">
            <v>2024-12</v>
          </cell>
          <cell r="J28">
            <v>40000</v>
          </cell>
          <cell r="K28">
            <v>0</v>
          </cell>
          <cell r="L28">
            <v>0</v>
          </cell>
          <cell r="M28">
            <v>15000</v>
          </cell>
        </row>
        <row r="28">
          <cell r="U28" t="str">
            <v>是</v>
          </cell>
          <cell r="V28" t="str">
            <v>未开工</v>
          </cell>
        </row>
        <row r="29">
          <cell r="C29" t="str">
            <v>云岭兴成线缆研发生产基地项目</v>
          </cell>
          <cell r="D29" t="str">
            <v>京津合作示范区</v>
          </cell>
          <cell r="E29" t="str">
            <v>主要建设内容包括车间、办公楼、门卫室，拟购置塑料挤出机、管绞机、冲床等设备用于建设云岭兴成线缆研发基地。</v>
          </cell>
          <cell r="F29" t="str">
            <v>工业</v>
          </cell>
          <cell r="G29" t="str">
            <v>高端装备制造</v>
          </cell>
          <cell r="H29" t="str">
            <v>2023-3</v>
          </cell>
          <cell r="I29" t="str">
            <v>2025-11</v>
          </cell>
          <cell r="J29">
            <v>9000</v>
          </cell>
          <cell r="K29">
            <v>0</v>
          </cell>
          <cell r="L29">
            <v>0</v>
          </cell>
          <cell r="M29">
            <v>1000</v>
          </cell>
        </row>
        <row r="29">
          <cell r="U29" t="str">
            <v>是</v>
          </cell>
          <cell r="V29" t="str">
            <v>外檐装修</v>
          </cell>
        </row>
        <row r="30">
          <cell r="C30" t="str">
            <v>危大型模架工程装备节能改造升级</v>
          </cell>
          <cell r="D30" t="str">
            <v>海洋科技园</v>
          </cell>
          <cell r="E30" t="str">
            <v>大规模应用公司最新的工法研发成果，改造替换危大模架装备铁质部件5100吨，模架装备铝制部件2500吨，建成危大模架工程施工年产能5000万立方米。</v>
          </cell>
          <cell r="F30" t="str">
            <v>建筑业</v>
          </cell>
          <cell r="G30" t="str">
            <v>高端装备制造</v>
          </cell>
          <cell r="H30" t="str">
            <v>2022-10</v>
          </cell>
          <cell r="I30" t="str">
            <v>2024-12</v>
          </cell>
          <cell r="J30">
            <v>34500</v>
          </cell>
          <cell r="K30">
            <v>8991</v>
          </cell>
          <cell r="L30">
            <v>0.260608695652174</v>
          </cell>
          <cell r="M30">
            <v>10000</v>
          </cell>
        </row>
        <row r="30">
          <cell r="U30" t="str">
            <v>否</v>
          </cell>
          <cell r="V30" t="str">
            <v>设备购置</v>
          </cell>
        </row>
        <row r="31">
          <cell r="C31" t="str">
            <v>津滨高（挂）2019-8号</v>
          </cell>
          <cell r="D31" t="str">
            <v>海洋科技园</v>
          </cell>
          <cell r="E31" t="str">
            <v>总栋数为23栋，其中3层3栋， 10层2栋，16层2栋，17层6栋，18层10栋。</v>
          </cell>
          <cell r="F31" t="str">
            <v>房地产</v>
          </cell>
        </row>
        <row r="31">
          <cell r="H31" t="str">
            <v> </v>
          </cell>
          <cell r="I31" t="str">
            <v> </v>
          </cell>
          <cell r="J31">
            <v>163529</v>
          </cell>
          <cell r="K31">
            <v>115881</v>
          </cell>
          <cell r="L31">
            <v>0.566477972663812</v>
          </cell>
          <cell r="M31">
            <v>17000</v>
          </cell>
        </row>
        <row r="31">
          <cell r="U31" t="str">
            <v>是</v>
          </cell>
          <cell r="V31" t="str">
            <v>装饰施工</v>
          </cell>
        </row>
        <row r="32">
          <cell r="C32" t="str">
            <v>津滨高（挂）2019-10号</v>
          </cell>
          <cell r="D32" t="str">
            <v>海洋科技园</v>
          </cell>
          <cell r="E32" t="str">
            <v>项目总投资41034.61万元，总占地面积15634.6平方米。总建筑面积43089.23平方米，其中地上建筑面积为31269.23平方米；地下建筑面积11820平方米，其中地下车库9287.6平方米，人防2532.4平方米。</v>
          </cell>
          <cell r="F32" t="str">
            <v>房地产</v>
          </cell>
        </row>
        <row r="32">
          <cell r="H32" t="str">
            <v>2022-1</v>
          </cell>
          <cell r="I32" t="str">
            <v>2023-10</v>
          </cell>
          <cell r="J32">
            <v>41035</v>
          </cell>
        </row>
        <row r="32">
          <cell r="M32">
            <v>9000</v>
          </cell>
        </row>
        <row r="32">
          <cell r="U32" t="str">
            <v>是</v>
          </cell>
          <cell r="V32" t="str">
            <v>工程停工，5号楼三层浇筑完成，4号楼地下室墙柱绑扎，商业出正负零，地下室开挖完成40%</v>
          </cell>
        </row>
        <row r="33">
          <cell r="C33" t="str">
            <v>津滨高（挂）2019-9号</v>
          </cell>
          <cell r="D33" t="str">
            <v>海洋科技园</v>
          </cell>
          <cell r="E33" t="str">
            <v>项目共31栋，其中11层3栋，16层3栋，17层4栋，18层14栋，3层2栋，1层4栋。</v>
          </cell>
          <cell r="F33" t="str">
            <v>房地产</v>
          </cell>
        </row>
        <row r="33">
          <cell r="H33" t="str">
            <v>2021-12</v>
          </cell>
          <cell r="I33" t="str">
            <v>2025-7</v>
          </cell>
          <cell r="J33">
            <v>220362</v>
          </cell>
          <cell r="K33">
            <v>67263</v>
          </cell>
          <cell r="L33">
            <v>0.305238652762273</v>
          </cell>
          <cell r="M33">
            <v>29022</v>
          </cell>
        </row>
        <row r="33">
          <cell r="U33" t="str">
            <v>是</v>
          </cell>
          <cell r="V33" t="str">
            <v>主体施工</v>
          </cell>
        </row>
        <row r="34">
          <cell r="C34" t="str">
            <v>津滨高（挂）2020-10号</v>
          </cell>
          <cell r="D34" t="str">
            <v>渤龙湖科技园</v>
          </cell>
          <cell r="E34" t="str">
            <v>项目总投资为166477.4万元，127440.6项目占地面积平方米，其中居住用地119614.8平方米，城市道路用地7825.8平方米。项目共分为两期开发建设。总建筑面积236922.2平方米（一期总建筑面积146766.4平方米、二期90155.8平方米），地上建筑面积179422.2平方米（一期地上建筑面积110966.4平方米、二期68455.8平方米），地下建筑面积57500平方米（一期地下建筑面积35800平方米、二期21700平方米）。</v>
          </cell>
          <cell r="F34" t="str">
            <v>房地产</v>
          </cell>
        </row>
        <row r="34">
          <cell r="H34" t="str">
            <v>2022-3</v>
          </cell>
          <cell r="I34" t="str">
            <v>2025-4</v>
          </cell>
          <cell r="J34">
            <v>166477</v>
          </cell>
          <cell r="K34">
            <v>66244</v>
          </cell>
          <cell r="L34">
            <v>0.397916829351802</v>
          </cell>
          <cell r="M34">
            <v>39000</v>
          </cell>
        </row>
        <row r="34">
          <cell r="U34" t="str">
            <v>是</v>
          </cell>
          <cell r="V34" t="str">
            <v>主体施工</v>
          </cell>
        </row>
        <row r="35">
          <cell r="C35" t="str">
            <v>中铁二十一局集团天津人才基地项目</v>
          </cell>
          <cell r="D35" t="str">
            <v>海洋科技园</v>
          </cell>
          <cell r="E35" t="str">
            <v>计划总投资133400万元，拟建住宅21幢，包括6幢18层高层住宅、1幢17层高层住宅、8幢11层小高层住宅、1幢9层多层住宅、5幢7层多层住宅，1幢商业、4幢公建配套及地下车库。</v>
          </cell>
          <cell r="F35" t="str">
            <v>房地产</v>
          </cell>
        </row>
        <row r="35">
          <cell r="H35" t="str">
            <v>2022-4</v>
          </cell>
          <cell r="I35" t="str">
            <v>2024-12</v>
          </cell>
          <cell r="J35">
            <v>133400</v>
          </cell>
          <cell r="K35">
            <v>17519</v>
          </cell>
          <cell r="L35">
            <v>0.131326836581709</v>
          </cell>
          <cell r="M35">
            <v>16600</v>
          </cell>
        </row>
        <row r="35">
          <cell r="U35" t="str">
            <v>是</v>
          </cell>
          <cell r="V35" t="str">
            <v>主体施工</v>
          </cell>
        </row>
        <row r="36">
          <cell r="C36" t="str">
            <v>铭著花园</v>
          </cell>
          <cell r="D36" t="str">
            <v>华苑科技园</v>
          </cell>
          <cell r="E36" t="str">
            <v>房地产分三期建设</v>
          </cell>
          <cell r="F36" t="str">
            <v>房地产</v>
          </cell>
        </row>
        <row r="36">
          <cell r="H36" t="str">
            <v> 2021-10</v>
          </cell>
          <cell r="I36" t="str">
            <v> 2025-7</v>
          </cell>
          <cell r="J36">
            <v>366492</v>
          </cell>
          <cell r="K36">
            <v>80648</v>
          </cell>
          <cell r="L36">
            <v>0.220053916592995</v>
          </cell>
          <cell r="M36">
            <v>24000</v>
          </cell>
        </row>
        <row r="36">
          <cell r="U36" t="str">
            <v>是</v>
          </cell>
          <cell r="V36" t="str">
            <v>一期工程四栋楼主体封顶</v>
          </cell>
        </row>
        <row r="37">
          <cell r="C37" t="str">
            <v>保利拾光年</v>
          </cell>
          <cell r="D37" t="str">
            <v>华苑科技园</v>
          </cell>
          <cell r="E37" t="str">
            <v>保利13、14号地块</v>
          </cell>
          <cell r="F37" t="str">
            <v>房地产</v>
          </cell>
        </row>
        <row r="37">
          <cell r="H37" t="str">
            <v> </v>
          </cell>
          <cell r="I37" t="str">
            <v>2023-6</v>
          </cell>
          <cell r="J37">
            <v>473774</v>
          </cell>
          <cell r="K37">
            <v>336721</v>
          </cell>
          <cell r="L37">
            <v>0.710720723382879</v>
          </cell>
          <cell r="M37">
            <v>12000</v>
          </cell>
        </row>
        <row r="37">
          <cell r="U37" t="str">
            <v>是</v>
          </cell>
          <cell r="V37" t="str">
            <v>14号地已交付；13号地一期交付；13号地二期外檐施工</v>
          </cell>
        </row>
        <row r="38">
          <cell r="C38" t="str">
            <v>天津誉璟天地</v>
          </cell>
          <cell r="D38" t="str">
            <v>华苑科技园</v>
          </cell>
          <cell r="E38" t="str">
            <v>主要建设内容包含幼儿园4890平方米；卫生服务中心及社区卫生服务站4533.3平米；商业服务设施18219.6平方米，地下约6700平方米；住宅及配套公建122263平方米，地下约43000平方米。</v>
          </cell>
          <cell r="F38" t="str">
            <v>房地产</v>
          </cell>
        </row>
        <row r="38">
          <cell r="H38" t="str">
            <v>2021-5</v>
          </cell>
          <cell r="I38" t="str">
            <v>2024-8</v>
          </cell>
          <cell r="J38">
            <v>261800</v>
          </cell>
          <cell r="K38">
            <v>189070</v>
          </cell>
          <cell r="L38">
            <v>0.722192513368984</v>
          </cell>
          <cell r="M38">
            <v>50000</v>
          </cell>
          <cell r="N38">
            <v>5000</v>
          </cell>
          <cell r="O38">
            <v>30000</v>
          </cell>
          <cell r="P38">
            <v>10000</v>
          </cell>
          <cell r="Q38">
            <v>5000</v>
          </cell>
        </row>
        <row r="38">
          <cell r="U38" t="str">
            <v>是</v>
          </cell>
          <cell r="V38" t="str">
            <v>商业、医院、幼儿园完工；住宅进行室内装饰施工</v>
          </cell>
        </row>
        <row r="39">
          <cell r="C39" t="str">
            <v>天津振业海洋科技园住宅</v>
          </cell>
          <cell r="D39" t="str">
            <v>海洋科技园</v>
          </cell>
          <cell r="E39" t="str">
            <v>住宅28栋，其中9栋18层，4栋11层，12栋7层，3栋4层，配套公建3458.52平方米。</v>
          </cell>
          <cell r="F39" t="str">
            <v>房地产</v>
          </cell>
        </row>
        <row r="39">
          <cell r="H39" t="str">
            <v>2021-5</v>
          </cell>
          <cell r="I39" t="str">
            <v>2024-5</v>
          </cell>
          <cell r="J39">
            <v>180035</v>
          </cell>
          <cell r="K39">
            <v>127200</v>
          </cell>
          <cell r="L39">
            <v>0.706529285972172</v>
          </cell>
          <cell r="M39">
            <v>24255</v>
          </cell>
          <cell r="N39">
            <v>3000</v>
          </cell>
          <cell r="O39">
            <v>9000</v>
          </cell>
          <cell r="P39">
            <v>9255</v>
          </cell>
          <cell r="Q39">
            <v>3000</v>
          </cell>
        </row>
        <row r="39">
          <cell r="U39" t="str">
            <v>是</v>
          </cell>
          <cell r="V39" t="str">
            <v>外檐施工</v>
          </cell>
        </row>
        <row r="40">
          <cell r="C40" t="str">
            <v>天津滨海高新区海洋科技园保障性租赁住房及配套设施项目</v>
          </cell>
          <cell r="D40" t="str">
            <v>海洋科技园</v>
          </cell>
          <cell r="E40" t="str">
            <v>项目总用地面积33124平方米，主要建设保障性租赁住房、配套服务设施用房、社会停车楼、产业科研研发楼等，总建筑面积163496平方米。</v>
          </cell>
          <cell r="F40" t="str">
            <v>基础设施</v>
          </cell>
        </row>
        <row r="40">
          <cell r="H40" t="str">
            <v>2022-12</v>
          </cell>
          <cell r="I40" t="str">
            <v>2027-8</v>
          </cell>
          <cell r="J40">
            <v>157912</v>
          </cell>
        </row>
        <row r="40">
          <cell r="U40" t="str">
            <v>是</v>
          </cell>
          <cell r="V40" t="str">
            <v>基础施工</v>
          </cell>
        </row>
        <row r="41">
          <cell r="C41" t="str">
            <v>天津滨海高新区华苑教育园</v>
          </cell>
          <cell r="D41" t="str">
            <v>华苑科技园</v>
          </cell>
          <cell r="E41" t="str">
            <v>占地面积46600平方米，建筑面积60000平米。主要包括综合教学楼、报告厅及餐厅、图书馆、风雨操场宿舍楼及景观绿化、围墙大门、广场道路及室外配套管网等工程。</v>
          </cell>
          <cell r="F41" t="str">
            <v>基础设施</v>
          </cell>
        </row>
        <row r="41">
          <cell r="H41" t="str">
            <v>2020-6</v>
          </cell>
          <cell r="I41" t="str">
            <v>2023-8</v>
          </cell>
          <cell r="J41">
            <v>60000</v>
          </cell>
          <cell r="K41">
            <v>20024</v>
          </cell>
          <cell r="L41">
            <v>0.333733333333333</v>
          </cell>
        </row>
        <row r="41">
          <cell r="U41" t="str">
            <v>是</v>
          </cell>
          <cell r="V41" t="str">
            <v>主体施工</v>
          </cell>
        </row>
        <row r="42">
          <cell r="C42" t="str">
            <v>国家网络信息安全产品和服务产业集群承载区—高新区网络安全产业基础设施</v>
          </cell>
          <cell r="D42" t="str">
            <v>海洋科技园</v>
          </cell>
          <cell r="E42" t="str">
            <v>建设内容主要包括网络安全科技研发楼宇、总部基地服务楼宇、配套商务服务设施、地下车库、园区道路及景观绿化</v>
          </cell>
          <cell r="F42" t="str">
            <v>基础设施</v>
          </cell>
        </row>
        <row r="42">
          <cell r="H42" t="str">
            <v> 2020-10</v>
          </cell>
          <cell r="I42" t="str">
            <v> 2024-04</v>
          </cell>
          <cell r="J42">
            <v>175452</v>
          </cell>
          <cell r="K42">
            <v>57022</v>
          </cell>
          <cell r="L42">
            <v>0.325000569956455</v>
          </cell>
        </row>
        <row r="42">
          <cell r="U42" t="str">
            <v>是</v>
          </cell>
          <cell r="V42" t="str">
            <v>主体施工</v>
          </cell>
        </row>
        <row r="43">
          <cell r="C43" t="str">
            <v>国家自主创新示范区航天产业智能创新平台新型基础设施</v>
          </cell>
          <cell r="D43" t="str">
            <v>渤龙湖科技园</v>
          </cell>
          <cell r="E43" t="str">
            <v>本期实施占地面积62600.00平方米，总建筑面积74200.00平方米。其中：新建2栋专用孵化中心，地上1层，建筑面积17600.00平方米；新建2栋通用孵化中心，地上4层，建筑面积45500.00平方米；新建1栋科研试验中心，地上5层，建筑面积11100.00平方米；并同步实施室外配套工程。</v>
          </cell>
          <cell r="F43" t="str">
            <v>基础设施</v>
          </cell>
        </row>
        <row r="43">
          <cell r="H43" t="str">
            <v>2021-10</v>
          </cell>
          <cell r="I43" t="str">
            <v>2024-6</v>
          </cell>
          <cell r="J43">
            <v>80000</v>
          </cell>
          <cell r="K43">
            <v>23953</v>
          </cell>
          <cell r="L43">
            <v>0.2994125</v>
          </cell>
        </row>
        <row r="43">
          <cell r="U43" t="str">
            <v>是</v>
          </cell>
          <cell r="V43" t="str">
            <v>主体施工</v>
          </cell>
        </row>
        <row r="44">
          <cell r="C44" t="str">
            <v>国家网络信息安全产品和服务产业集群承载区—高新区电子芯片研发平台基础设施</v>
          </cell>
          <cell r="D44" t="str">
            <v>海洋科技园</v>
          </cell>
          <cell r="E44" t="str">
            <v>建设内容包括新建工艺试验净化楼，建筑面积14770.00平方米；工艺实验综合楼，地上建筑面积13550.00平方米，地下建筑面积4000.00平方米；化学用品贮存库房，建筑面积300.00平方米；动力站，地上建筑面积1650.00平方米，地下建筑面积1300平方米；门卫，建筑面积60.00平方米及室外配套工程。</v>
          </cell>
          <cell r="F44" t="str">
            <v>工业</v>
          </cell>
        </row>
        <row r="44">
          <cell r="H44" t="str">
            <v>2021-6</v>
          </cell>
          <cell r="I44" t="str">
            <v>2023-12</v>
          </cell>
          <cell r="J44">
            <v>25000</v>
          </cell>
          <cell r="K44">
            <v>3608</v>
          </cell>
          <cell r="L44">
            <v>0.14432</v>
          </cell>
        </row>
        <row r="44">
          <cell r="U44" t="str">
            <v>是</v>
          </cell>
          <cell r="V44" t="str">
            <v>主体施工</v>
          </cell>
        </row>
        <row r="45">
          <cell r="C45" t="str">
            <v>国家自主创新示范区-智芯港-滨海创新创业平台</v>
          </cell>
          <cell r="D45" t="str">
            <v>海洋科技园</v>
          </cell>
          <cell r="E45" t="str">
            <v>建设内容包括提升改造试验孵化中心及试验孵化中心配套设施23.00万平方米，新建试验孵化中心及试验孵化中心配套设施15.16万平方米，同步实施园区周边基础设施建设。</v>
          </cell>
          <cell r="F45" t="str">
            <v>基础设施</v>
          </cell>
        </row>
        <row r="45">
          <cell r="H45" t="str">
            <v>2020-8</v>
          </cell>
          <cell r="I45" t="str">
            <v>2024-12</v>
          </cell>
          <cell r="J45">
            <v>142000</v>
          </cell>
          <cell r="K45">
            <v>24473</v>
          </cell>
          <cell r="L45">
            <v>0.172345070422535</v>
          </cell>
        </row>
        <row r="45">
          <cell r="U45" t="str">
            <v>是</v>
          </cell>
          <cell r="V45" t="str">
            <v>主体施工</v>
          </cell>
        </row>
        <row r="46">
          <cell r="C46" t="str">
            <v>滨海高新区生物医药及智能制造产业园</v>
          </cell>
          <cell r="D46" t="str">
            <v>渤龙湖科技园</v>
          </cell>
          <cell r="E46" t="str">
            <v>项目总投资166000万元，包括智能制造标准厂房项目、生物医药标准厂房项目以及土地整理等工程</v>
          </cell>
          <cell r="F46" t="str">
            <v>基础设施</v>
          </cell>
        </row>
        <row r="46">
          <cell r="H46" t="str">
            <v>2020-12</v>
          </cell>
          <cell r="I46" t="str">
            <v>2023-8</v>
          </cell>
          <cell r="J46">
            <v>166000</v>
          </cell>
          <cell r="K46">
            <v>35340</v>
          </cell>
          <cell r="L46">
            <v>0.21289156626506</v>
          </cell>
        </row>
        <row r="46">
          <cell r="U46" t="str">
            <v>是</v>
          </cell>
          <cell r="V46" t="str">
            <v>医药园进行装修工程施工；智能制造园新开工</v>
          </cell>
        </row>
        <row r="47">
          <cell r="C47" t="str">
            <v>京津冀协同发展新动能引育创新平台</v>
          </cell>
          <cell r="D47" t="str">
            <v>华苑科技园</v>
          </cell>
          <cell r="E47" t="str">
            <v>京津冀协同发展新动能引育创新平台项目位于天津滨海高新区华苑产业园区，华天道与桂苑路交口处，占地面积约18126平方米，建筑面积约12万平方米，预计投资额约170000万元。</v>
          </cell>
          <cell r="F47" t="str">
            <v>基础设施</v>
          </cell>
        </row>
        <row r="47">
          <cell r="H47" t="str">
            <v>2020-8</v>
          </cell>
          <cell r="I47" t="str">
            <v>2023-9</v>
          </cell>
          <cell r="J47">
            <v>170000</v>
          </cell>
          <cell r="K47">
            <v>108242</v>
          </cell>
          <cell r="L47">
            <v>0.636717647058823</v>
          </cell>
        </row>
        <row r="47">
          <cell r="U47" t="str">
            <v>是</v>
          </cell>
          <cell r="V47" t="str">
            <v>主体施工</v>
          </cell>
        </row>
      </sheetData>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G9" sqref="$A1:$XFD1048576"/>
    </sheetView>
  </sheetViews>
  <sheetFormatPr defaultColWidth="9" defaultRowHeight="13.5"/>
  <cols>
    <col min="2" max="2" width="12.625" customWidth="1"/>
    <col min="4" max="4" width="12.5" customWidth="1"/>
    <col min="5" max="5" width="15.375" customWidth="1"/>
    <col min="10" max="10" width="11.75" customWidth="1"/>
    <col min="11" max="11" width="16.625" customWidth="1"/>
  </cols>
  <sheetData>
    <row r="1" ht="20.25" spans="1:11">
      <c r="A1" s="115" t="s">
        <v>0</v>
      </c>
      <c r="B1" s="115"/>
      <c r="C1" s="115"/>
      <c r="D1" s="115"/>
      <c r="E1" s="115"/>
      <c r="H1" s="115" t="s">
        <v>1</v>
      </c>
      <c r="I1" s="115"/>
      <c r="J1" s="115"/>
      <c r="K1" s="115"/>
    </row>
    <row r="2" ht="14.25" spans="1:11">
      <c r="A2" s="116" t="s">
        <v>2</v>
      </c>
      <c r="B2" s="116" t="s">
        <v>3</v>
      </c>
      <c r="C2" s="116" t="s">
        <v>4</v>
      </c>
      <c r="D2" s="116" t="s">
        <v>5</v>
      </c>
      <c r="E2" s="116" t="s">
        <v>6</v>
      </c>
      <c r="H2" s="116" t="s">
        <v>3</v>
      </c>
      <c r="I2" s="116" t="s">
        <v>4</v>
      </c>
      <c r="J2" s="116" t="s">
        <v>5</v>
      </c>
      <c r="K2" s="116" t="s">
        <v>6</v>
      </c>
    </row>
    <row r="3" ht="14.25" spans="1:11">
      <c r="A3" s="117" t="s">
        <v>7</v>
      </c>
      <c r="B3" s="118" t="s">
        <v>8</v>
      </c>
      <c r="C3" s="118">
        <v>30</v>
      </c>
      <c r="D3" s="118">
        <f>SUMIF(新建项目!F8:F51,汇总表!B3,新建项目!H8:H51)</f>
        <v>1551208.2</v>
      </c>
      <c r="E3" s="118">
        <f>SUMIF(新建项目!F8:F51,汇总表!B3,新建项目!I8:I51)</f>
        <v>528600</v>
      </c>
      <c r="H3" s="21" t="s">
        <v>8</v>
      </c>
      <c r="I3" s="18">
        <v>89</v>
      </c>
      <c r="J3" s="46">
        <f>D3+D8+D13+5749500</f>
        <v>9044423.2</v>
      </c>
      <c r="K3" s="21">
        <f>E3+E8+E13</f>
        <v>1072686</v>
      </c>
    </row>
    <row r="4" ht="14.25" spans="1:11">
      <c r="A4" s="119"/>
      <c r="B4" s="118" t="s">
        <v>9</v>
      </c>
      <c r="C4" s="118">
        <v>5</v>
      </c>
      <c r="D4" s="118">
        <f>SUMIF(新建项目!F8:F52,汇总表!B4,新建项目!H8:H52)</f>
        <v>301145.82</v>
      </c>
      <c r="E4" s="118">
        <f>SUMIF(新建项目!F8:F52,汇总表!B4,新建项目!I8:I52)</f>
        <v>190000</v>
      </c>
      <c r="H4" s="21" t="s">
        <v>9</v>
      </c>
      <c r="I4" s="18">
        <f>C4+C9+C14+6</f>
        <v>16</v>
      </c>
      <c r="J4" s="46">
        <f>D4+D9+D14+415000</f>
        <v>2107545.82</v>
      </c>
      <c r="K4" s="21">
        <f>E4+E9+E14</f>
        <v>309860</v>
      </c>
    </row>
    <row r="5" ht="14.25" spans="1:11">
      <c r="A5" s="119"/>
      <c r="B5" s="118" t="s">
        <v>10</v>
      </c>
      <c r="C5" s="118">
        <v>2</v>
      </c>
      <c r="D5" s="118">
        <f>SUMIF(新建项目!F8:F53,汇总表!B5,新建项目!H8:H53)</f>
        <v>182672.43</v>
      </c>
      <c r="E5" s="118">
        <f>SUMIF(新建项目!F8:F53,汇总表!B5,新建项目!I8:I53)</f>
        <v>6000</v>
      </c>
      <c r="H5" s="21" t="s">
        <v>10</v>
      </c>
      <c r="I5" s="18">
        <f>C5+C10+C15</f>
        <v>11</v>
      </c>
      <c r="J5" s="46">
        <f>D5+D10+D15</f>
        <v>2246409.43</v>
      </c>
      <c r="K5" s="21">
        <f>E5+E10+E15</f>
        <v>425277</v>
      </c>
    </row>
    <row r="6" ht="14.25" spans="1:11">
      <c r="A6" s="119"/>
      <c r="B6" s="118" t="s">
        <v>11</v>
      </c>
      <c r="C6" s="118">
        <v>1</v>
      </c>
      <c r="D6" s="118">
        <f>SUMIF(新建项目!F8:F54,汇总表!B6,新建项目!H8:H54)</f>
        <v>10713.95</v>
      </c>
      <c r="E6" s="118">
        <f>SUMIF(新建项目!F8:F54,汇总表!B6,新建项目!I8:I54)</f>
        <v>8000</v>
      </c>
      <c r="H6" s="21" t="s">
        <v>11</v>
      </c>
      <c r="I6" s="18">
        <f>C6+C11</f>
        <v>6</v>
      </c>
      <c r="J6" s="46">
        <f>D6+D11</f>
        <v>948472.95</v>
      </c>
      <c r="K6" s="21">
        <f>E6+E11</f>
        <v>173000</v>
      </c>
    </row>
    <row r="7" ht="14.25" spans="1:11">
      <c r="A7" s="120"/>
      <c r="B7" s="118" t="s">
        <v>12</v>
      </c>
      <c r="C7" s="118">
        <f>SUM(C3:C6)</f>
        <v>38</v>
      </c>
      <c r="D7" s="118">
        <f>SUM(D3:D6)</f>
        <v>2045740.4</v>
      </c>
      <c r="E7" s="118">
        <f>SUM(E3:E6)</f>
        <v>732600</v>
      </c>
      <c r="H7" s="21" t="s">
        <v>13</v>
      </c>
      <c r="I7" s="18">
        <f>SUM(I3:I6)</f>
        <v>122</v>
      </c>
      <c r="J7" s="46">
        <f>SUM(J3:J6)</f>
        <v>14346851.4</v>
      </c>
      <c r="K7" s="21">
        <f>SUM(K3:K6)</f>
        <v>1980823</v>
      </c>
    </row>
    <row r="8" ht="14.25" spans="1:5">
      <c r="A8" s="117" t="s">
        <v>14</v>
      </c>
      <c r="B8" s="118" t="s">
        <v>8</v>
      </c>
      <c r="C8" s="118">
        <v>12</v>
      </c>
      <c r="D8" s="118">
        <f>SUMIF(续建项目!F6:F32,汇总表!B8,续建项目!I6:I32)</f>
        <v>667913</v>
      </c>
      <c r="E8" s="118">
        <f>SUMIF(续建项目!F6:F32,汇总表!B8,续建项目!K6:K32)</f>
        <v>251500</v>
      </c>
    </row>
    <row r="9" ht="14.25" spans="1:5">
      <c r="A9" s="119"/>
      <c r="B9" s="118" t="s">
        <v>9</v>
      </c>
      <c r="C9" s="118">
        <v>1</v>
      </c>
      <c r="D9" s="118">
        <f>SUMIF(续建项目!F6:F33,汇总表!B9,续建项目!I6:I33)</f>
        <v>1000000</v>
      </c>
      <c r="E9" s="118">
        <f>SUMIF(续建项目!F6:F33,汇总表!B9,续建项目!K6:K33)</f>
        <v>40000</v>
      </c>
    </row>
    <row r="10" ht="14.25" spans="1:5">
      <c r="A10" s="119"/>
      <c r="B10" s="118" t="s">
        <v>10</v>
      </c>
      <c r="C10" s="118">
        <v>5</v>
      </c>
      <c r="D10" s="118">
        <f>SUMIF(续建项目!F6:F34,汇总表!B10,续建项目!I6:I34)</f>
        <v>927766</v>
      </c>
      <c r="E10" s="118">
        <f>SUMIF(续建项目!F6:F34,汇总表!B10,续建项目!K6:K34)</f>
        <v>304000</v>
      </c>
    </row>
    <row r="11" ht="14.25" spans="1:5">
      <c r="A11" s="119"/>
      <c r="B11" s="118" t="s">
        <v>11</v>
      </c>
      <c r="C11" s="118">
        <v>5</v>
      </c>
      <c r="D11" s="118">
        <f>SUMIF(续建项目!F8:F35,汇总表!B11,续建项目!I8:I35)</f>
        <v>937759</v>
      </c>
      <c r="E11" s="118">
        <f>SUMIF(续建项目!F8:F35,汇总表!B11,续建项目!K8:K35)</f>
        <v>165000</v>
      </c>
    </row>
    <row r="12" ht="14.25" spans="1:5">
      <c r="A12" s="120"/>
      <c r="B12" s="118" t="s">
        <v>12</v>
      </c>
      <c r="C12" s="118">
        <f>SUM(C8:C11)</f>
        <v>23</v>
      </c>
      <c r="D12" s="118">
        <f>SUM(D8:D11)</f>
        <v>3533438</v>
      </c>
      <c r="E12" s="118">
        <f>SUM(E8:E11)</f>
        <v>760500</v>
      </c>
    </row>
    <row r="13" ht="14.25" spans="1:5">
      <c r="A13" s="117" t="s">
        <v>15</v>
      </c>
      <c r="B13" s="118" t="s">
        <v>8</v>
      </c>
      <c r="C13" s="118">
        <v>14</v>
      </c>
      <c r="D13" s="118">
        <f>SUMIF(竣工项目!F6:F31,汇总表!B13,竣工项目!I6:I31)</f>
        <v>1075802</v>
      </c>
      <c r="E13" s="118">
        <f>SUMIF(竣工项目!F6:F31,汇总表!B13,竣工项目!K6:K31)</f>
        <v>292586</v>
      </c>
    </row>
    <row r="14" ht="14.25" spans="1:5">
      <c r="A14" s="119"/>
      <c r="B14" s="118" t="s">
        <v>9</v>
      </c>
      <c r="C14" s="118">
        <v>4</v>
      </c>
      <c r="D14" s="118">
        <f>SUMIF(竣工项目!F6:F31,汇总表!B14,竣工项目!I6:I31)</f>
        <v>391400</v>
      </c>
      <c r="E14" s="118">
        <f>SUMIF(竣工项目!F6:F31,汇总表!B14,竣工项目!K6:K31)</f>
        <v>79860</v>
      </c>
    </row>
    <row r="15" ht="14.25" spans="1:5">
      <c r="A15" s="119"/>
      <c r="B15" s="118" t="s">
        <v>10</v>
      </c>
      <c r="C15" s="118">
        <v>4</v>
      </c>
      <c r="D15" s="118">
        <f>SUMIF(竣工项目!F6:F32,汇总表!B15,竣工项目!I6:I32)</f>
        <v>1135971</v>
      </c>
      <c r="E15" s="118">
        <f>SUMIF(竣工项目!F6:F32,汇总表!B15,竣工项目!K6:K32)</f>
        <v>115277</v>
      </c>
    </row>
    <row r="16" ht="14.25" spans="1:5">
      <c r="A16" s="120"/>
      <c r="B16" s="118" t="s">
        <v>12</v>
      </c>
      <c r="C16" s="118">
        <f>SUM(C13:C15)</f>
        <v>22</v>
      </c>
      <c r="D16" s="118">
        <f>SUM(D13:D15)</f>
        <v>2603173</v>
      </c>
      <c r="E16" s="118">
        <f>SUM(E13:E15)</f>
        <v>487723</v>
      </c>
    </row>
    <row r="17" ht="14.25" spans="1:5">
      <c r="A17" s="121" t="s">
        <v>16</v>
      </c>
      <c r="B17" s="122"/>
      <c r="C17" s="118">
        <v>39</v>
      </c>
      <c r="D17" s="118">
        <f>储备项目!I6</f>
        <v>6164500</v>
      </c>
      <c r="E17" s="118">
        <v>0</v>
      </c>
    </row>
    <row r="18" ht="14.25" spans="1:5">
      <c r="A18" s="121" t="s">
        <v>13</v>
      </c>
      <c r="B18" s="122"/>
      <c r="C18" s="118">
        <f>C7+C12+C16+C17</f>
        <v>122</v>
      </c>
      <c r="D18" s="118">
        <f>D7+D12+D16+D17</f>
        <v>14346851.4</v>
      </c>
      <c r="E18" s="118">
        <f>E7+E12+E16+E17</f>
        <v>1980823</v>
      </c>
    </row>
    <row r="20" ht="20.25" spans="1:5">
      <c r="A20" s="115" t="s">
        <v>17</v>
      </c>
      <c r="B20" s="115"/>
      <c r="C20" s="115"/>
      <c r="D20" s="115"/>
      <c r="E20" s="115"/>
    </row>
    <row r="21" ht="14.25" spans="1:5">
      <c r="A21" s="116" t="s">
        <v>18</v>
      </c>
      <c r="B21" s="116" t="s">
        <v>19</v>
      </c>
      <c r="C21" s="116" t="s">
        <v>4</v>
      </c>
      <c r="D21" s="116" t="s">
        <v>5</v>
      </c>
      <c r="E21" s="116" t="s">
        <v>6</v>
      </c>
    </row>
    <row r="22" ht="20.25" customHeight="1" spans="1:5">
      <c r="A22" s="18">
        <v>1</v>
      </c>
      <c r="B22" s="25" t="s">
        <v>20</v>
      </c>
      <c r="C22" s="27">
        <f>9+19</f>
        <v>28</v>
      </c>
      <c r="D22" s="21">
        <f>新建项目!H7+续建项目!I5+竣工项目!I5+486500</f>
        <v>2610046</v>
      </c>
      <c r="E22" s="21">
        <f>新建项目!I7+续建项目!K5+竣工项目!K5</f>
        <v>337291</v>
      </c>
    </row>
    <row r="23" ht="20.25" customHeight="1" spans="1:5">
      <c r="A23" s="18">
        <v>2</v>
      </c>
      <c r="B23" s="25" t="s">
        <v>21</v>
      </c>
      <c r="C23" s="18">
        <f>7+10</f>
        <v>17</v>
      </c>
      <c r="D23" s="21">
        <f>新建项目!H19+续建项目!I8+竣工项目!I12+305000</f>
        <v>807850</v>
      </c>
      <c r="E23" s="21">
        <f>新建项目!I19+续建项目!K8+竣工项目!K12</f>
        <v>111500</v>
      </c>
    </row>
    <row r="24" ht="20.25" customHeight="1" spans="1:5">
      <c r="A24" s="18">
        <v>3</v>
      </c>
      <c r="B24" s="25" t="s">
        <v>22</v>
      </c>
      <c r="C24" s="18">
        <v>31</v>
      </c>
      <c r="D24" s="21">
        <f>新建项目!H24+续建项目!I12+竣工项目!I16+4402000</f>
        <v>6007733.2</v>
      </c>
      <c r="E24" s="21">
        <f>新建项目!I24+续建项目!K12+竣工项目!K16</f>
        <v>587455</v>
      </c>
    </row>
    <row r="25" ht="20.25" customHeight="1" spans="1:5">
      <c r="A25" s="18">
        <v>4</v>
      </c>
      <c r="B25" s="25" t="s">
        <v>23</v>
      </c>
      <c r="C25" s="18">
        <v>22</v>
      </c>
      <c r="D25" s="21">
        <f>新建项目!H34+续建项目!I16+竣工项目!I21+736000</f>
        <v>1212544</v>
      </c>
      <c r="E25" s="21">
        <f>新建项目!I34+续建项目!K16+竣工项目!K21</f>
        <v>166300</v>
      </c>
    </row>
    <row r="26" ht="20.25" customHeight="1" spans="1:5">
      <c r="A26" s="18">
        <v>5</v>
      </c>
      <c r="B26" s="25" t="s">
        <v>24</v>
      </c>
      <c r="C26" s="18">
        <v>7</v>
      </c>
      <c r="D26" s="21">
        <f>新建项目!H43+335000</f>
        <v>613795.82</v>
      </c>
      <c r="E26" s="21">
        <f>新建项目!I43</f>
        <v>180000</v>
      </c>
    </row>
    <row r="27" ht="20.25" customHeight="1" spans="1:5">
      <c r="A27" s="123"/>
      <c r="B27" s="124"/>
      <c r="C27" s="18">
        <f>SUM(C22:C26)</f>
        <v>105</v>
      </c>
      <c r="D27" s="21">
        <f>SUM(D22:D26)</f>
        <v>11251969.02</v>
      </c>
      <c r="E27" s="21">
        <f>SUM(E22:E26)</f>
        <v>1382546</v>
      </c>
    </row>
  </sheetData>
  <mergeCells count="9">
    <mergeCell ref="A1:E1"/>
    <mergeCell ref="H1:K1"/>
    <mergeCell ref="A17:B17"/>
    <mergeCell ref="A18:B18"/>
    <mergeCell ref="A20:E20"/>
    <mergeCell ref="A27:B27"/>
    <mergeCell ref="A3:A7"/>
    <mergeCell ref="A8:A12"/>
    <mergeCell ref="A13:A16"/>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2"/>
  <sheetViews>
    <sheetView zoomScale="80" zoomScaleNormal="80" workbookViewId="0">
      <selection activeCell="D32" sqref="A1:S51"/>
    </sheetView>
  </sheetViews>
  <sheetFormatPr defaultColWidth="9" defaultRowHeight="13.5"/>
  <cols>
    <col min="1" max="1" width="9" style="4"/>
    <col min="2" max="2" width="30" style="4" customWidth="1"/>
    <col min="3" max="3" width="19.75" style="4" customWidth="1"/>
    <col min="4" max="4" width="31.625" style="4" customWidth="1"/>
    <col min="5" max="5" width="10.125" style="2" customWidth="1"/>
    <col min="6" max="6" width="10.75" style="2" customWidth="1"/>
    <col min="7" max="7" width="11.125" style="4" hidden="1" customWidth="1"/>
    <col min="8" max="8" width="13" style="4" customWidth="1"/>
    <col min="9" max="9" width="12.5" style="4" customWidth="1"/>
    <col min="10" max="10" width="10.125" style="4" customWidth="1"/>
    <col min="11" max="11" width="11.25" style="4" customWidth="1"/>
    <col min="12" max="12" width="12.5" style="4" customWidth="1"/>
    <col min="13" max="13" width="12.75" style="4" customWidth="1"/>
    <col min="14" max="14" width="10" style="4" customWidth="1"/>
    <col min="15" max="15" width="11.25" style="4" customWidth="1"/>
    <col min="16" max="17" width="9" style="2"/>
    <col min="18" max="18" width="10.75" style="2" customWidth="1"/>
    <col min="19" max="16384" width="9" style="4"/>
  </cols>
  <sheetData>
    <row r="1" ht="30" spans="1:18">
      <c r="A1" s="82" t="s">
        <v>25</v>
      </c>
      <c r="B1" s="82"/>
      <c r="C1" s="82"/>
      <c r="D1" s="82"/>
      <c r="E1" s="82"/>
      <c r="F1" s="82"/>
      <c r="G1" s="82"/>
      <c r="H1" s="82"/>
      <c r="I1" s="82"/>
      <c r="J1" s="82"/>
      <c r="K1" s="82"/>
      <c r="L1" s="82"/>
      <c r="M1" s="82"/>
      <c r="N1" s="82"/>
      <c r="O1" s="82"/>
      <c r="P1" s="82"/>
      <c r="Q1" s="82"/>
      <c r="R1" s="82"/>
    </row>
    <row r="2" ht="26.25" customHeight="1" spans="1:19">
      <c r="A2" s="8" t="s">
        <v>26</v>
      </c>
      <c r="B2" s="9"/>
      <c r="C2" s="9"/>
      <c r="D2" s="9"/>
      <c r="E2" s="9"/>
      <c r="F2" s="9"/>
      <c r="G2" s="9"/>
      <c r="H2" s="9"/>
      <c r="I2" s="9"/>
      <c r="J2" s="9"/>
      <c r="K2" s="9"/>
      <c r="L2" s="9"/>
      <c r="M2" s="9"/>
      <c r="N2" s="9"/>
      <c r="O2" s="9"/>
      <c r="P2" s="9"/>
      <c r="Q2" s="9"/>
      <c r="R2" s="9"/>
      <c r="S2" s="9"/>
    </row>
    <row r="3" s="81" customFormat="1" ht="27" customHeight="1" spans="1:19">
      <c r="A3" s="83" t="s">
        <v>27</v>
      </c>
      <c r="B3" s="83" t="s">
        <v>28</v>
      </c>
      <c r="C3" s="83" t="s">
        <v>29</v>
      </c>
      <c r="D3" s="83"/>
      <c r="E3" s="83"/>
      <c r="F3" s="83"/>
      <c r="G3" s="83"/>
      <c r="H3" s="84" t="s">
        <v>30</v>
      </c>
      <c r="I3" s="68"/>
      <c r="J3" s="68"/>
      <c r="K3" s="68"/>
      <c r="L3" s="68"/>
      <c r="M3" s="68"/>
      <c r="N3" s="100" t="s">
        <v>31</v>
      </c>
      <c r="O3" s="101"/>
      <c r="P3" s="101"/>
      <c r="Q3" s="101"/>
      <c r="R3" s="110"/>
      <c r="S3" s="111" t="s">
        <v>32</v>
      </c>
    </row>
    <row r="4" s="81" customFormat="1" ht="14.25" customHeight="1" spans="1:19">
      <c r="A4" s="83"/>
      <c r="B4" s="83" t="s">
        <v>33</v>
      </c>
      <c r="C4" s="83" t="s">
        <v>34</v>
      </c>
      <c r="D4" s="83" t="s">
        <v>35</v>
      </c>
      <c r="E4" s="83" t="s">
        <v>36</v>
      </c>
      <c r="F4" s="84" t="s">
        <v>3</v>
      </c>
      <c r="G4" s="84" t="s">
        <v>37</v>
      </c>
      <c r="H4" s="85" t="s">
        <v>5</v>
      </c>
      <c r="I4" s="85" t="s">
        <v>38</v>
      </c>
      <c r="J4" s="85"/>
      <c r="K4" s="85"/>
      <c r="L4" s="85"/>
      <c r="M4" s="85"/>
      <c r="N4" s="85" t="s">
        <v>39</v>
      </c>
      <c r="O4" s="84" t="s">
        <v>40</v>
      </c>
      <c r="P4" s="83" t="s">
        <v>41</v>
      </c>
      <c r="Q4" s="83" t="s">
        <v>42</v>
      </c>
      <c r="R4" s="84" t="s">
        <v>43</v>
      </c>
      <c r="S4" s="112"/>
    </row>
    <row r="5" s="81" customFormat="1" ht="58.5" customHeight="1" spans="1:19">
      <c r="A5" s="83"/>
      <c r="B5" s="83"/>
      <c r="C5" s="83"/>
      <c r="D5" s="83"/>
      <c r="E5" s="83"/>
      <c r="F5" s="84"/>
      <c r="G5" s="84"/>
      <c r="H5" s="85"/>
      <c r="I5" s="85" t="s">
        <v>44</v>
      </c>
      <c r="J5" s="85" t="s">
        <v>45</v>
      </c>
      <c r="K5" s="85" t="s">
        <v>46</v>
      </c>
      <c r="L5" s="85" t="s">
        <v>47</v>
      </c>
      <c r="M5" s="85" t="s">
        <v>48</v>
      </c>
      <c r="N5" s="85"/>
      <c r="O5" s="84"/>
      <c r="P5" s="83"/>
      <c r="Q5" s="83"/>
      <c r="R5" s="84"/>
      <c r="S5" s="113"/>
    </row>
    <row r="6" ht="40.5" customHeight="1" spans="1:19">
      <c r="A6" s="86"/>
      <c r="B6" s="87"/>
      <c r="C6" s="87"/>
      <c r="D6" s="87"/>
      <c r="E6" s="87"/>
      <c r="F6" s="88"/>
      <c r="G6" s="88"/>
      <c r="H6" s="39">
        <f t="shared" ref="H6:M6" si="0">SUM(H7+H19+H24+H34+H43+H47+H50)</f>
        <v>2045740.4</v>
      </c>
      <c r="I6" s="39">
        <f t="shared" si="0"/>
        <v>732600</v>
      </c>
      <c r="J6" s="39">
        <f t="shared" si="0"/>
        <v>49900</v>
      </c>
      <c r="K6" s="39">
        <f t="shared" si="0"/>
        <v>109600</v>
      </c>
      <c r="L6" s="39">
        <f t="shared" si="0"/>
        <v>270100</v>
      </c>
      <c r="M6" s="39">
        <f t="shared" si="0"/>
        <v>303000</v>
      </c>
      <c r="N6" s="102"/>
      <c r="O6" s="88"/>
      <c r="P6" s="87"/>
      <c r="Q6" s="87"/>
      <c r="R6" s="88"/>
      <c r="S6" s="114"/>
    </row>
    <row r="7" ht="35.25" customHeight="1" spans="1:19">
      <c r="A7" s="89" t="s">
        <v>49</v>
      </c>
      <c r="B7" s="90"/>
      <c r="C7" s="90"/>
      <c r="D7" s="90"/>
      <c r="E7" s="90"/>
      <c r="F7" s="90"/>
      <c r="G7" s="91"/>
      <c r="H7" s="10">
        <f t="shared" ref="H7:M7" si="1">SUM(H8:H18)</f>
        <v>516075</v>
      </c>
      <c r="I7" s="10">
        <f t="shared" si="1"/>
        <v>142800</v>
      </c>
      <c r="J7" s="10">
        <f t="shared" si="1"/>
        <v>5000</v>
      </c>
      <c r="K7" s="10">
        <f t="shared" si="1"/>
        <v>23500</v>
      </c>
      <c r="L7" s="10">
        <f t="shared" si="1"/>
        <v>53000</v>
      </c>
      <c r="M7" s="10">
        <f t="shared" si="1"/>
        <v>61300</v>
      </c>
      <c r="N7" s="73"/>
      <c r="O7" s="73"/>
      <c r="P7" s="87"/>
      <c r="Q7" s="87"/>
      <c r="R7" s="88"/>
      <c r="S7" s="114"/>
    </row>
    <row r="8" s="6" customFormat="1" ht="59.1" customHeight="1" spans="1:19">
      <c r="A8" s="3">
        <v>1</v>
      </c>
      <c r="B8" s="3" t="s">
        <v>50</v>
      </c>
      <c r="C8" s="22" t="s">
        <v>51</v>
      </c>
      <c r="D8" s="92" t="s">
        <v>52</v>
      </c>
      <c r="E8" s="18" t="s">
        <v>53</v>
      </c>
      <c r="F8" s="18" t="s">
        <v>8</v>
      </c>
      <c r="G8" s="3" t="s">
        <v>54</v>
      </c>
      <c r="H8" s="18">
        <v>60500</v>
      </c>
      <c r="I8" s="18">
        <v>5000</v>
      </c>
      <c r="J8" s="18">
        <v>0</v>
      </c>
      <c r="K8" s="18">
        <v>3000</v>
      </c>
      <c r="L8" s="18">
        <v>1000</v>
      </c>
      <c r="M8" s="18">
        <v>1000</v>
      </c>
      <c r="N8" s="3" t="s">
        <v>55</v>
      </c>
      <c r="O8" s="3" t="s">
        <v>56</v>
      </c>
      <c r="P8" s="103" t="s">
        <v>57</v>
      </c>
      <c r="Q8" s="103" t="s">
        <v>58</v>
      </c>
      <c r="R8" s="27" t="s">
        <v>59</v>
      </c>
      <c r="S8" s="22" t="s">
        <v>60</v>
      </c>
    </row>
    <row r="9" ht="59.1" customHeight="1" spans="1:19">
      <c r="A9" s="3">
        <v>2</v>
      </c>
      <c r="B9" s="22" t="s">
        <v>61</v>
      </c>
      <c r="C9" s="20" t="s">
        <v>62</v>
      </c>
      <c r="D9" s="20" t="s">
        <v>63</v>
      </c>
      <c r="E9" s="3" t="s">
        <v>64</v>
      </c>
      <c r="F9" s="3" t="s">
        <v>8</v>
      </c>
      <c r="G9" s="22" t="s">
        <v>65</v>
      </c>
      <c r="H9" s="3">
        <v>80000</v>
      </c>
      <c r="I9" s="3">
        <v>35800</v>
      </c>
      <c r="J9" s="3">
        <v>3000</v>
      </c>
      <c r="K9" s="3">
        <v>12000</v>
      </c>
      <c r="L9" s="3">
        <v>12000</v>
      </c>
      <c r="M9" s="3">
        <v>8800</v>
      </c>
      <c r="N9" s="3" t="s">
        <v>66</v>
      </c>
      <c r="O9" s="3" t="s">
        <v>67</v>
      </c>
      <c r="P9" s="62" t="s">
        <v>68</v>
      </c>
      <c r="Q9" s="62" t="s">
        <v>69</v>
      </c>
      <c r="R9" s="27" t="s">
        <v>59</v>
      </c>
      <c r="S9" s="22" t="s">
        <v>60</v>
      </c>
    </row>
    <row r="10" ht="47.25" customHeight="1" spans="1:19">
      <c r="A10" s="3">
        <v>3</v>
      </c>
      <c r="B10" s="22" t="s">
        <v>70</v>
      </c>
      <c r="C10" s="20" t="s">
        <v>71</v>
      </c>
      <c r="D10" s="20" t="s">
        <v>72</v>
      </c>
      <c r="E10" s="22" t="s">
        <v>73</v>
      </c>
      <c r="F10" s="22" t="s">
        <v>9</v>
      </c>
      <c r="G10" s="19"/>
      <c r="H10" s="3">
        <v>12000</v>
      </c>
      <c r="I10" s="3">
        <v>5000</v>
      </c>
      <c r="J10" s="3">
        <v>500</v>
      </c>
      <c r="K10" s="3">
        <v>1500</v>
      </c>
      <c r="L10" s="3">
        <v>1500</v>
      </c>
      <c r="M10" s="3">
        <v>1500</v>
      </c>
      <c r="N10" s="20" t="s">
        <v>74</v>
      </c>
      <c r="O10" s="19" t="s">
        <v>75</v>
      </c>
      <c r="P10" s="104" t="s">
        <v>76</v>
      </c>
      <c r="Q10" s="104" t="s">
        <v>77</v>
      </c>
      <c r="R10" s="22" t="s">
        <v>78</v>
      </c>
      <c r="S10" s="19"/>
    </row>
    <row r="11" ht="50.25" customHeight="1" spans="1:19">
      <c r="A11" s="3">
        <v>4</v>
      </c>
      <c r="B11" s="3" t="s">
        <v>70</v>
      </c>
      <c r="C11" s="20" t="s">
        <v>79</v>
      </c>
      <c r="D11" s="19" t="s">
        <v>80</v>
      </c>
      <c r="E11" s="3" t="s">
        <v>81</v>
      </c>
      <c r="F11" s="3" t="s">
        <v>8</v>
      </c>
      <c r="G11" s="19">
        <v>30</v>
      </c>
      <c r="H11" s="3">
        <v>100000</v>
      </c>
      <c r="I11" s="3">
        <v>25000</v>
      </c>
      <c r="J11" s="3">
        <v>0</v>
      </c>
      <c r="K11" s="3">
        <v>0</v>
      </c>
      <c r="L11" s="3">
        <v>10000</v>
      </c>
      <c r="M11" s="3">
        <v>15000</v>
      </c>
      <c r="N11" s="19" t="s">
        <v>82</v>
      </c>
      <c r="O11" s="19" t="s">
        <v>83</v>
      </c>
      <c r="P11" s="62" t="s">
        <v>84</v>
      </c>
      <c r="Q11" s="62" t="s">
        <v>85</v>
      </c>
      <c r="R11" s="22" t="s">
        <v>86</v>
      </c>
      <c r="S11" s="22" t="s">
        <v>60</v>
      </c>
    </row>
    <row r="12" s="81" customFormat="1" ht="47.25" customHeight="1" spans="1:19">
      <c r="A12" s="3">
        <v>5</v>
      </c>
      <c r="B12" s="48" t="s">
        <v>87</v>
      </c>
      <c r="C12" s="15" t="s">
        <v>88</v>
      </c>
      <c r="D12" s="15" t="s">
        <v>89</v>
      </c>
      <c r="E12" s="48" t="s">
        <v>73</v>
      </c>
      <c r="F12" s="48" t="s">
        <v>8</v>
      </c>
      <c r="G12" s="68"/>
      <c r="H12" s="69">
        <v>19800</v>
      </c>
      <c r="I12" s="69">
        <v>3000</v>
      </c>
      <c r="J12" s="69">
        <v>500</v>
      </c>
      <c r="K12" s="69">
        <v>1000</v>
      </c>
      <c r="L12" s="69">
        <v>1000</v>
      </c>
      <c r="M12" s="69">
        <v>500</v>
      </c>
      <c r="N12" s="15" t="s">
        <v>90</v>
      </c>
      <c r="O12" s="15" t="s">
        <v>91</v>
      </c>
      <c r="P12" s="59" t="s">
        <v>92</v>
      </c>
      <c r="Q12" s="59" t="s">
        <v>93</v>
      </c>
      <c r="R12" s="48" t="s">
        <v>78</v>
      </c>
      <c r="S12" s="22" t="s">
        <v>60</v>
      </c>
    </row>
    <row r="13" s="81" customFormat="1" ht="48" customHeight="1" spans="1:19">
      <c r="A13" s="3">
        <v>6</v>
      </c>
      <c r="B13" s="48" t="s">
        <v>94</v>
      </c>
      <c r="C13" s="15" t="s">
        <v>95</v>
      </c>
      <c r="D13" s="15" t="s">
        <v>96</v>
      </c>
      <c r="E13" s="48" t="s">
        <v>53</v>
      </c>
      <c r="F13" s="48" t="s">
        <v>8</v>
      </c>
      <c r="G13" s="68"/>
      <c r="H13" s="69">
        <v>6000</v>
      </c>
      <c r="I13" s="69">
        <v>7000</v>
      </c>
      <c r="J13" s="69">
        <v>500</v>
      </c>
      <c r="K13" s="69">
        <v>2500</v>
      </c>
      <c r="L13" s="69">
        <v>2000</v>
      </c>
      <c r="M13" s="69">
        <v>2000</v>
      </c>
      <c r="N13" s="15" t="s">
        <v>97</v>
      </c>
      <c r="O13" s="15" t="s">
        <v>98</v>
      </c>
      <c r="P13" s="105" t="s">
        <v>99</v>
      </c>
      <c r="Q13" s="105" t="s">
        <v>100</v>
      </c>
      <c r="R13" s="48" t="s">
        <v>59</v>
      </c>
      <c r="S13" s="68"/>
    </row>
    <row r="14" s="81" customFormat="1" ht="48" customHeight="1" spans="1:19">
      <c r="A14" s="3">
        <v>7</v>
      </c>
      <c r="B14" s="48" t="s">
        <v>101</v>
      </c>
      <c r="C14" s="15" t="s">
        <v>102</v>
      </c>
      <c r="D14" s="15" t="s">
        <v>103</v>
      </c>
      <c r="E14" s="48" t="s">
        <v>73</v>
      </c>
      <c r="F14" s="48" t="s">
        <v>8</v>
      </c>
      <c r="G14" s="68"/>
      <c r="H14" s="69">
        <v>40000</v>
      </c>
      <c r="I14" s="69">
        <v>6000</v>
      </c>
      <c r="J14" s="69">
        <v>0</v>
      </c>
      <c r="K14" s="69">
        <v>2000</v>
      </c>
      <c r="L14" s="69">
        <v>2000</v>
      </c>
      <c r="M14" s="69">
        <v>2000</v>
      </c>
      <c r="N14" s="15" t="s">
        <v>104</v>
      </c>
      <c r="O14" s="15" t="s">
        <v>105</v>
      </c>
      <c r="P14" s="105" t="s">
        <v>76</v>
      </c>
      <c r="Q14" s="105" t="s">
        <v>106</v>
      </c>
      <c r="R14" s="48" t="s">
        <v>86</v>
      </c>
      <c r="S14" s="68"/>
    </row>
    <row r="15" ht="48" customHeight="1" spans="1:19">
      <c r="A15" s="3">
        <v>8</v>
      </c>
      <c r="B15" s="22" t="s">
        <v>107</v>
      </c>
      <c r="C15" s="20" t="s">
        <v>108</v>
      </c>
      <c r="D15" s="20" t="s">
        <v>109</v>
      </c>
      <c r="E15" s="22" t="s">
        <v>110</v>
      </c>
      <c r="F15" s="22" t="s">
        <v>8</v>
      </c>
      <c r="G15" s="19"/>
      <c r="H15" s="3">
        <v>21775</v>
      </c>
      <c r="I15" s="3">
        <v>5000</v>
      </c>
      <c r="J15" s="3">
        <v>500</v>
      </c>
      <c r="K15" s="3">
        <v>1500</v>
      </c>
      <c r="L15" s="3">
        <v>1500</v>
      </c>
      <c r="M15" s="3">
        <v>1500</v>
      </c>
      <c r="N15" s="20" t="s">
        <v>111</v>
      </c>
      <c r="O15" s="20" t="s">
        <v>83</v>
      </c>
      <c r="P15" s="104" t="s">
        <v>99</v>
      </c>
      <c r="Q15" s="104" t="s">
        <v>112</v>
      </c>
      <c r="R15" s="22" t="s">
        <v>59</v>
      </c>
      <c r="S15" s="22" t="s">
        <v>60</v>
      </c>
    </row>
    <row r="16" ht="48" customHeight="1" spans="1:19">
      <c r="A16" s="3">
        <v>9</v>
      </c>
      <c r="B16" s="19" t="s">
        <v>113</v>
      </c>
      <c r="C16" s="20" t="s">
        <v>114</v>
      </c>
      <c r="D16" s="20" t="s">
        <v>115</v>
      </c>
      <c r="E16" s="20" t="s">
        <v>110</v>
      </c>
      <c r="F16" s="18" t="s">
        <v>8</v>
      </c>
      <c r="G16" s="19"/>
      <c r="H16" s="3">
        <v>100000</v>
      </c>
      <c r="I16" s="3">
        <v>8000</v>
      </c>
      <c r="J16" s="3">
        <v>0</v>
      </c>
      <c r="K16" s="3">
        <v>0</v>
      </c>
      <c r="L16" s="3">
        <v>0</v>
      </c>
      <c r="M16" s="3">
        <v>8000</v>
      </c>
      <c r="N16" s="20" t="s">
        <v>116</v>
      </c>
      <c r="O16" s="20" t="s">
        <v>105</v>
      </c>
      <c r="P16" s="104" t="s">
        <v>117</v>
      </c>
      <c r="Q16" s="104" t="s">
        <v>58</v>
      </c>
      <c r="R16" s="22" t="s">
        <v>59</v>
      </c>
      <c r="S16" s="22"/>
    </row>
    <row r="17" s="81" customFormat="1" ht="39" customHeight="1" spans="1:19">
      <c r="A17" s="3">
        <v>10</v>
      </c>
      <c r="B17" s="93" t="s">
        <v>118</v>
      </c>
      <c r="C17" s="93" t="s">
        <v>119</v>
      </c>
      <c r="D17" s="93" t="s">
        <v>120</v>
      </c>
      <c r="E17" s="94" t="s">
        <v>73</v>
      </c>
      <c r="F17" s="94" t="s">
        <v>8</v>
      </c>
      <c r="G17" s="93"/>
      <c r="H17" s="94">
        <v>35000</v>
      </c>
      <c r="I17" s="94">
        <v>28000</v>
      </c>
      <c r="J17" s="94">
        <v>0</v>
      </c>
      <c r="K17" s="94">
        <v>0</v>
      </c>
      <c r="L17" s="94">
        <v>15000</v>
      </c>
      <c r="M17" s="94">
        <v>13000</v>
      </c>
      <c r="N17" s="93" t="s">
        <v>121</v>
      </c>
      <c r="O17" s="20" t="s">
        <v>105</v>
      </c>
      <c r="P17" s="106" t="s">
        <v>99</v>
      </c>
      <c r="Q17" s="106" t="s">
        <v>100</v>
      </c>
      <c r="R17" s="94" t="s">
        <v>122</v>
      </c>
      <c r="S17" s="22" t="s">
        <v>60</v>
      </c>
    </row>
    <row r="18" ht="48" customHeight="1" spans="1:19">
      <c r="A18" s="3">
        <v>11</v>
      </c>
      <c r="B18" s="3" t="s">
        <v>123</v>
      </c>
      <c r="C18" s="20" t="s">
        <v>124</v>
      </c>
      <c r="D18" s="19" t="s">
        <v>125</v>
      </c>
      <c r="E18" s="19" t="s">
        <v>73</v>
      </c>
      <c r="F18" s="3" t="s">
        <v>8</v>
      </c>
      <c r="G18" s="19"/>
      <c r="H18" s="3">
        <v>41000</v>
      </c>
      <c r="I18" s="3">
        <v>15000</v>
      </c>
      <c r="J18" s="19">
        <v>0</v>
      </c>
      <c r="K18" s="19">
        <v>0</v>
      </c>
      <c r="L18" s="3">
        <v>7000</v>
      </c>
      <c r="M18" s="3">
        <v>8000</v>
      </c>
      <c r="N18" s="20" t="s">
        <v>126</v>
      </c>
      <c r="O18" s="20" t="s">
        <v>105</v>
      </c>
      <c r="P18" s="106" t="s">
        <v>127</v>
      </c>
      <c r="Q18" s="106" t="s">
        <v>112</v>
      </c>
      <c r="R18" s="22" t="s">
        <v>59</v>
      </c>
      <c r="S18" s="22" t="s">
        <v>128</v>
      </c>
    </row>
    <row r="19" ht="27" customHeight="1" spans="1:19">
      <c r="A19" s="89" t="s">
        <v>129</v>
      </c>
      <c r="B19" s="90"/>
      <c r="C19" s="90"/>
      <c r="D19" s="90"/>
      <c r="E19" s="90"/>
      <c r="F19" s="90"/>
      <c r="G19" s="73"/>
      <c r="H19" s="87">
        <f t="shared" ref="H19:M19" si="2">SUM(H20:H23)</f>
        <v>150350</v>
      </c>
      <c r="I19" s="87">
        <f t="shared" si="2"/>
        <v>30500</v>
      </c>
      <c r="J19" s="87">
        <f t="shared" si="2"/>
        <v>600</v>
      </c>
      <c r="K19" s="87">
        <f t="shared" si="2"/>
        <v>7600</v>
      </c>
      <c r="L19" s="87">
        <f t="shared" si="2"/>
        <v>11100</v>
      </c>
      <c r="M19" s="87">
        <f t="shared" si="2"/>
        <v>11200</v>
      </c>
      <c r="N19" s="73"/>
      <c r="O19" s="73"/>
      <c r="P19" s="87"/>
      <c r="Q19" s="87"/>
      <c r="R19" s="88"/>
      <c r="S19" s="114"/>
    </row>
    <row r="20" ht="58.5" customHeight="1" spans="1:19">
      <c r="A20" s="3">
        <v>12</v>
      </c>
      <c r="B20" s="19" t="s">
        <v>130</v>
      </c>
      <c r="C20" s="20" t="s">
        <v>131</v>
      </c>
      <c r="D20" s="19" t="s">
        <v>132</v>
      </c>
      <c r="E20" s="3" t="s">
        <v>133</v>
      </c>
      <c r="F20" s="3" t="s">
        <v>8</v>
      </c>
      <c r="G20" s="19" t="s">
        <v>134</v>
      </c>
      <c r="H20" s="3">
        <v>100000</v>
      </c>
      <c r="I20" s="3">
        <v>15000</v>
      </c>
      <c r="J20" s="3">
        <v>0</v>
      </c>
      <c r="K20" s="3">
        <v>5000</v>
      </c>
      <c r="L20" s="3">
        <v>5000</v>
      </c>
      <c r="M20" s="3">
        <v>5000</v>
      </c>
      <c r="N20" s="19" t="s">
        <v>135</v>
      </c>
      <c r="O20" s="19" t="s">
        <v>136</v>
      </c>
      <c r="P20" s="62" t="s">
        <v>137</v>
      </c>
      <c r="Q20" s="62" t="s">
        <v>85</v>
      </c>
      <c r="R20" s="3" t="s">
        <v>122</v>
      </c>
      <c r="S20" s="19"/>
    </row>
    <row r="21" ht="58.5" customHeight="1" spans="1:19">
      <c r="A21" s="3">
        <v>13</v>
      </c>
      <c r="B21" s="20" t="s">
        <v>138</v>
      </c>
      <c r="C21" s="19" t="s">
        <v>139</v>
      </c>
      <c r="D21" s="19" t="s">
        <v>140</v>
      </c>
      <c r="E21" s="3" t="s">
        <v>73</v>
      </c>
      <c r="F21" s="3" t="s">
        <v>8</v>
      </c>
      <c r="G21" s="19" t="s">
        <v>141</v>
      </c>
      <c r="H21" s="3">
        <v>20000</v>
      </c>
      <c r="I21" s="3">
        <v>8000</v>
      </c>
      <c r="J21" s="3">
        <v>0</v>
      </c>
      <c r="K21" s="3">
        <v>2000</v>
      </c>
      <c r="L21" s="3">
        <v>3000</v>
      </c>
      <c r="M21" s="3">
        <v>3000</v>
      </c>
      <c r="N21" s="19" t="s">
        <v>142</v>
      </c>
      <c r="O21" s="19" t="s">
        <v>143</v>
      </c>
      <c r="P21" s="62" t="s">
        <v>84</v>
      </c>
      <c r="Q21" s="62" t="s">
        <v>144</v>
      </c>
      <c r="R21" s="3" t="s">
        <v>122</v>
      </c>
      <c r="S21" s="22" t="s">
        <v>60</v>
      </c>
    </row>
    <row r="22" customFormat="1" ht="80.25" customHeight="1" spans="1:19">
      <c r="A22" s="3">
        <v>14</v>
      </c>
      <c r="B22" s="20" t="s">
        <v>145</v>
      </c>
      <c r="C22" s="20" t="s">
        <v>146</v>
      </c>
      <c r="D22" s="20" t="s">
        <v>147</v>
      </c>
      <c r="E22" s="22" t="s">
        <v>148</v>
      </c>
      <c r="F22" s="27" t="s">
        <v>8</v>
      </c>
      <c r="G22" s="21"/>
      <c r="H22" s="27">
        <v>20000</v>
      </c>
      <c r="I22" s="27">
        <v>2500</v>
      </c>
      <c r="J22" s="18">
        <v>600</v>
      </c>
      <c r="K22" s="18">
        <v>600</v>
      </c>
      <c r="L22" s="18">
        <v>600</v>
      </c>
      <c r="M22" s="18">
        <v>700</v>
      </c>
      <c r="N22" s="20" t="s">
        <v>149</v>
      </c>
      <c r="O22" s="20" t="s">
        <v>150</v>
      </c>
      <c r="P22" s="107" t="s">
        <v>84</v>
      </c>
      <c r="Q22" s="107" t="s">
        <v>151</v>
      </c>
      <c r="R22" s="27" t="s">
        <v>122</v>
      </c>
      <c r="S22" s="22" t="s">
        <v>60</v>
      </c>
    </row>
    <row r="23" ht="83.25" customHeight="1" spans="1:19">
      <c r="A23" s="3">
        <v>15</v>
      </c>
      <c r="B23" s="20" t="s">
        <v>152</v>
      </c>
      <c r="C23" s="20" t="s">
        <v>153</v>
      </c>
      <c r="D23" s="20" t="s">
        <v>154</v>
      </c>
      <c r="E23" s="22" t="s">
        <v>73</v>
      </c>
      <c r="F23" s="22" t="s">
        <v>9</v>
      </c>
      <c r="G23" s="19"/>
      <c r="H23" s="3">
        <v>10350</v>
      </c>
      <c r="I23" s="3">
        <v>5000</v>
      </c>
      <c r="J23" s="3">
        <v>0</v>
      </c>
      <c r="K23" s="3">
        <v>0</v>
      </c>
      <c r="L23" s="3">
        <v>2500</v>
      </c>
      <c r="M23" s="3">
        <v>2500</v>
      </c>
      <c r="N23" s="20" t="s">
        <v>155</v>
      </c>
      <c r="O23" s="20" t="s">
        <v>156</v>
      </c>
      <c r="P23" s="104" t="s">
        <v>68</v>
      </c>
      <c r="Q23" s="104" t="s">
        <v>93</v>
      </c>
      <c r="R23" s="22" t="s">
        <v>78</v>
      </c>
      <c r="S23" s="19"/>
    </row>
    <row r="24" ht="31.5" customHeight="1" spans="1:19">
      <c r="A24" s="89" t="s">
        <v>157</v>
      </c>
      <c r="B24" s="90"/>
      <c r="C24" s="90"/>
      <c r="D24" s="90"/>
      <c r="E24" s="90"/>
      <c r="F24" s="90"/>
      <c r="G24" s="73"/>
      <c r="H24" s="87">
        <f t="shared" ref="H24" si="3">SUM(H25:H33)</f>
        <v>636933.2</v>
      </c>
      <c r="I24" s="87">
        <f t="shared" ref="I24" si="4">SUM(I25:I33)</f>
        <v>255000</v>
      </c>
      <c r="J24" s="87">
        <f t="shared" ref="J24" si="5">SUM(J25:J33)</f>
        <v>4300</v>
      </c>
      <c r="K24" s="87">
        <f t="shared" ref="K24" si="6">SUM(K25:K33)</f>
        <v>8500</v>
      </c>
      <c r="L24" s="87">
        <f t="shared" ref="L24" si="7">SUM(L25:L33)</f>
        <v>111000</v>
      </c>
      <c r="M24" s="87">
        <f t="shared" ref="M24" si="8">SUM(M25:M33)</f>
        <v>131200</v>
      </c>
      <c r="N24" s="73"/>
      <c r="O24" s="73"/>
      <c r="P24" s="87"/>
      <c r="Q24" s="87"/>
      <c r="R24" s="88"/>
      <c r="S24" s="114"/>
    </row>
    <row r="25" ht="81" spans="1:19">
      <c r="A25" s="3">
        <v>16</v>
      </c>
      <c r="B25" s="22" t="s">
        <v>158</v>
      </c>
      <c r="C25" s="30" t="s">
        <v>159</v>
      </c>
      <c r="D25" s="47" t="s">
        <v>160</v>
      </c>
      <c r="E25" s="30" t="s">
        <v>133</v>
      </c>
      <c r="F25" s="30" t="s">
        <v>8</v>
      </c>
      <c r="G25" s="47" t="s">
        <v>161</v>
      </c>
      <c r="H25" s="3">
        <v>18000</v>
      </c>
      <c r="I25" s="3">
        <v>10000</v>
      </c>
      <c r="J25" s="3">
        <v>2000</v>
      </c>
      <c r="K25" s="3">
        <v>2000</v>
      </c>
      <c r="L25" s="3">
        <v>2000</v>
      </c>
      <c r="M25" s="3">
        <v>4000</v>
      </c>
      <c r="N25" s="47" t="s">
        <v>162</v>
      </c>
      <c r="O25" s="47" t="s">
        <v>136</v>
      </c>
      <c r="P25" s="62" t="s">
        <v>84</v>
      </c>
      <c r="Q25" s="62" t="s">
        <v>163</v>
      </c>
      <c r="R25" s="30" t="s">
        <v>122</v>
      </c>
      <c r="S25" s="22" t="s">
        <v>60</v>
      </c>
    </row>
    <row r="26" ht="75" customHeight="1" spans="1:19">
      <c r="A26" s="3">
        <v>17</v>
      </c>
      <c r="B26" s="20" t="s">
        <v>164</v>
      </c>
      <c r="C26" s="20" t="s">
        <v>165</v>
      </c>
      <c r="D26" s="20" t="s">
        <v>166</v>
      </c>
      <c r="E26" s="22" t="s">
        <v>167</v>
      </c>
      <c r="F26" s="22" t="s">
        <v>8</v>
      </c>
      <c r="G26" s="19"/>
      <c r="H26" s="3">
        <v>10200</v>
      </c>
      <c r="I26" s="3">
        <v>5000</v>
      </c>
      <c r="J26" s="3">
        <v>500</v>
      </c>
      <c r="K26" s="3">
        <v>2000</v>
      </c>
      <c r="L26" s="3">
        <v>1500</v>
      </c>
      <c r="M26" s="3">
        <v>1000</v>
      </c>
      <c r="N26" s="22" t="s">
        <v>168</v>
      </c>
      <c r="O26" s="20" t="s">
        <v>169</v>
      </c>
      <c r="P26" s="104" t="s">
        <v>170</v>
      </c>
      <c r="Q26" s="104" t="s">
        <v>171</v>
      </c>
      <c r="R26" s="22" t="s">
        <v>78</v>
      </c>
      <c r="S26" s="22" t="s">
        <v>60</v>
      </c>
    </row>
    <row r="27" ht="48.75" customHeight="1" spans="1:19">
      <c r="A27" s="3">
        <v>18</v>
      </c>
      <c r="B27" s="20" t="s">
        <v>172</v>
      </c>
      <c r="C27" s="20" t="s">
        <v>173</v>
      </c>
      <c r="D27" s="20" t="s">
        <v>174</v>
      </c>
      <c r="E27" s="22" t="s">
        <v>110</v>
      </c>
      <c r="F27" s="22" t="s">
        <v>8</v>
      </c>
      <c r="G27" s="19"/>
      <c r="H27" s="3">
        <v>365700</v>
      </c>
      <c r="I27" s="3">
        <v>150000</v>
      </c>
      <c r="J27" s="3">
        <v>0</v>
      </c>
      <c r="K27" s="3">
        <v>0</v>
      </c>
      <c r="L27" s="3">
        <v>70000</v>
      </c>
      <c r="M27" s="3">
        <v>80000</v>
      </c>
      <c r="N27" s="22" t="s">
        <v>175</v>
      </c>
      <c r="O27" s="20" t="s">
        <v>91</v>
      </c>
      <c r="P27" s="104" t="s">
        <v>57</v>
      </c>
      <c r="Q27" s="104" t="s">
        <v>112</v>
      </c>
      <c r="R27" s="48" t="s">
        <v>176</v>
      </c>
      <c r="S27" s="22" t="s">
        <v>128</v>
      </c>
    </row>
    <row r="28" ht="48.75" customHeight="1" spans="1:19">
      <c r="A28" s="3">
        <v>19</v>
      </c>
      <c r="B28" s="20" t="s">
        <v>172</v>
      </c>
      <c r="C28" s="20" t="s">
        <v>177</v>
      </c>
      <c r="D28" s="20" t="s">
        <v>178</v>
      </c>
      <c r="E28" s="22" t="s">
        <v>73</v>
      </c>
      <c r="F28" s="22" t="s">
        <v>8</v>
      </c>
      <c r="G28" s="19"/>
      <c r="H28" s="2">
        <v>8033.2</v>
      </c>
      <c r="I28" s="3">
        <v>8000</v>
      </c>
      <c r="J28" s="3">
        <v>1000</v>
      </c>
      <c r="K28" s="3">
        <v>3000</v>
      </c>
      <c r="L28" s="3">
        <v>3000</v>
      </c>
      <c r="M28" s="3">
        <v>1000</v>
      </c>
      <c r="N28" s="22" t="s">
        <v>179</v>
      </c>
      <c r="O28" s="20" t="s">
        <v>98</v>
      </c>
      <c r="P28" s="104" t="s">
        <v>99</v>
      </c>
      <c r="Q28" s="104" t="s">
        <v>100</v>
      </c>
      <c r="R28" s="48" t="s">
        <v>78</v>
      </c>
      <c r="S28" s="19"/>
    </row>
    <row r="29" s="81" customFormat="1" ht="57" customHeight="1" spans="1:19">
      <c r="A29" s="3">
        <v>20</v>
      </c>
      <c r="B29" s="15" t="s">
        <v>180</v>
      </c>
      <c r="C29" s="15" t="s">
        <v>181</v>
      </c>
      <c r="D29" s="15" t="s">
        <v>182</v>
      </c>
      <c r="E29" s="48" t="s">
        <v>73</v>
      </c>
      <c r="F29" s="48" t="s">
        <v>8</v>
      </c>
      <c r="G29" s="68"/>
      <c r="H29" s="69">
        <v>112500</v>
      </c>
      <c r="I29" s="69">
        <v>50000</v>
      </c>
      <c r="J29" s="69">
        <v>0</v>
      </c>
      <c r="K29" s="69">
        <v>0</v>
      </c>
      <c r="L29" s="69">
        <v>20000</v>
      </c>
      <c r="M29" s="69">
        <v>30000</v>
      </c>
      <c r="N29" s="15" t="s">
        <v>183</v>
      </c>
      <c r="O29" s="15" t="s">
        <v>184</v>
      </c>
      <c r="P29" s="105" t="s">
        <v>68</v>
      </c>
      <c r="Q29" s="105" t="s">
        <v>112</v>
      </c>
      <c r="R29" s="48" t="s">
        <v>176</v>
      </c>
      <c r="S29" s="22" t="s">
        <v>60</v>
      </c>
    </row>
    <row r="30" ht="55.5" customHeight="1" spans="1:19">
      <c r="A30" s="3">
        <v>21</v>
      </c>
      <c r="B30" s="19" t="s">
        <v>185</v>
      </c>
      <c r="C30" s="20" t="s">
        <v>186</v>
      </c>
      <c r="D30" s="20" t="s">
        <v>187</v>
      </c>
      <c r="E30" s="22" t="s">
        <v>133</v>
      </c>
      <c r="F30" s="22" t="s">
        <v>8</v>
      </c>
      <c r="G30" s="19"/>
      <c r="H30" s="3">
        <v>50000</v>
      </c>
      <c r="I30" s="3">
        <v>7000</v>
      </c>
      <c r="J30" s="3">
        <v>0</v>
      </c>
      <c r="K30" s="3">
        <v>0</v>
      </c>
      <c r="L30" s="3">
        <v>3000</v>
      </c>
      <c r="M30" s="3">
        <v>4000</v>
      </c>
      <c r="N30" s="22" t="s">
        <v>90</v>
      </c>
      <c r="O30" s="20" t="s">
        <v>188</v>
      </c>
      <c r="P30" s="104" t="s">
        <v>127</v>
      </c>
      <c r="Q30" s="62" t="s">
        <v>85</v>
      </c>
      <c r="R30" s="22" t="s">
        <v>189</v>
      </c>
      <c r="S30" s="22" t="s">
        <v>128</v>
      </c>
    </row>
    <row r="31" ht="43.5" customHeight="1" spans="1:19">
      <c r="A31" s="3">
        <v>22</v>
      </c>
      <c r="B31" s="20" t="s">
        <v>185</v>
      </c>
      <c r="C31" s="19" t="s">
        <v>190</v>
      </c>
      <c r="D31" s="20" t="s">
        <v>191</v>
      </c>
      <c r="E31" s="22" t="s">
        <v>133</v>
      </c>
      <c r="F31" s="22" t="s">
        <v>8</v>
      </c>
      <c r="G31" s="19"/>
      <c r="H31" s="3">
        <v>30000</v>
      </c>
      <c r="I31" s="3">
        <v>8000</v>
      </c>
      <c r="J31" s="3">
        <v>0</v>
      </c>
      <c r="K31" s="3">
        <v>0</v>
      </c>
      <c r="L31" s="3">
        <v>4000</v>
      </c>
      <c r="M31" s="3">
        <v>4000</v>
      </c>
      <c r="N31" s="22" t="s">
        <v>90</v>
      </c>
      <c r="O31" s="19" t="s">
        <v>83</v>
      </c>
      <c r="P31" s="62" t="s">
        <v>192</v>
      </c>
      <c r="Q31" s="62" t="s">
        <v>193</v>
      </c>
      <c r="R31" s="22" t="s">
        <v>189</v>
      </c>
      <c r="S31" s="22" t="s">
        <v>128</v>
      </c>
    </row>
    <row r="32" s="81" customFormat="1" ht="57" customHeight="1" spans="1:19">
      <c r="A32" s="3">
        <v>23</v>
      </c>
      <c r="B32" s="15" t="s">
        <v>194</v>
      </c>
      <c r="C32" s="15" t="s">
        <v>195</v>
      </c>
      <c r="D32" s="15" t="s">
        <v>196</v>
      </c>
      <c r="E32" s="48" t="s">
        <v>73</v>
      </c>
      <c r="F32" s="48" t="s">
        <v>8</v>
      </c>
      <c r="G32" s="68"/>
      <c r="H32" s="69">
        <v>12000</v>
      </c>
      <c r="I32" s="69">
        <v>5000</v>
      </c>
      <c r="J32" s="69">
        <v>800</v>
      </c>
      <c r="K32" s="69">
        <v>1500</v>
      </c>
      <c r="L32" s="69">
        <v>1500</v>
      </c>
      <c r="M32" s="69">
        <v>1200</v>
      </c>
      <c r="N32" s="48" t="s">
        <v>91</v>
      </c>
      <c r="O32" s="68" t="s">
        <v>83</v>
      </c>
      <c r="P32" s="105" t="s">
        <v>197</v>
      </c>
      <c r="Q32" s="105" t="s">
        <v>198</v>
      </c>
      <c r="R32" s="48" t="s">
        <v>78</v>
      </c>
      <c r="S32" s="68"/>
    </row>
    <row r="33" s="81" customFormat="1" ht="57" customHeight="1" spans="1:19">
      <c r="A33" s="3">
        <v>24</v>
      </c>
      <c r="B33" s="95" t="s">
        <v>199</v>
      </c>
      <c r="C33" s="95" t="s">
        <v>200</v>
      </c>
      <c r="D33" s="95" t="s">
        <v>201</v>
      </c>
      <c r="E33" s="48" t="s">
        <v>73</v>
      </c>
      <c r="F33" s="24" t="s">
        <v>8</v>
      </c>
      <c r="G33" s="95">
        <v>10</v>
      </c>
      <c r="H33" s="24">
        <v>30500</v>
      </c>
      <c r="I33" s="24">
        <v>12000</v>
      </c>
      <c r="J33" s="24">
        <v>0</v>
      </c>
      <c r="K33" s="24">
        <v>0</v>
      </c>
      <c r="L33" s="24">
        <v>6000</v>
      </c>
      <c r="M33" s="24">
        <v>6000</v>
      </c>
      <c r="N33" s="95" t="s">
        <v>202</v>
      </c>
      <c r="O33" s="95" t="s">
        <v>184</v>
      </c>
      <c r="P33" s="105" t="s">
        <v>203</v>
      </c>
      <c r="Q33" s="105" t="s">
        <v>204</v>
      </c>
      <c r="R33" s="48" t="s">
        <v>176</v>
      </c>
      <c r="S33" s="68"/>
    </row>
    <row r="34" ht="27" customHeight="1" spans="1:19">
      <c r="A34" s="89" t="s">
        <v>205</v>
      </c>
      <c r="B34" s="90"/>
      <c r="C34" s="90"/>
      <c r="D34" s="90"/>
      <c r="E34" s="90"/>
      <c r="F34" s="90"/>
      <c r="G34" s="73"/>
      <c r="H34" s="87">
        <f t="shared" ref="H34:M34" si="9">SUM(H35:H42)</f>
        <v>270200</v>
      </c>
      <c r="I34" s="87">
        <f t="shared" si="9"/>
        <v>110300</v>
      </c>
      <c r="J34" s="87">
        <f t="shared" si="9"/>
        <v>16000</v>
      </c>
      <c r="K34" s="87">
        <f t="shared" si="9"/>
        <v>27500</v>
      </c>
      <c r="L34" s="87">
        <f t="shared" si="9"/>
        <v>31500</v>
      </c>
      <c r="M34" s="87">
        <f t="shared" si="9"/>
        <v>35300</v>
      </c>
      <c r="N34" s="73"/>
      <c r="O34" s="73"/>
      <c r="P34" s="87"/>
      <c r="Q34" s="87"/>
      <c r="R34" s="88"/>
      <c r="S34" s="114"/>
    </row>
    <row r="35" ht="50.25" customHeight="1" spans="1:19">
      <c r="A35" s="3">
        <v>25</v>
      </c>
      <c r="B35" s="20" t="s">
        <v>206</v>
      </c>
      <c r="C35" s="20" t="s">
        <v>207</v>
      </c>
      <c r="D35" s="20" t="s">
        <v>208</v>
      </c>
      <c r="E35" s="22" t="s">
        <v>64</v>
      </c>
      <c r="F35" s="22" t="s">
        <v>8</v>
      </c>
      <c r="G35" s="19">
        <v>4</v>
      </c>
      <c r="H35" s="3">
        <v>24000</v>
      </c>
      <c r="I35" s="3">
        <v>8000</v>
      </c>
      <c r="J35" s="3">
        <v>2000</v>
      </c>
      <c r="K35" s="3">
        <v>2000</v>
      </c>
      <c r="L35" s="3">
        <v>2000</v>
      </c>
      <c r="M35" s="3">
        <v>2000</v>
      </c>
      <c r="N35" s="20" t="s">
        <v>209</v>
      </c>
      <c r="O35" s="20" t="s">
        <v>210</v>
      </c>
      <c r="P35" s="62" t="s">
        <v>211</v>
      </c>
      <c r="Q35" s="62" t="s">
        <v>212</v>
      </c>
      <c r="R35" s="22" t="s">
        <v>86</v>
      </c>
      <c r="S35" s="20" t="s">
        <v>128</v>
      </c>
    </row>
    <row r="36" ht="43.5" customHeight="1" spans="1:19">
      <c r="A36" s="3">
        <v>26</v>
      </c>
      <c r="B36" s="96" t="s">
        <v>213</v>
      </c>
      <c r="C36" s="96" t="s">
        <v>214</v>
      </c>
      <c r="D36" s="19" t="s">
        <v>215</v>
      </c>
      <c r="E36" s="19" t="s">
        <v>73</v>
      </c>
      <c r="F36" s="3" t="s">
        <v>8</v>
      </c>
      <c r="H36" s="3">
        <v>25000</v>
      </c>
      <c r="I36" s="3">
        <v>10000</v>
      </c>
      <c r="J36" s="3">
        <v>1000</v>
      </c>
      <c r="K36" s="3">
        <v>2000</v>
      </c>
      <c r="L36" s="3">
        <v>4000</v>
      </c>
      <c r="M36" s="3">
        <v>3000</v>
      </c>
      <c r="N36" s="20" t="s">
        <v>105</v>
      </c>
      <c r="O36" s="20" t="s">
        <v>105</v>
      </c>
      <c r="P36" s="62" t="s">
        <v>197</v>
      </c>
      <c r="Q36" s="59" t="s">
        <v>216</v>
      </c>
      <c r="R36" s="22" t="s">
        <v>78</v>
      </c>
      <c r="S36" s="19"/>
    </row>
    <row r="37" ht="43.5" customHeight="1" spans="1:19">
      <c r="A37" s="3">
        <v>27</v>
      </c>
      <c r="B37" s="20" t="s">
        <v>217</v>
      </c>
      <c r="C37" s="20" t="s">
        <v>218</v>
      </c>
      <c r="D37" s="20" t="s">
        <v>219</v>
      </c>
      <c r="E37" s="19" t="s">
        <v>110</v>
      </c>
      <c r="F37" s="22" t="s">
        <v>8</v>
      </c>
      <c r="H37" s="3">
        <v>91000</v>
      </c>
      <c r="I37" s="3">
        <v>30000</v>
      </c>
      <c r="J37" s="3">
        <v>5000</v>
      </c>
      <c r="K37" s="3">
        <v>8000</v>
      </c>
      <c r="L37" s="3">
        <v>10000</v>
      </c>
      <c r="M37" s="3">
        <v>7000</v>
      </c>
      <c r="N37" s="20" t="s">
        <v>220</v>
      </c>
      <c r="O37" s="20" t="s">
        <v>220</v>
      </c>
      <c r="P37" s="62" t="s">
        <v>197</v>
      </c>
      <c r="Q37" s="59" t="s">
        <v>221</v>
      </c>
      <c r="R37" s="22" t="s">
        <v>78</v>
      </c>
      <c r="S37" s="20" t="s">
        <v>60</v>
      </c>
    </row>
    <row r="38" ht="39" customHeight="1" spans="1:19">
      <c r="A38" s="3">
        <v>28</v>
      </c>
      <c r="B38" s="19" t="s">
        <v>222</v>
      </c>
      <c r="C38" s="20" t="s">
        <v>223</v>
      </c>
      <c r="D38" s="20" t="s">
        <v>224</v>
      </c>
      <c r="E38" s="22" t="s">
        <v>133</v>
      </c>
      <c r="F38" s="22" t="s">
        <v>8</v>
      </c>
      <c r="G38" s="97" t="s">
        <v>225</v>
      </c>
      <c r="H38" s="3">
        <v>27200</v>
      </c>
      <c r="I38" s="30">
        <v>18300</v>
      </c>
      <c r="J38" s="30">
        <v>3000</v>
      </c>
      <c r="K38" s="30">
        <v>7000</v>
      </c>
      <c r="L38" s="108">
        <v>5000</v>
      </c>
      <c r="M38" s="108">
        <v>3300</v>
      </c>
      <c r="N38" s="109" t="s">
        <v>111</v>
      </c>
      <c r="O38" s="109" t="s">
        <v>226</v>
      </c>
      <c r="P38" s="62" t="s">
        <v>99</v>
      </c>
      <c r="Q38" s="59" t="s">
        <v>227</v>
      </c>
      <c r="R38" s="48" t="s">
        <v>176</v>
      </c>
      <c r="S38" s="20" t="s">
        <v>128</v>
      </c>
    </row>
    <row r="39" s="81" customFormat="1" ht="39" customHeight="1" spans="1:19">
      <c r="A39" s="3">
        <v>29</v>
      </c>
      <c r="B39" s="15" t="s">
        <v>228</v>
      </c>
      <c r="C39" s="93" t="s">
        <v>229</v>
      </c>
      <c r="D39" s="15" t="s">
        <v>230</v>
      </c>
      <c r="E39" s="48" t="s">
        <v>110</v>
      </c>
      <c r="F39" s="48" t="s">
        <v>8</v>
      </c>
      <c r="G39" s="68"/>
      <c r="H39" s="69">
        <v>42000</v>
      </c>
      <c r="I39" s="69">
        <v>5000</v>
      </c>
      <c r="J39" s="69">
        <v>0</v>
      </c>
      <c r="K39" s="69">
        <v>0</v>
      </c>
      <c r="L39" s="69">
        <v>0</v>
      </c>
      <c r="M39" s="69">
        <v>5000</v>
      </c>
      <c r="N39" s="15" t="s">
        <v>231</v>
      </c>
      <c r="O39" s="15" t="s">
        <v>184</v>
      </c>
      <c r="P39" s="59" t="s">
        <v>57</v>
      </c>
      <c r="Q39" s="59" t="s">
        <v>232</v>
      </c>
      <c r="R39" s="48" t="s">
        <v>176</v>
      </c>
      <c r="S39" s="15" t="s">
        <v>60</v>
      </c>
    </row>
    <row r="40" ht="39" customHeight="1" spans="1:19">
      <c r="A40" s="3">
        <v>30</v>
      </c>
      <c r="B40" s="20" t="s">
        <v>233</v>
      </c>
      <c r="C40" s="20" t="s">
        <v>234</v>
      </c>
      <c r="D40" s="20" t="s">
        <v>235</v>
      </c>
      <c r="E40" s="20" t="s">
        <v>133</v>
      </c>
      <c r="F40" s="22" t="s">
        <v>8</v>
      </c>
      <c r="G40" s="20" t="s">
        <v>236</v>
      </c>
      <c r="H40" s="22">
        <v>20000</v>
      </c>
      <c r="I40" s="22">
        <v>12000</v>
      </c>
      <c r="J40" s="22">
        <v>1000</v>
      </c>
      <c r="K40" s="22">
        <v>1500</v>
      </c>
      <c r="L40" s="22">
        <v>3000</v>
      </c>
      <c r="M40" s="22">
        <v>6500</v>
      </c>
      <c r="N40" s="20" t="s">
        <v>237</v>
      </c>
      <c r="O40" s="20" t="s">
        <v>238</v>
      </c>
      <c r="P40" s="62" t="s">
        <v>57</v>
      </c>
      <c r="Q40" s="62" t="s">
        <v>239</v>
      </c>
      <c r="R40" s="62" t="s">
        <v>176</v>
      </c>
      <c r="S40" s="15" t="s">
        <v>60</v>
      </c>
    </row>
    <row r="41" ht="39" customHeight="1" spans="1:19">
      <c r="A41" s="3">
        <v>31</v>
      </c>
      <c r="B41" s="20" t="s">
        <v>240</v>
      </c>
      <c r="C41" s="20" t="s">
        <v>241</v>
      </c>
      <c r="D41" s="20" t="s">
        <v>242</v>
      </c>
      <c r="E41" s="20" t="s">
        <v>73</v>
      </c>
      <c r="F41" s="22" t="s">
        <v>8</v>
      </c>
      <c r="G41" s="20"/>
      <c r="H41" s="22">
        <v>12000</v>
      </c>
      <c r="I41" s="22">
        <v>5000</v>
      </c>
      <c r="J41" s="22">
        <v>0</v>
      </c>
      <c r="K41" s="22">
        <v>1000</v>
      </c>
      <c r="L41" s="22">
        <v>1500</v>
      </c>
      <c r="M41" s="22">
        <v>2500</v>
      </c>
      <c r="N41" s="15" t="s">
        <v>243</v>
      </c>
      <c r="O41" s="20" t="s">
        <v>244</v>
      </c>
      <c r="P41" s="62" t="s">
        <v>245</v>
      </c>
      <c r="Q41" s="62" t="s">
        <v>246</v>
      </c>
      <c r="R41" s="62" t="s">
        <v>86</v>
      </c>
      <c r="S41" s="15" t="s">
        <v>60</v>
      </c>
    </row>
    <row r="42" s="81" customFormat="1" ht="57" customHeight="1" spans="1:19">
      <c r="A42" s="3">
        <v>32</v>
      </c>
      <c r="B42" s="23" t="s">
        <v>247</v>
      </c>
      <c r="C42" s="23" t="s">
        <v>248</v>
      </c>
      <c r="D42" s="23" t="s">
        <v>249</v>
      </c>
      <c r="E42" s="23" t="s">
        <v>133</v>
      </c>
      <c r="F42" s="24" t="s">
        <v>8</v>
      </c>
      <c r="G42" s="23"/>
      <c r="H42" s="24">
        <v>29000</v>
      </c>
      <c r="I42" s="24">
        <v>22000</v>
      </c>
      <c r="J42" s="24">
        <v>4000</v>
      </c>
      <c r="K42" s="24">
        <v>6000</v>
      </c>
      <c r="L42" s="24">
        <v>6000</v>
      </c>
      <c r="M42" s="24">
        <v>6000</v>
      </c>
      <c r="N42" s="23" t="s">
        <v>250</v>
      </c>
      <c r="O42" s="23" t="s">
        <v>251</v>
      </c>
      <c r="P42" s="62" t="s">
        <v>245</v>
      </c>
      <c r="Q42" s="62" t="s">
        <v>252</v>
      </c>
      <c r="R42" s="48" t="s">
        <v>176</v>
      </c>
      <c r="S42" s="15" t="s">
        <v>60</v>
      </c>
    </row>
    <row r="43" ht="25.5" customHeight="1" spans="1:19">
      <c r="A43" s="89" t="s">
        <v>253</v>
      </c>
      <c r="B43" s="90"/>
      <c r="C43" s="90"/>
      <c r="D43" s="90"/>
      <c r="E43" s="90"/>
      <c r="F43" s="90"/>
      <c r="G43" s="73"/>
      <c r="H43" s="87">
        <f t="shared" ref="H43:M43" si="10">SUM(H44:H46)</f>
        <v>278795.82</v>
      </c>
      <c r="I43" s="87">
        <f t="shared" si="10"/>
        <v>180000</v>
      </c>
      <c r="J43" s="87">
        <f t="shared" si="10"/>
        <v>23000</v>
      </c>
      <c r="K43" s="87">
        <f t="shared" si="10"/>
        <v>40000</v>
      </c>
      <c r="L43" s="87">
        <f t="shared" si="10"/>
        <v>58000</v>
      </c>
      <c r="M43" s="87">
        <f t="shared" si="10"/>
        <v>59000</v>
      </c>
      <c r="N43" s="73"/>
      <c r="O43" s="73"/>
      <c r="P43" s="87"/>
      <c r="Q43" s="87"/>
      <c r="R43" s="88"/>
      <c r="S43" s="114"/>
    </row>
    <row r="44" ht="51" customHeight="1" spans="1:19">
      <c r="A44" s="3">
        <v>33</v>
      </c>
      <c r="B44" s="98" t="s">
        <v>254</v>
      </c>
      <c r="C44" s="98" t="s">
        <v>255</v>
      </c>
      <c r="D44" s="22" t="s">
        <v>256</v>
      </c>
      <c r="E44" s="22" t="s">
        <v>110</v>
      </c>
      <c r="F44" s="22" t="s">
        <v>9</v>
      </c>
      <c r="G44" s="3"/>
      <c r="H44" s="3">
        <v>200000</v>
      </c>
      <c r="I44" s="3">
        <v>150000</v>
      </c>
      <c r="J44" s="3">
        <v>20000</v>
      </c>
      <c r="K44" s="3">
        <v>30000</v>
      </c>
      <c r="L44" s="3">
        <v>50000</v>
      </c>
      <c r="M44" s="3">
        <v>50000</v>
      </c>
      <c r="N44" s="22" t="s">
        <v>121</v>
      </c>
      <c r="O44" s="22" t="s">
        <v>257</v>
      </c>
      <c r="P44" s="104" t="s">
        <v>170</v>
      </c>
      <c r="Q44" s="104" t="s">
        <v>100</v>
      </c>
      <c r="R44" s="22" t="s">
        <v>78</v>
      </c>
      <c r="S44" s="19"/>
    </row>
    <row r="45" ht="65.25" customHeight="1" spans="1:19">
      <c r="A45" s="3">
        <v>34</v>
      </c>
      <c r="B45" s="20" t="s">
        <v>258</v>
      </c>
      <c r="C45" s="20" t="s">
        <v>259</v>
      </c>
      <c r="D45" s="20" t="s">
        <v>260</v>
      </c>
      <c r="E45" s="22" t="s">
        <v>73</v>
      </c>
      <c r="F45" s="22" t="s">
        <v>9</v>
      </c>
      <c r="G45" s="19"/>
      <c r="H45" s="3">
        <v>43000</v>
      </c>
      <c r="I45" s="3">
        <v>15000</v>
      </c>
      <c r="J45" s="3">
        <v>1000</v>
      </c>
      <c r="K45" s="3">
        <v>5000</v>
      </c>
      <c r="L45" s="3">
        <v>5000</v>
      </c>
      <c r="M45" s="3">
        <v>4000</v>
      </c>
      <c r="N45" s="20" t="s">
        <v>261</v>
      </c>
      <c r="O45" s="20" t="s">
        <v>188</v>
      </c>
      <c r="P45" s="104" t="s">
        <v>99</v>
      </c>
      <c r="Q45" s="104" t="s">
        <v>262</v>
      </c>
      <c r="R45" s="22" t="s">
        <v>78</v>
      </c>
      <c r="S45" s="19"/>
    </row>
    <row r="46" ht="65.25" customHeight="1" spans="1:19">
      <c r="A46" s="99">
        <v>35</v>
      </c>
      <c r="B46" s="20" t="s">
        <v>263</v>
      </c>
      <c r="C46" s="20" t="s">
        <v>264</v>
      </c>
      <c r="D46" s="20" t="s">
        <v>265</v>
      </c>
      <c r="E46" s="22" t="s">
        <v>73</v>
      </c>
      <c r="F46" s="22" t="s">
        <v>9</v>
      </c>
      <c r="G46" s="20"/>
      <c r="H46" s="22">
        <v>35795.82</v>
      </c>
      <c r="I46" s="22">
        <v>15000</v>
      </c>
      <c r="J46" s="22">
        <v>2000</v>
      </c>
      <c r="K46" s="22">
        <v>5000</v>
      </c>
      <c r="L46" s="22">
        <v>3000</v>
      </c>
      <c r="M46" s="22">
        <v>5000</v>
      </c>
      <c r="N46" s="20" t="s">
        <v>266</v>
      </c>
      <c r="O46" s="22" t="s">
        <v>257</v>
      </c>
      <c r="P46" s="104" t="s">
        <v>197</v>
      </c>
      <c r="Q46" s="105" t="s">
        <v>267</v>
      </c>
      <c r="R46" s="22" t="s">
        <v>78</v>
      </c>
      <c r="S46" s="22" t="s">
        <v>60</v>
      </c>
    </row>
    <row r="47" ht="31.5" customHeight="1" spans="1:19">
      <c r="A47" s="89" t="s">
        <v>268</v>
      </c>
      <c r="B47" s="90"/>
      <c r="C47" s="90"/>
      <c r="D47" s="90"/>
      <c r="E47" s="90"/>
      <c r="F47" s="90"/>
      <c r="G47" s="73"/>
      <c r="H47" s="87">
        <f t="shared" ref="H47:M47" si="11">SUM(H48:H49)</f>
        <v>182672.43</v>
      </c>
      <c r="I47" s="87">
        <f t="shared" si="11"/>
        <v>6000</v>
      </c>
      <c r="J47" s="87">
        <f t="shared" si="11"/>
        <v>0</v>
      </c>
      <c r="K47" s="87">
        <f t="shared" si="11"/>
        <v>0</v>
      </c>
      <c r="L47" s="87">
        <f t="shared" si="11"/>
        <v>3000</v>
      </c>
      <c r="M47" s="87">
        <f t="shared" si="11"/>
        <v>3000</v>
      </c>
      <c r="N47" s="73"/>
      <c r="O47" s="73"/>
      <c r="P47" s="87"/>
      <c r="Q47" s="87"/>
      <c r="R47" s="88"/>
      <c r="S47" s="114"/>
    </row>
    <row r="48" ht="54" spans="1:19">
      <c r="A48" s="3">
        <v>36</v>
      </c>
      <c r="B48" s="20" t="s">
        <v>269</v>
      </c>
      <c r="C48" s="20" t="s">
        <v>270</v>
      </c>
      <c r="D48" s="20" t="s">
        <v>271</v>
      </c>
      <c r="E48" s="20" t="s">
        <v>133</v>
      </c>
      <c r="F48" s="22" t="s">
        <v>10</v>
      </c>
      <c r="G48" s="19"/>
      <c r="H48" s="3">
        <v>94006.17</v>
      </c>
      <c r="I48" s="3">
        <v>3000</v>
      </c>
      <c r="J48" s="3">
        <v>0</v>
      </c>
      <c r="K48" s="3">
        <v>0</v>
      </c>
      <c r="L48" s="3">
        <v>1500</v>
      </c>
      <c r="M48" s="3">
        <v>1500</v>
      </c>
      <c r="N48" s="20" t="s">
        <v>272</v>
      </c>
      <c r="O48" s="22" t="s">
        <v>83</v>
      </c>
      <c r="P48" s="62" t="s">
        <v>192</v>
      </c>
      <c r="Q48" s="62" t="s">
        <v>273</v>
      </c>
      <c r="R48" s="22" t="s">
        <v>78</v>
      </c>
      <c r="S48" s="19"/>
    </row>
    <row r="49" ht="54" spans="1:19">
      <c r="A49" s="3">
        <v>37</v>
      </c>
      <c r="B49" s="19" t="s">
        <v>269</v>
      </c>
      <c r="C49" s="20" t="s">
        <v>274</v>
      </c>
      <c r="D49" s="20" t="s">
        <v>275</v>
      </c>
      <c r="E49" s="20" t="s">
        <v>133</v>
      </c>
      <c r="F49" s="22" t="s">
        <v>10</v>
      </c>
      <c r="G49" s="19"/>
      <c r="H49" s="3">
        <v>88666.26</v>
      </c>
      <c r="I49" s="3">
        <v>3000</v>
      </c>
      <c r="J49" s="3">
        <v>0</v>
      </c>
      <c r="K49" s="3">
        <v>0</v>
      </c>
      <c r="L49" s="3">
        <v>1500</v>
      </c>
      <c r="M49" s="3">
        <v>1500</v>
      </c>
      <c r="N49" s="20" t="s">
        <v>272</v>
      </c>
      <c r="O49" s="22" t="s">
        <v>83</v>
      </c>
      <c r="P49" s="62" t="s">
        <v>192</v>
      </c>
      <c r="Q49" s="62" t="s">
        <v>273</v>
      </c>
      <c r="R49" s="22" t="s">
        <v>78</v>
      </c>
      <c r="S49" s="19"/>
    </row>
    <row r="50" ht="31.5" customHeight="1" spans="1:19">
      <c r="A50" s="89" t="s">
        <v>276</v>
      </c>
      <c r="B50" s="90"/>
      <c r="C50" s="90"/>
      <c r="D50" s="90"/>
      <c r="E50" s="90"/>
      <c r="F50" s="90"/>
      <c r="G50" s="73"/>
      <c r="H50" s="87">
        <f t="shared" ref="H50:M50" si="12">SUM(H51:H51)</f>
        <v>10713.95</v>
      </c>
      <c r="I50" s="87">
        <f t="shared" si="12"/>
        <v>8000</v>
      </c>
      <c r="J50" s="87">
        <f t="shared" si="12"/>
        <v>1000</v>
      </c>
      <c r="K50" s="87">
        <f t="shared" si="12"/>
        <v>2500</v>
      </c>
      <c r="L50" s="87">
        <f t="shared" si="12"/>
        <v>2500</v>
      </c>
      <c r="M50" s="87">
        <f t="shared" si="12"/>
        <v>2000</v>
      </c>
      <c r="N50" s="73"/>
      <c r="O50" s="73"/>
      <c r="P50" s="87"/>
      <c r="Q50" s="87"/>
      <c r="R50" s="88"/>
      <c r="S50" s="114"/>
    </row>
    <row r="51" ht="93" customHeight="1" spans="1:19">
      <c r="A51" s="3">
        <v>38</v>
      </c>
      <c r="B51" s="20" t="s">
        <v>277</v>
      </c>
      <c r="C51" s="20" t="s">
        <v>278</v>
      </c>
      <c r="D51" s="20" t="s">
        <v>279</v>
      </c>
      <c r="E51" s="22" t="s">
        <v>110</v>
      </c>
      <c r="F51" s="22" t="s">
        <v>11</v>
      </c>
      <c r="G51" s="19"/>
      <c r="H51" s="3">
        <v>10713.95</v>
      </c>
      <c r="I51" s="3">
        <v>8000</v>
      </c>
      <c r="J51" s="3">
        <v>1000</v>
      </c>
      <c r="K51" s="3">
        <v>2500</v>
      </c>
      <c r="L51" s="3">
        <v>2500</v>
      </c>
      <c r="M51" s="3">
        <v>2000</v>
      </c>
      <c r="N51" s="20" t="s">
        <v>280</v>
      </c>
      <c r="O51" s="22" t="s">
        <v>83</v>
      </c>
      <c r="P51" s="62" t="s">
        <v>99</v>
      </c>
      <c r="Q51" s="62" t="s">
        <v>281</v>
      </c>
      <c r="R51" s="62" t="s">
        <v>282</v>
      </c>
      <c r="S51" s="22" t="s">
        <v>60</v>
      </c>
    </row>
    <row r="52" ht="39" customHeight="1"/>
  </sheetData>
  <autoFilter ref="R1:R52">
    <extLst/>
  </autoFilter>
  <mergeCells count="27">
    <mergeCell ref="A1:R1"/>
    <mergeCell ref="A2:S2"/>
    <mergeCell ref="C3:G3"/>
    <mergeCell ref="H3:M3"/>
    <mergeCell ref="N3:R3"/>
    <mergeCell ref="I4:M4"/>
    <mergeCell ref="A7:G7"/>
    <mergeCell ref="A19:F19"/>
    <mergeCell ref="A24:F24"/>
    <mergeCell ref="A34:F34"/>
    <mergeCell ref="A43:F43"/>
    <mergeCell ref="A47:F47"/>
    <mergeCell ref="A50:F50"/>
    <mergeCell ref="A3:A5"/>
    <mergeCell ref="B4:B5"/>
    <mergeCell ref="C4:C5"/>
    <mergeCell ref="D4:D5"/>
    <mergeCell ref="E4:E5"/>
    <mergeCell ref="F4:F5"/>
    <mergeCell ref="G4:G5"/>
    <mergeCell ref="H4:H5"/>
    <mergeCell ref="N4:N5"/>
    <mergeCell ref="O4:O5"/>
    <mergeCell ref="P4:P5"/>
    <mergeCell ref="Q4:Q5"/>
    <mergeCell ref="R4:R5"/>
    <mergeCell ref="S3:S5"/>
  </mergeCells>
  <pageMargins left="0.708661417322835" right="0.708661417322835" top="0.748031496062992" bottom="0.748031496062992" header="0.31496062992126" footer="0.31496062992126"/>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3"/>
  <sheetViews>
    <sheetView zoomScale="80" zoomScaleNormal="80" workbookViewId="0">
      <selection activeCell="R7" sqref="A1:S33"/>
    </sheetView>
  </sheetViews>
  <sheetFormatPr defaultColWidth="9" defaultRowHeight="13.5"/>
  <cols>
    <col min="2" max="2" width="19" customWidth="1"/>
    <col min="3" max="3" width="17.875" customWidth="1"/>
    <col min="4" max="4" width="34.75" customWidth="1"/>
    <col min="5" max="6" width="11.25" customWidth="1"/>
    <col min="7" max="8" width="9" style="50"/>
    <col min="9" max="9" width="10.75" customWidth="1"/>
    <col min="10" max="10" width="11.5" customWidth="1"/>
    <col min="11" max="11" width="12.125" customWidth="1"/>
    <col min="12" max="15" width="9" hidden="1" customWidth="1"/>
    <col min="16" max="16" width="11.375" customWidth="1"/>
    <col min="17" max="17" width="11.75" customWidth="1"/>
    <col min="18" max="18" width="10.875" customWidth="1"/>
  </cols>
  <sheetData>
    <row r="1" ht="32.25" customHeight="1" spans="1:19">
      <c r="A1" s="71" t="s">
        <v>283</v>
      </c>
      <c r="B1" s="71"/>
      <c r="C1" s="71"/>
      <c r="D1" s="71"/>
      <c r="E1" s="71"/>
      <c r="F1" s="71"/>
      <c r="G1" s="71"/>
      <c r="H1" s="71"/>
      <c r="I1" s="71"/>
      <c r="J1" s="71"/>
      <c r="K1" s="71"/>
      <c r="L1" s="71"/>
      <c r="M1" s="71"/>
      <c r="N1" s="71"/>
      <c r="O1" s="71"/>
      <c r="P1" s="71"/>
      <c r="Q1" s="71"/>
      <c r="R1" s="71"/>
      <c r="S1" s="71"/>
    </row>
    <row r="2" ht="19.5" customHeight="1" spans="1:19">
      <c r="A2" s="72"/>
      <c r="B2" s="72"/>
      <c r="C2" s="72"/>
      <c r="D2" s="72"/>
      <c r="E2" s="72"/>
      <c r="F2" s="72"/>
      <c r="G2" s="72"/>
      <c r="H2" s="72"/>
      <c r="I2" s="72"/>
      <c r="J2" s="72"/>
      <c r="K2" s="72"/>
      <c r="L2" s="72"/>
      <c r="M2" s="72"/>
      <c r="N2" s="72"/>
      <c r="O2" s="72"/>
      <c r="P2" s="72"/>
      <c r="Q2" s="72"/>
      <c r="R2" s="72"/>
      <c r="S2" s="78" t="s">
        <v>26</v>
      </c>
    </row>
    <row r="3" ht="30.75" customHeight="1" spans="1:19">
      <c r="A3" s="53" t="s">
        <v>18</v>
      </c>
      <c r="B3" s="53" t="s">
        <v>284</v>
      </c>
      <c r="C3" s="53" t="s">
        <v>285</v>
      </c>
      <c r="D3" s="53" t="s">
        <v>286</v>
      </c>
      <c r="E3" s="53" t="s">
        <v>287</v>
      </c>
      <c r="F3" s="53" t="s">
        <v>3</v>
      </c>
      <c r="G3" s="54" t="s">
        <v>288</v>
      </c>
      <c r="H3" s="54" t="s">
        <v>289</v>
      </c>
      <c r="I3" s="53" t="s">
        <v>5</v>
      </c>
      <c r="J3" s="53" t="s">
        <v>290</v>
      </c>
      <c r="K3" s="53" t="s">
        <v>291</v>
      </c>
      <c r="L3" s="53" t="s">
        <v>45</v>
      </c>
      <c r="M3" s="53" t="s">
        <v>46</v>
      </c>
      <c r="N3" s="53" t="s">
        <v>47</v>
      </c>
      <c r="O3" s="53" t="s">
        <v>48</v>
      </c>
      <c r="P3" s="53" t="s">
        <v>292</v>
      </c>
      <c r="Q3" s="79" t="s">
        <v>293</v>
      </c>
      <c r="R3" s="53" t="s">
        <v>43</v>
      </c>
      <c r="S3" s="53" t="s">
        <v>32</v>
      </c>
    </row>
    <row r="4" ht="33.75" customHeight="1" spans="1:19">
      <c r="A4" s="53"/>
      <c r="B4" s="53"/>
      <c r="C4" s="53"/>
      <c r="D4" s="53"/>
      <c r="E4" s="53"/>
      <c r="F4" s="53"/>
      <c r="G4" s="54"/>
      <c r="H4" s="54"/>
      <c r="I4" s="65">
        <f>I5+I8+I12+I16+I22+I28</f>
        <v>3533438</v>
      </c>
      <c r="J4" s="65">
        <f>J5+J8+J12+J16+J22+J28</f>
        <v>694478</v>
      </c>
      <c r="K4" s="65">
        <f>K5+K8+K12+K16+K22+K28</f>
        <v>760500</v>
      </c>
      <c r="L4" s="53"/>
      <c r="M4" s="53"/>
      <c r="N4" s="53"/>
      <c r="O4" s="53"/>
      <c r="P4" s="53"/>
      <c r="Q4" s="79"/>
      <c r="R4" s="21"/>
      <c r="S4" s="19"/>
    </row>
    <row r="5" ht="24.4" customHeight="1" spans="1:19">
      <c r="A5" s="73" t="s">
        <v>49</v>
      </c>
      <c r="B5" s="73"/>
      <c r="C5" s="73"/>
      <c r="D5" s="73"/>
      <c r="E5" s="73"/>
      <c r="F5" s="73"/>
      <c r="G5" s="73"/>
      <c r="H5" s="73"/>
      <c r="I5" s="76">
        <f>SUM(I6:I7)</f>
        <v>1020200</v>
      </c>
      <c r="J5" s="76">
        <f>SUM(J6:J7)</f>
        <v>93848</v>
      </c>
      <c r="K5" s="76">
        <f>SUM(K6:K7)</f>
        <v>51000</v>
      </c>
      <c r="L5" s="66"/>
      <c r="M5" s="66"/>
      <c r="N5" s="66"/>
      <c r="O5" s="66"/>
      <c r="P5" s="66"/>
      <c r="Q5" s="66"/>
      <c r="R5" s="66"/>
      <c r="S5" s="66"/>
    </row>
    <row r="6" ht="44.25" customHeight="1" spans="1:19">
      <c r="A6" s="48">
        <v>1</v>
      </c>
      <c r="B6" s="48" t="s">
        <v>294</v>
      </c>
      <c r="C6" s="48" t="s">
        <v>295</v>
      </c>
      <c r="D6" s="48" t="s">
        <v>296</v>
      </c>
      <c r="E6" s="48" t="s">
        <v>133</v>
      </c>
      <c r="F6" s="48" t="s">
        <v>9</v>
      </c>
      <c r="G6" s="59" t="s">
        <v>297</v>
      </c>
      <c r="H6" s="59" t="s">
        <v>298</v>
      </c>
      <c r="I6" s="58">
        <v>1000000</v>
      </c>
      <c r="J6" s="58">
        <f>VLOOKUP(C6,'[1]1-12月'!$D$4:$R$231,14,FALSE)</f>
        <v>85040</v>
      </c>
      <c r="K6" s="58">
        <v>40000</v>
      </c>
      <c r="L6" s="58">
        <v>10000</v>
      </c>
      <c r="M6" s="58">
        <v>10000</v>
      </c>
      <c r="N6" s="58">
        <v>10000</v>
      </c>
      <c r="O6" s="58">
        <v>10000</v>
      </c>
      <c r="P6" s="58" t="s">
        <v>299</v>
      </c>
      <c r="Q6" s="80" t="s">
        <v>188</v>
      </c>
      <c r="R6" s="25" t="s">
        <v>189</v>
      </c>
      <c r="S6" s="19" t="s">
        <v>128</v>
      </c>
    </row>
    <row r="7" ht="44.25" customHeight="1" spans="1:19">
      <c r="A7" s="48">
        <v>2</v>
      </c>
      <c r="B7" s="48" t="s">
        <v>300</v>
      </c>
      <c r="C7" s="48" t="s">
        <v>301</v>
      </c>
      <c r="D7" s="48" t="s">
        <v>302</v>
      </c>
      <c r="E7" s="48" t="s">
        <v>133</v>
      </c>
      <c r="F7" s="48" t="s">
        <v>8</v>
      </c>
      <c r="G7" s="59" t="s">
        <v>303</v>
      </c>
      <c r="H7" s="59" t="s">
        <v>304</v>
      </c>
      <c r="I7" s="48">
        <v>20200</v>
      </c>
      <c r="J7" s="48">
        <f>VLOOKUP(C7,'[1]1-12月'!$D$4:$R$231,14,FALSE)</f>
        <v>8808</v>
      </c>
      <c r="K7" s="48">
        <v>11000</v>
      </c>
      <c r="L7" s="48">
        <v>1000</v>
      </c>
      <c r="M7" s="48">
        <v>3000</v>
      </c>
      <c r="N7" s="48">
        <v>3000</v>
      </c>
      <c r="O7" s="48">
        <v>4000</v>
      </c>
      <c r="P7" s="48" t="s">
        <v>244</v>
      </c>
      <c r="Q7" s="77" t="s">
        <v>305</v>
      </c>
      <c r="R7" s="25" t="s">
        <v>59</v>
      </c>
      <c r="S7" s="19" t="s">
        <v>128</v>
      </c>
    </row>
    <row r="8" ht="44.25" customHeight="1" spans="1:19">
      <c r="A8" s="73" t="s">
        <v>129</v>
      </c>
      <c r="B8" s="73"/>
      <c r="C8" s="73"/>
      <c r="D8" s="73"/>
      <c r="E8" s="73"/>
      <c r="F8" s="73"/>
      <c r="G8" s="73"/>
      <c r="H8" s="73"/>
      <c r="I8" s="76">
        <f>SUM(I9:I11)</f>
        <v>106500</v>
      </c>
      <c r="J8" s="76">
        <f>SUM(J9:J11)</f>
        <v>7947</v>
      </c>
      <c r="K8" s="76">
        <f>SUM(K9:K11)</f>
        <v>46000</v>
      </c>
      <c r="L8" s="76"/>
      <c r="M8" s="76"/>
      <c r="N8" s="76"/>
      <c r="O8" s="76"/>
      <c r="P8" s="76"/>
      <c r="Q8" s="76"/>
      <c r="R8" s="76"/>
      <c r="S8" s="76"/>
    </row>
    <row r="9" ht="44.25" customHeight="1" spans="1:19">
      <c r="A9" s="48">
        <v>3</v>
      </c>
      <c r="B9" s="48" t="s">
        <v>130</v>
      </c>
      <c r="C9" s="48" t="s">
        <v>306</v>
      </c>
      <c r="D9" s="48" t="s">
        <v>307</v>
      </c>
      <c r="E9" s="48" t="s">
        <v>308</v>
      </c>
      <c r="F9" s="48" t="s">
        <v>8</v>
      </c>
      <c r="G9" s="59" t="s">
        <v>309</v>
      </c>
      <c r="H9" s="59" t="s">
        <v>112</v>
      </c>
      <c r="I9" s="48">
        <v>60000</v>
      </c>
      <c r="J9" s="48">
        <v>6202</v>
      </c>
      <c r="K9" s="48">
        <v>40000</v>
      </c>
      <c r="L9" s="48">
        <v>5000</v>
      </c>
      <c r="M9" s="48">
        <v>12000</v>
      </c>
      <c r="N9" s="48">
        <v>10000</v>
      </c>
      <c r="O9" s="48">
        <v>13000</v>
      </c>
      <c r="P9" s="48" t="s">
        <v>83</v>
      </c>
      <c r="Q9" s="77" t="s">
        <v>310</v>
      </c>
      <c r="R9" s="25" t="s">
        <v>122</v>
      </c>
      <c r="S9" s="19" t="s">
        <v>128</v>
      </c>
    </row>
    <row r="10" ht="44.25" customHeight="1" spans="1:19">
      <c r="A10" s="48">
        <v>4</v>
      </c>
      <c r="B10" s="48" t="s">
        <v>311</v>
      </c>
      <c r="C10" s="48" t="s">
        <v>312</v>
      </c>
      <c r="D10" s="48" t="s">
        <v>313</v>
      </c>
      <c r="E10" s="48" t="s">
        <v>308</v>
      </c>
      <c r="F10" s="48" t="s">
        <v>8</v>
      </c>
      <c r="G10" s="59" t="s">
        <v>314</v>
      </c>
      <c r="H10" s="59" t="s">
        <v>315</v>
      </c>
      <c r="I10" s="48">
        <v>36500</v>
      </c>
      <c r="J10" s="48">
        <f>VLOOKUP(C10,'[1]1-12月'!$D$4:$R$231,14,FALSE)</f>
        <v>1745</v>
      </c>
      <c r="K10" s="48">
        <v>1000</v>
      </c>
      <c r="L10" s="48">
        <v>200</v>
      </c>
      <c r="M10" s="48">
        <v>300</v>
      </c>
      <c r="N10" s="48">
        <v>300</v>
      </c>
      <c r="O10" s="48">
        <v>200</v>
      </c>
      <c r="P10" s="48" t="s">
        <v>83</v>
      </c>
      <c r="Q10" s="77" t="s">
        <v>316</v>
      </c>
      <c r="R10" s="25" t="s">
        <v>78</v>
      </c>
      <c r="S10" s="19"/>
    </row>
    <row r="11" ht="67.5" spans="1:19">
      <c r="A11" s="48">
        <v>5</v>
      </c>
      <c r="B11" s="48" t="s">
        <v>317</v>
      </c>
      <c r="C11" s="48" t="s">
        <v>318</v>
      </c>
      <c r="D11" s="48" t="s">
        <v>319</v>
      </c>
      <c r="E11" s="48" t="s">
        <v>73</v>
      </c>
      <c r="F11" s="48" t="s">
        <v>8</v>
      </c>
      <c r="G11" s="59" t="s">
        <v>320</v>
      </c>
      <c r="H11" s="59" t="s">
        <v>77</v>
      </c>
      <c r="I11" s="48">
        <v>10000</v>
      </c>
      <c r="J11" s="48">
        <v>0</v>
      </c>
      <c r="K11" s="48">
        <v>5000</v>
      </c>
      <c r="L11" s="48">
        <v>1000</v>
      </c>
      <c r="M11" s="48">
        <v>1500</v>
      </c>
      <c r="N11" s="48">
        <v>1500</v>
      </c>
      <c r="O11" s="48">
        <v>1000</v>
      </c>
      <c r="P11" s="48" t="s">
        <v>188</v>
      </c>
      <c r="Q11" s="48" t="s">
        <v>188</v>
      </c>
      <c r="R11" s="25" t="s">
        <v>78</v>
      </c>
      <c r="S11" s="19"/>
    </row>
    <row r="12" ht="26.45" customHeight="1" spans="1:19">
      <c r="A12" s="73" t="s">
        <v>157</v>
      </c>
      <c r="B12" s="73"/>
      <c r="C12" s="73"/>
      <c r="D12" s="73"/>
      <c r="E12" s="73"/>
      <c r="F12" s="73"/>
      <c r="G12" s="73"/>
      <c r="H12" s="73"/>
      <c r="I12" s="76">
        <f>SUM(I13:I15)</f>
        <v>400213</v>
      </c>
      <c r="J12" s="76">
        <f>SUM(J13:J15)</f>
        <v>56761</v>
      </c>
      <c r="K12" s="76">
        <f>SUM(K13:K15)</f>
        <v>156500</v>
      </c>
      <c r="L12" s="76"/>
      <c r="M12" s="76"/>
      <c r="N12" s="76"/>
      <c r="O12" s="76"/>
      <c r="P12" s="76"/>
      <c r="Q12" s="76"/>
      <c r="R12" s="76"/>
      <c r="S12" s="76"/>
    </row>
    <row r="13" ht="44.25" customHeight="1" spans="1:19">
      <c r="A13" s="48">
        <v>6</v>
      </c>
      <c r="B13" s="48" t="s">
        <v>321</v>
      </c>
      <c r="C13" s="48" t="s">
        <v>322</v>
      </c>
      <c r="D13" s="48" t="s">
        <v>323</v>
      </c>
      <c r="E13" s="48" t="s">
        <v>133</v>
      </c>
      <c r="F13" s="48" t="s">
        <v>8</v>
      </c>
      <c r="G13" s="59" t="s">
        <v>324</v>
      </c>
      <c r="H13" s="59" t="s">
        <v>325</v>
      </c>
      <c r="I13" s="48">
        <v>314977</v>
      </c>
      <c r="J13" s="48">
        <v>12105</v>
      </c>
      <c r="K13" s="48">
        <v>122000</v>
      </c>
      <c r="L13" s="48">
        <v>20000</v>
      </c>
      <c r="M13" s="48">
        <v>30000</v>
      </c>
      <c r="N13" s="48">
        <v>30000</v>
      </c>
      <c r="O13" s="48">
        <v>42000</v>
      </c>
      <c r="P13" s="48" t="s">
        <v>188</v>
      </c>
      <c r="Q13" s="48" t="s">
        <v>188</v>
      </c>
      <c r="R13" s="25" t="s">
        <v>176</v>
      </c>
      <c r="S13" s="19" t="s">
        <v>128</v>
      </c>
    </row>
    <row r="14" ht="44.25" customHeight="1" spans="1:19">
      <c r="A14" s="48">
        <v>7</v>
      </c>
      <c r="B14" s="48" t="s">
        <v>326</v>
      </c>
      <c r="C14" s="48" t="s">
        <v>327</v>
      </c>
      <c r="D14" s="48" t="s">
        <v>328</v>
      </c>
      <c r="E14" s="48" t="s">
        <v>110</v>
      </c>
      <c r="F14" s="48" t="s">
        <v>8</v>
      </c>
      <c r="G14" s="59" t="s">
        <v>329</v>
      </c>
      <c r="H14" s="59" t="s">
        <v>330</v>
      </c>
      <c r="I14" s="48">
        <v>65236</v>
      </c>
      <c r="J14" s="48">
        <f>VLOOKUP(C14,'[1]1-12月'!$D$4:$R$231,14,FALSE)</f>
        <v>39134</v>
      </c>
      <c r="K14" s="48">
        <v>14500</v>
      </c>
      <c r="L14" s="48">
        <v>2000</v>
      </c>
      <c r="M14" s="48">
        <v>5000</v>
      </c>
      <c r="N14" s="48">
        <v>5000</v>
      </c>
      <c r="O14" s="48">
        <v>2500</v>
      </c>
      <c r="P14" s="48" t="s">
        <v>331</v>
      </c>
      <c r="Q14" s="77" t="s">
        <v>332</v>
      </c>
      <c r="R14" s="25" t="s">
        <v>86</v>
      </c>
      <c r="S14" s="19"/>
    </row>
    <row r="15" ht="44.25" customHeight="1" spans="1:19">
      <c r="A15" s="48">
        <v>8</v>
      </c>
      <c r="B15" s="48" t="s">
        <v>185</v>
      </c>
      <c r="C15" s="48" t="s">
        <v>333</v>
      </c>
      <c r="D15" s="48" t="s">
        <v>334</v>
      </c>
      <c r="E15" s="48" t="s">
        <v>133</v>
      </c>
      <c r="F15" s="48" t="s">
        <v>8</v>
      </c>
      <c r="G15" s="59" t="s">
        <v>335</v>
      </c>
      <c r="H15" s="59" t="s">
        <v>112</v>
      </c>
      <c r="I15" s="48">
        <v>20000</v>
      </c>
      <c r="J15" s="48">
        <f>VLOOKUP(C15,'[1]1-12月'!$D$4:$R$231,14,FALSE)</f>
        <v>5522</v>
      </c>
      <c r="K15" s="48">
        <v>20000</v>
      </c>
      <c r="L15" s="48"/>
      <c r="M15" s="48"/>
      <c r="N15" s="48"/>
      <c r="O15" s="48"/>
      <c r="P15" s="48" t="s">
        <v>83</v>
      </c>
      <c r="Q15" s="77" t="s">
        <v>336</v>
      </c>
      <c r="R15" s="25" t="s">
        <v>189</v>
      </c>
      <c r="S15" s="19" t="s">
        <v>128</v>
      </c>
    </row>
    <row r="16" ht="44.25" customHeight="1" spans="1:19">
      <c r="A16" s="73" t="s">
        <v>205</v>
      </c>
      <c r="B16" s="73"/>
      <c r="C16" s="73"/>
      <c r="D16" s="73"/>
      <c r="E16" s="73"/>
      <c r="F16" s="73"/>
      <c r="G16" s="73"/>
      <c r="H16" s="73"/>
      <c r="I16" s="67">
        <f>SUM(I17:I21)</f>
        <v>141000</v>
      </c>
      <c r="J16" s="67">
        <f>SUM(J17:J21)</f>
        <v>15230</v>
      </c>
      <c r="K16" s="67">
        <f>SUM(K17:K21)</f>
        <v>38000</v>
      </c>
      <c r="L16" s="67"/>
      <c r="M16" s="67"/>
      <c r="N16" s="67"/>
      <c r="O16" s="67"/>
      <c r="P16" s="67"/>
      <c r="Q16" s="67"/>
      <c r="R16" s="67"/>
      <c r="S16" s="67"/>
    </row>
    <row r="17" ht="44.25" customHeight="1" spans="1:19">
      <c r="A17" s="48">
        <v>9</v>
      </c>
      <c r="B17" s="48" t="s">
        <v>337</v>
      </c>
      <c r="C17" s="48" t="s">
        <v>338</v>
      </c>
      <c r="D17" s="48" t="s">
        <v>339</v>
      </c>
      <c r="E17" s="48" t="s">
        <v>133</v>
      </c>
      <c r="F17" s="48" t="s">
        <v>8</v>
      </c>
      <c r="G17" s="59" t="s">
        <v>340</v>
      </c>
      <c r="H17" s="59" t="s">
        <v>112</v>
      </c>
      <c r="I17" s="48">
        <v>30000</v>
      </c>
      <c r="J17" s="48">
        <f>VLOOKUP(C17,'[1]1-12月'!$D$4:$R$231,14,FALSE)</f>
        <v>768</v>
      </c>
      <c r="K17" s="48">
        <v>2000</v>
      </c>
      <c r="L17" s="48"/>
      <c r="M17" s="48"/>
      <c r="N17" s="48"/>
      <c r="O17" s="48"/>
      <c r="P17" s="48" t="s">
        <v>83</v>
      </c>
      <c r="Q17" s="77" t="s">
        <v>341</v>
      </c>
      <c r="R17" s="25" t="s">
        <v>189</v>
      </c>
      <c r="S17" s="19"/>
    </row>
    <row r="18" ht="44.25" customHeight="1" spans="1:19">
      <c r="A18" s="48">
        <v>10</v>
      </c>
      <c r="B18" s="48" t="s">
        <v>342</v>
      </c>
      <c r="C18" s="48" t="s">
        <v>343</v>
      </c>
      <c r="D18" s="48" t="s">
        <v>344</v>
      </c>
      <c r="E18" s="48" t="s">
        <v>133</v>
      </c>
      <c r="F18" s="48" t="s">
        <v>8</v>
      </c>
      <c r="G18" s="59" t="s">
        <v>340</v>
      </c>
      <c r="H18" s="59" t="s">
        <v>112</v>
      </c>
      <c r="I18" s="48">
        <v>18500</v>
      </c>
      <c r="J18" s="48">
        <f>VLOOKUP(C18,'[1]1-12月'!$D$4:$R$231,14,FALSE)</f>
        <v>1177</v>
      </c>
      <c r="K18" s="48">
        <v>6000</v>
      </c>
      <c r="L18" s="48"/>
      <c r="M18" s="48"/>
      <c r="N18" s="48"/>
      <c r="O18" s="48"/>
      <c r="P18" s="48" t="s">
        <v>83</v>
      </c>
      <c r="Q18" s="77" t="s">
        <v>341</v>
      </c>
      <c r="R18" s="25" t="s">
        <v>189</v>
      </c>
      <c r="S18" s="19"/>
    </row>
    <row r="19" ht="44.25" customHeight="1" spans="1:19">
      <c r="A19" s="48">
        <v>11</v>
      </c>
      <c r="B19" s="48" t="s">
        <v>345</v>
      </c>
      <c r="C19" s="48" t="s">
        <v>346</v>
      </c>
      <c r="D19" s="58" t="s">
        <v>347</v>
      </c>
      <c r="E19" s="58" t="s">
        <v>133</v>
      </c>
      <c r="F19" s="48" t="s">
        <v>8</v>
      </c>
      <c r="G19" s="59" t="s">
        <v>348</v>
      </c>
      <c r="H19" s="59" t="s">
        <v>112</v>
      </c>
      <c r="I19" s="48">
        <v>18000</v>
      </c>
      <c r="J19" s="48">
        <f>VLOOKUP(C19,'[1]1-12月'!$D$4:$R$231,14,FALSE)</f>
        <v>4294</v>
      </c>
      <c r="K19" s="48">
        <v>5000</v>
      </c>
      <c r="L19" s="48"/>
      <c r="M19" s="48"/>
      <c r="N19" s="48"/>
      <c r="O19" s="48"/>
      <c r="P19" s="48" t="s">
        <v>349</v>
      </c>
      <c r="Q19" s="77" t="s">
        <v>341</v>
      </c>
      <c r="R19" s="25" t="s">
        <v>78</v>
      </c>
      <c r="S19" s="19"/>
    </row>
    <row r="20" ht="44.25" customHeight="1" spans="1:19">
      <c r="A20" s="48">
        <v>12</v>
      </c>
      <c r="B20" s="48" t="s">
        <v>350</v>
      </c>
      <c r="C20" s="48" t="s">
        <v>351</v>
      </c>
      <c r="D20" s="48" t="s">
        <v>352</v>
      </c>
      <c r="E20" s="48" t="s">
        <v>167</v>
      </c>
      <c r="F20" s="48" t="s">
        <v>8</v>
      </c>
      <c r="G20" s="59" t="s">
        <v>353</v>
      </c>
      <c r="H20" s="59" t="s">
        <v>112</v>
      </c>
      <c r="I20" s="48">
        <v>40000</v>
      </c>
      <c r="J20" s="48">
        <v>0</v>
      </c>
      <c r="K20" s="48">
        <v>15000</v>
      </c>
      <c r="L20" s="48"/>
      <c r="M20" s="48"/>
      <c r="N20" s="48"/>
      <c r="O20" s="48"/>
      <c r="P20" s="48" t="s">
        <v>354</v>
      </c>
      <c r="Q20" s="77" t="s">
        <v>355</v>
      </c>
      <c r="R20" s="17" t="s">
        <v>356</v>
      </c>
      <c r="S20" s="19"/>
    </row>
    <row r="21" ht="34.5" customHeight="1" spans="1:19">
      <c r="A21" s="48">
        <v>13</v>
      </c>
      <c r="B21" s="48" t="s">
        <v>218</v>
      </c>
      <c r="C21" s="48" t="s">
        <v>357</v>
      </c>
      <c r="D21" s="48" t="s">
        <v>358</v>
      </c>
      <c r="E21" s="48" t="s">
        <v>110</v>
      </c>
      <c r="F21" s="48" t="s">
        <v>8</v>
      </c>
      <c r="G21" s="59" t="s">
        <v>359</v>
      </c>
      <c r="H21" s="59" t="s">
        <v>112</v>
      </c>
      <c r="I21" s="48">
        <v>34500</v>
      </c>
      <c r="J21" s="48">
        <f>VLOOKUP(C21,'[1]1-12月'!$D$4:$R$231,14,FALSE)</f>
        <v>8991</v>
      </c>
      <c r="K21" s="48">
        <v>10000</v>
      </c>
      <c r="L21" s="48"/>
      <c r="M21" s="48"/>
      <c r="N21" s="48"/>
      <c r="O21" s="48"/>
      <c r="P21" s="48" t="s">
        <v>188</v>
      </c>
      <c r="Q21" s="48" t="s">
        <v>188</v>
      </c>
      <c r="R21" s="25" t="s">
        <v>86</v>
      </c>
      <c r="S21" s="19" t="s">
        <v>128</v>
      </c>
    </row>
    <row r="22" ht="34.5" customHeight="1" spans="1:19">
      <c r="A22" s="56" t="s">
        <v>360</v>
      </c>
      <c r="B22" s="73"/>
      <c r="C22" s="73"/>
      <c r="D22" s="73"/>
      <c r="E22" s="73"/>
      <c r="F22" s="73"/>
      <c r="G22" s="73"/>
      <c r="H22" s="73"/>
      <c r="I22" s="67">
        <f t="shared" ref="I22:O22" si="0">SUM(I23:I27)</f>
        <v>927766</v>
      </c>
      <c r="J22" s="67">
        <f t="shared" si="0"/>
        <v>246674</v>
      </c>
      <c r="K22" s="67">
        <f t="shared" si="0"/>
        <v>304000</v>
      </c>
      <c r="L22" s="67">
        <f t="shared" si="0"/>
        <v>0</v>
      </c>
      <c r="M22" s="67">
        <f t="shared" si="0"/>
        <v>0</v>
      </c>
      <c r="N22" s="67">
        <f t="shared" si="0"/>
        <v>0</v>
      </c>
      <c r="O22" s="67">
        <f t="shared" si="0"/>
        <v>0</v>
      </c>
      <c r="P22" s="67"/>
      <c r="Q22" s="67"/>
      <c r="R22" s="67"/>
      <c r="S22" s="67"/>
    </row>
    <row r="23" ht="44.25" customHeight="1" spans="1:19">
      <c r="A23" s="48">
        <v>14</v>
      </c>
      <c r="B23" s="48" t="s">
        <v>361</v>
      </c>
      <c r="C23" s="48" t="s">
        <v>362</v>
      </c>
      <c r="D23" s="48" t="s">
        <v>363</v>
      </c>
      <c r="E23" s="48" t="s">
        <v>110</v>
      </c>
      <c r="F23" s="48" t="s">
        <v>10</v>
      </c>
      <c r="G23" s="59" t="s">
        <v>364</v>
      </c>
      <c r="H23" s="59" t="s">
        <v>246</v>
      </c>
      <c r="I23" s="48">
        <v>220362</v>
      </c>
      <c r="J23" s="48">
        <f>VLOOKUP(C23,'[1]1-12月'!$D$4:$R$231,14,FALSE)</f>
        <v>67263</v>
      </c>
      <c r="K23" s="48">
        <v>50000</v>
      </c>
      <c r="L23" s="48"/>
      <c r="M23" s="48"/>
      <c r="N23" s="48"/>
      <c r="O23" s="48"/>
      <c r="P23" s="70" t="s">
        <v>83</v>
      </c>
      <c r="Q23" s="70" t="s">
        <v>365</v>
      </c>
      <c r="R23" s="25" t="s">
        <v>59</v>
      </c>
      <c r="S23" s="19"/>
    </row>
    <row r="24" ht="44.25" customHeight="1" spans="1:19">
      <c r="A24" s="48">
        <v>15</v>
      </c>
      <c r="B24" s="48" t="s">
        <v>366</v>
      </c>
      <c r="C24" s="48" t="s">
        <v>367</v>
      </c>
      <c r="D24" s="48" t="s">
        <v>368</v>
      </c>
      <c r="E24" s="48" t="s">
        <v>110</v>
      </c>
      <c r="F24" s="48" t="s">
        <v>10</v>
      </c>
      <c r="G24" s="59" t="s">
        <v>369</v>
      </c>
      <c r="H24" s="59" t="s">
        <v>117</v>
      </c>
      <c r="I24" s="48">
        <v>41035</v>
      </c>
      <c r="J24" s="48">
        <v>15000</v>
      </c>
      <c r="K24" s="48">
        <v>9000</v>
      </c>
      <c r="L24" s="48"/>
      <c r="M24" s="48"/>
      <c r="N24" s="48"/>
      <c r="O24" s="48"/>
      <c r="P24" s="69" t="s">
        <v>370</v>
      </c>
      <c r="Q24" s="69" t="s">
        <v>371</v>
      </c>
      <c r="R24" s="25" t="s">
        <v>59</v>
      </c>
      <c r="S24" s="19"/>
    </row>
    <row r="25" ht="44.25" customHeight="1" spans="1:19">
      <c r="A25" s="48">
        <v>16</v>
      </c>
      <c r="B25" s="48" t="s">
        <v>372</v>
      </c>
      <c r="C25" s="48" t="s">
        <v>373</v>
      </c>
      <c r="D25" s="48" t="s">
        <v>374</v>
      </c>
      <c r="E25" s="48" t="s">
        <v>133</v>
      </c>
      <c r="F25" s="48" t="s">
        <v>10</v>
      </c>
      <c r="G25" s="59" t="s">
        <v>314</v>
      </c>
      <c r="H25" s="59" t="s">
        <v>375</v>
      </c>
      <c r="I25" s="48">
        <v>166477</v>
      </c>
      <c r="J25" s="48">
        <f>VLOOKUP(C25,'[1]1-12月'!$D$4:$R$231,14,FALSE)</f>
        <v>66244</v>
      </c>
      <c r="K25" s="48">
        <v>35000</v>
      </c>
      <c r="L25" s="48"/>
      <c r="M25" s="48"/>
      <c r="N25" s="48"/>
      <c r="O25" s="48"/>
      <c r="P25" s="70" t="s">
        <v>83</v>
      </c>
      <c r="Q25" s="70" t="s">
        <v>376</v>
      </c>
      <c r="R25" s="25" t="s">
        <v>59</v>
      </c>
      <c r="S25" s="19"/>
    </row>
    <row r="26" ht="44.25" customHeight="1" spans="1:19">
      <c r="A26" s="48">
        <v>17</v>
      </c>
      <c r="B26" s="48" t="s">
        <v>377</v>
      </c>
      <c r="C26" s="48" t="s">
        <v>378</v>
      </c>
      <c r="D26" s="48" t="s">
        <v>379</v>
      </c>
      <c r="E26" s="48" t="s">
        <v>110</v>
      </c>
      <c r="F26" s="48" t="s">
        <v>10</v>
      </c>
      <c r="G26" s="59" t="s">
        <v>335</v>
      </c>
      <c r="H26" s="59" t="s">
        <v>112</v>
      </c>
      <c r="I26" s="48">
        <v>133400</v>
      </c>
      <c r="J26" s="48">
        <f>VLOOKUP(C26,'[1]1-12月'!$D$4:$R$231,14,FALSE)</f>
        <v>17519</v>
      </c>
      <c r="K26" s="48">
        <v>60000</v>
      </c>
      <c r="L26" s="48"/>
      <c r="M26" s="48"/>
      <c r="N26" s="48"/>
      <c r="O26" s="48"/>
      <c r="P26" s="70" t="s">
        <v>83</v>
      </c>
      <c r="Q26" s="70" t="s">
        <v>380</v>
      </c>
      <c r="R26" s="25" t="s">
        <v>176</v>
      </c>
      <c r="S26" s="19"/>
    </row>
    <row r="27" ht="44.25" customHeight="1" spans="1:19">
      <c r="A27" s="48">
        <v>18</v>
      </c>
      <c r="B27" s="48" t="s">
        <v>381</v>
      </c>
      <c r="C27" s="48" t="s">
        <v>382</v>
      </c>
      <c r="D27" s="48" t="s">
        <v>383</v>
      </c>
      <c r="E27" s="48" t="s">
        <v>73</v>
      </c>
      <c r="F27" s="48" t="s">
        <v>10</v>
      </c>
      <c r="G27" s="59" t="s">
        <v>384</v>
      </c>
      <c r="H27" s="59" t="s">
        <v>246</v>
      </c>
      <c r="I27" s="48">
        <v>366492</v>
      </c>
      <c r="J27" s="48">
        <f>VLOOKUP(C27,'[1]1-12月'!$D$4:$R$231,14,FALSE)</f>
        <v>80648</v>
      </c>
      <c r="K27" s="48">
        <v>150000</v>
      </c>
      <c r="L27" s="48"/>
      <c r="M27" s="48"/>
      <c r="N27" s="48"/>
      <c r="O27" s="48"/>
      <c r="P27" s="70" t="s">
        <v>385</v>
      </c>
      <c r="Q27" s="58" t="s">
        <v>386</v>
      </c>
      <c r="R27" s="25" t="s">
        <v>78</v>
      </c>
      <c r="S27" s="19"/>
    </row>
    <row r="28" ht="44.25" customHeight="1" spans="1:19">
      <c r="A28" s="56" t="s">
        <v>387</v>
      </c>
      <c r="B28" s="73"/>
      <c r="C28" s="73"/>
      <c r="D28" s="73"/>
      <c r="E28" s="73"/>
      <c r="F28" s="73"/>
      <c r="G28" s="73"/>
      <c r="H28" s="73"/>
      <c r="I28" s="67">
        <f>SUM(I29:I33)</f>
        <v>937759</v>
      </c>
      <c r="J28" s="67">
        <f t="shared" ref="J28:K28" si="1">SUM(J29:J33)</f>
        <v>274018</v>
      </c>
      <c r="K28" s="67">
        <f t="shared" si="1"/>
        <v>165000</v>
      </c>
      <c r="L28" s="48"/>
      <c r="M28" s="48"/>
      <c r="N28" s="48"/>
      <c r="O28" s="48"/>
      <c r="P28" s="76"/>
      <c r="Q28" s="76"/>
      <c r="R28" s="76"/>
      <c r="S28" s="76"/>
    </row>
    <row r="29" ht="35.25" customHeight="1" spans="1:19">
      <c r="A29" s="48">
        <v>19</v>
      </c>
      <c r="B29" s="48" t="s">
        <v>388</v>
      </c>
      <c r="C29" s="48" t="s">
        <v>389</v>
      </c>
      <c r="D29" s="48" t="s">
        <v>390</v>
      </c>
      <c r="E29" s="48" t="s">
        <v>110</v>
      </c>
      <c r="F29" s="48" t="s">
        <v>11</v>
      </c>
      <c r="G29" s="59" t="s">
        <v>391</v>
      </c>
      <c r="H29" s="59" t="s">
        <v>112</v>
      </c>
      <c r="I29" s="48">
        <v>382395</v>
      </c>
      <c r="J29" s="48">
        <v>168570</v>
      </c>
      <c r="K29" s="48">
        <v>100000</v>
      </c>
      <c r="L29" s="48"/>
      <c r="M29" s="48"/>
      <c r="N29" s="48"/>
      <c r="O29" s="48"/>
      <c r="P29" s="77" t="s">
        <v>392</v>
      </c>
      <c r="Q29" s="77" t="s">
        <v>83</v>
      </c>
      <c r="R29" s="25" t="s">
        <v>78</v>
      </c>
      <c r="S29" s="19" t="s">
        <v>128</v>
      </c>
    </row>
    <row r="30" ht="67.5" spans="1:19">
      <c r="A30" s="48">
        <v>20</v>
      </c>
      <c r="B30" s="48" t="s">
        <v>393</v>
      </c>
      <c r="C30" s="48" t="s">
        <v>394</v>
      </c>
      <c r="D30" s="48" t="s">
        <v>395</v>
      </c>
      <c r="E30" s="48" t="s">
        <v>110</v>
      </c>
      <c r="F30" s="48" t="s">
        <v>11</v>
      </c>
      <c r="G30" s="62" t="s">
        <v>396</v>
      </c>
      <c r="H30" s="62" t="s">
        <v>397</v>
      </c>
      <c r="I30" s="48">
        <v>175452</v>
      </c>
      <c r="J30" s="48">
        <v>57022</v>
      </c>
      <c r="K30" s="48">
        <v>15000</v>
      </c>
      <c r="L30" s="48"/>
      <c r="M30" s="48"/>
      <c r="N30" s="48"/>
      <c r="O30" s="48"/>
      <c r="P30" s="69" t="s">
        <v>83</v>
      </c>
      <c r="Q30" s="68" t="s">
        <v>386</v>
      </c>
      <c r="R30" s="25" t="s">
        <v>398</v>
      </c>
      <c r="S30" s="19" t="s">
        <v>128</v>
      </c>
    </row>
    <row r="31" ht="94.5" spans="1:19">
      <c r="A31" s="48">
        <v>21</v>
      </c>
      <c r="B31" s="20" t="s">
        <v>399</v>
      </c>
      <c r="C31" s="20" t="s">
        <v>400</v>
      </c>
      <c r="D31" s="20" t="s">
        <v>401</v>
      </c>
      <c r="E31" s="20" t="s">
        <v>110</v>
      </c>
      <c r="F31" s="48" t="s">
        <v>11</v>
      </c>
      <c r="G31" s="62" t="s">
        <v>402</v>
      </c>
      <c r="H31" s="62" t="s">
        <v>112</v>
      </c>
      <c r="I31" s="22">
        <v>142000</v>
      </c>
      <c r="J31" s="48">
        <v>24473</v>
      </c>
      <c r="K31" s="48">
        <v>18000</v>
      </c>
      <c r="L31" s="48"/>
      <c r="M31" s="48"/>
      <c r="N31" s="48"/>
      <c r="O31" s="48"/>
      <c r="P31" s="48" t="s">
        <v>83</v>
      </c>
      <c r="Q31" s="19" t="s">
        <v>403</v>
      </c>
      <c r="R31" s="25" t="s">
        <v>398</v>
      </c>
      <c r="S31" s="19" t="s">
        <v>128</v>
      </c>
    </row>
    <row r="32" ht="54" spans="1:19">
      <c r="A32" s="48">
        <v>22</v>
      </c>
      <c r="B32" s="25" t="s">
        <v>399</v>
      </c>
      <c r="C32" s="74" t="s">
        <v>404</v>
      </c>
      <c r="D32" s="20" t="s">
        <v>405</v>
      </c>
      <c r="E32" s="48" t="s">
        <v>110</v>
      </c>
      <c r="F32" s="48" t="s">
        <v>11</v>
      </c>
      <c r="G32" s="75" t="s">
        <v>406</v>
      </c>
      <c r="H32" s="75" t="s">
        <v>407</v>
      </c>
      <c r="I32" s="27">
        <v>157912</v>
      </c>
      <c r="J32" s="27">
        <v>0</v>
      </c>
      <c r="K32" s="27">
        <v>20000</v>
      </c>
      <c r="L32" s="25"/>
      <c r="M32" s="25"/>
      <c r="N32" s="25"/>
      <c r="O32" s="25"/>
      <c r="P32" s="25" t="s">
        <v>91</v>
      </c>
      <c r="Q32" s="19" t="s">
        <v>408</v>
      </c>
      <c r="R32" s="25" t="s">
        <v>59</v>
      </c>
      <c r="S32" s="19" t="s">
        <v>128</v>
      </c>
    </row>
    <row r="33" ht="68.25" customHeight="1" spans="1:19">
      <c r="A33" s="48">
        <v>23</v>
      </c>
      <c r="B33" s="48" t="s">
        <v>409</v>
      </c>
      <c r="C33" s="48" t="s">
        <v>410</v>
      </c>
      <c r="D33" s="48" t="s">
        <v>411</v>
      </c>
      <c r="E33" s="48" t="s">
        <v>133</v>
      </c>
      <c r="F33" s="48" t="s">
        <v>11</v>
      </c>
      <c r="G33" s="48" t="s">
        <v>384</v>
      </c>
      <c r="H33" s="48" t="s">
        <v>106</v>
      </c>
      <c r="I33" s="48">
        <v>80000</v>
      </c>
      <c r="J33" s="48">
        <v>23953</v>
      </c>
      <c r="K33" s="48">
        <v>12000</v>
      </c>
      <c r="L33" s="48" t="s">
        <v>83</v>
      </c>
      <c r="M33" s="48"/>
      <c r="N33" s="48"/>
      <c r="O33" s="48"/>
      <c r="P33" s="48" t="s">
        <v>83</v>
      </c>
      <c r="Q33" s="48" t="s">
        <v>412</v>
      </c>
      <c r="R33" s="48" t="s">
        <v>356</v>
      </c>
      <c r="S33" s="48" t="s">
        <v>128</v>
      </c>
    </row>
  </sheetData>
  <autoFilter ref="F3:F33">
    <extLst/>
  </autoFilter>
  <mergeCells count="7">
    <mergeCell ref="A1:S1"/>
    <mergeCell ref="A5:H5"/>
    <mergeCell ref="A8:H8"/>
    <mergeCell ref="A12:H12"/>
    <mergeCell ref="A16:H16"/>
    <mergeCell ref="A22:H22"/>
    <mergeCell ref="A28:H28"/>
  </mergeCells>
  <conditionalFormatting sqref="C8">
    <cfRule type="duplicateValues" dxfId="0" priority="9"/>
    <cfRule type="duplicateValues" priority="10"/>
  </conditionalFormatting>
  <conditionalFormatting sqref="C12">
    <cfRule type="duplicateValues" dxfId="0" priority="7"/>
    <cfRule type="duplicateValues" priority="8"/>
  </conditionalFormatting>
  <conditionalFormatting sqref="C16">
    <cfRule type="duplicateValues" dxfId="0" priority="5"/>
    <cfRule type="duplicateValues" priority="6"/>
  </conditionalFormatting>
  <conditionalFormatting sqref="C22">
    <cfRule type="duplicateValues" dxfId="0" priority="3"/>
    <cfRule type="duplicateValues" priority="4"/>
  </conditionalFormatting>
  <conditionalFormatting sqref="C28">
    <cfRule type="duplicateValues" dxfId="0" priority="1"/>
    <cfRule type="duplicateValues" priority="2"/>
  </conditionalFormatting>
  <conditionalFormatting sqref="C32">
    <cfRule type="duplicateValues" dxfId="0" priority="16"/>
  </conditionalFormatting>
  <conditionalFormatting sqref="C3:C6">
    <cfRule type="duplicateValues" dxfId="0" priority="29"/>
    <cfRule type="duplicateValues" priority="30"/>
  </conditionalFormatting>
  <pageMargins left="0.708661417322835" right="0.708661417322835" top="0.748031496062992" bottom="0.748031496062992" header="0.31496062992126" footer="0.31496062992126"/>
  <pageSetup paperSize="9" scale="6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zoomScale="80" zoomScaleNormal="80" workbookViewId="0">
      <selection activeCell="G26" sqref="A1:N31"/>
    </sheetView>
  </sheetViews>
  <sheetFormatPr defaultColWidth="9" defaultRowHeight="13.5"/>
  <cols>
    <col min="2" max="2" width="18.125" customWidth="1"/>
    <col min="3" max="3" width="18.75" customWidth="1"/>
    <col min="4" max="4" width="38.125" customWidth="1"/>
    <col min="5" max="6" width="13.375" customWidth="1"/>
    <col min="7" max="7" width="10.125" style="50" customWidth="1"/>
    <col min="8" max="8" width="11.875" style="50" customWidth="1"/>
    <col min="9" max="9" width="10.75" customWidth="1"/>
    <col min="10" max="10" width="10.875" customWidth="1"/>
    <col min="11" max="11" width="14" customWidth="1"/>
    <col min="12" max="12" width="14.875" customWidth="1"/>
    <col min="13" max="13" width="12.75" style="6" customWidth="1"/>
    <col min="14" max="14" width="11.75" style="4" customWidth="1"/>
  </cols>
  <sheetData>
    <row r="1" ht="33.4" customHeight="1" spans="1:14">
      <c r="A1" s="51" t="s">
        <v>413</v>
      </c>
      <c r="B1" s="51"/>
      <c r="C1" s="51"/>
      <c r="D1" s="51"/>
      <c r="E1" s="51"/>
      <c r="F1" s="51"/>
      <c r="G1" s="51"/>
      <c r="H1" s="51"/>
      <c r="I1" s="51"/>
      <c r="J1" s="51"/>
      <c r="K1" s="51"/>
      <c r="L1" s="51"/>
      <c r="M1" s="51"/>
      <c r="N1" s="51"/>
    </row>
    <row r="2" ht="21.75" customHeight="1" spans="1:14">
      <c r="A2" s="52" t="s">
        <v>26</v>
      </c>
      <c r="B2" s="52"/>
      <c r="C2" s="52"/>
      <c r="D2" s="52"/>
      <c r="E2" s="52"/>
      <c r="F2" s="52"/>
      <c r="G2" s="52"/>
      <c r="H2" s="52"/>
      <c r="I2" s="52"/>
      <c r="J2" s="52"/>
      <c r="K2" s="52"/>
      <c r="L2" s="52"/>
      <c r="M2" s="52"/>
      <c r="N2" s="52"/>
    </row>
    <row r="3" ht="32.25" customHeight="1" spans="1:14">
      <c r="A3" s="53" t="s">
        <v>18</v>
      </c>
      <c r="B3" s="53" t="s">
        <v>284</v>
      </c>
      <c r="C3" s="53" t="s">
        <v>285</v>
      </c>
      <c r="D3" s="53" t="s">
        <v>286</v>
      </c>
      <c r="E3" s="53" t="s">
        <v>287</v>
      </c>
      <c r="F3" s="53" t="s">
        <v>3</v>
      </c>
      <c r="G3" s="54" t="s">
        <v>288</v>
      </c>
      <c r="H3" s="54" t="s">
        <v>289</v>
      </c>
      <c r="I3" s="53" t="s">
        <v>5</v>
      </c>
      <c r="J3" s="53" t="s">
        <v>290</v>
      </c>
      <c r="K3" s="53" t="s">
        <v>291</v>
      </c>
      <c r="L3" s="53" t="s">
        <v>292</v>
      </c>
      <c r="M3" s="53" t="s">
        <v>43</v>
      </c>
      <c r="N3" s="64" t="s">
        <v>32</v>
      </c>
    </row>
    <row r="4" ht="31.5" customHeight="1" spans="1:14">
      <c r="A4" s="53"/>
      <c r="B4" s="53"/>
      <c r="C4" s="53"/>
      <c r="D4" s="53"/>
      <c r="E4" s="53"/>
      <c r="F4" s="53"/>
      <c r="G4" s="54"/>
      <c r="H4" s="54"/>
      <c r="I4" s="65">
        <f>I5+I12+I16+I21+I27</f>
        <v>2603173</v>
      </c>
      <c r="J4" s="65">
        <f t="shared" ref="J4:K4" si="0">J5+J12+J16+J21+J27</f>
        <v>1239882</v>
      </c>
      <c r="K4" s="65">
        <f t="shared" si="0"/>
        <v>487723</v>
      </c>
      <c r="L4" s="53"/>
      <c r="M4" s="18"/>
      <c r="N4" s="64"/>
    </row>
    <row r="5" ht="31.5" customHeight="1" spans="1:14">
      <c r="A5" s="55" t="s">
        <v>49</v>
      </c>
      <c r="B5" s="56"/>
      <c r="C5" s="56"/>
      <c r="D5" s="56"/>
      <c r="E5" s="56"/>
      <c r="F5" s="56"/>
      <c r="G5" s="56"/>
      <c r="H5" s="57"/>
      <c r="I5" s="10">
        <f>SUM(I6:I11)</f>
        <v>587271</v>
      </c>
      <c r="J5" s="10">
        <f t="shared" ref="J5:K5" si="1">SUM(J6:J11)</f>
        <v>307543</v>
      </c>
      <c r="K5" s="10">
        <f t="shared" si="1"/>
        <v>143491</v>
      </c>
      <c r="L5" s="66"/>
      <c r="M5" s="10"/>
      <c r="N5" s="66"/>
    </row>
    <row r="6" ht="44.25" customHeight="1" spans="1:14">
      <c r="A6" s="48">
        <v>1</v>
      </c>
      <c r="B6" s="58" t="s">
        <v>414</v>
      </c>
      <c r="C6" s="58" t="s">
        <v>415</v>
      </c>
      <c r="D6" s="58" t="s">
        <v>416</v>
      </c>
      <c r="E6" s="58" t="s">
        <v>73</v>
      </c>
      <c r="F6" s="58" t="s">
        <v>8</v>
      </c>
      <c r="G6" s="59" t="s">
        <v>314</v>
      </c>
      <c r="H6" s="60" t="s">
        <v>417</v>
      </c>
      <c r="I6" s="58">
        <v>26000</v>
      </c>
      <c r="J6" s="58">
        <f>VLOOKUP(C6,'[1]1-12月'!$D$4:$Q$231,14,FALSE)</f>
        <v>4528</v>
      </c>
      <c r="K6" s="58">
        <v>5000</v>
      </c>
      <c r="L6" s="58" t="s">
        <v>83</v>
      </c>
      <c r="M6" s="27" t="s">
        <v>59</v>
      </c>
      <c r="N6" s="48" t="s">
        <v>128</v>
      </c>
    </row>
    <row r="7" ht="44.25" customHeight="1" spans="1:14">
      <c r="A7" s="48">
        <v>2</v>
      </c>
      <c r="B7" s="48" t="s">
        <v>418</v>
      </c>
      <c r="C7" s="48" t="s">
        <v>419</v>
      </c>
      <c r="D7" s="48" t="s">
        <v>420</v>
      </c>
      <c r="E7" s="48" t="s">
        <v>73</v>
      </c>
      <c r="F7" s="58" t="s">
        <v>8</v>
      </c>
      <c r="G7" s="59" t="s">
        <v>421</v>
      </c>
      <c r="H7" s="61" t="s">
        <v>100</v>
      </c>
      <c r="I7" s="48">
        <v>199871</v>
      </c>
      <c r="J7" s="48">
        <v>78388</v>
      </c>
      <c r="K7" s="48">
        <v>71631</v>
      </c>
      <c r="L7" s="58" t="s">
        <v>188</v>
      </c>
      <c r="M7" s="27" t="s">
        <v>86</v>
      </c>
      <c r="N7" s="48" t="s">
        <v>128</v>
      </c>
    </row>
    <row r="8" ht="44.25" customHeight="1" spans="1:14">
      <c r="A8" s="48">
        <v>3</v>
      </c>
      <c r="B8" s="48" t="s">
        <v>422</v>
      </c>
      <c r="C8" s="48" t="s">
        <v>423</v>
      </c>
      <c r="D8" s="48" t="s">
        <v>424</v>
      </c>
      <c r="E8" s="48" t="s">
        <v>73</v>
      </c>
      <c r="F8" s="58" t="s">
        <v>9</v>
      </c>
      <c r="G8" s="59" t="s">
        <v>425</v>
      </c>
      <c r="H8" s="61" t="s">
        <v>100</v>
      </c>
      <c r="I8" s="58">
        <v>150000</v>
      </c>
      <c r="J8" s="58">
        <f>VLOOKUP(C8,'[1]1-12月'!$D$4:$Q$231,14,FALSE)</f>
        <v>96306</v>
      </c>
      <c r="K8" s="58">
        <v>19860</v>
      </c>
      <c r="L8" s="58" t="str">
        <f>VLOOKUP(C8,[2]续建项目!$C$5:$V$47,20,FALSE)</f>
        <v>主体封顶，外檐施工</v>
      </c>
      <c r="M8" s="27" t="s">
        <v>78</v>
      </c>
      <c r="N8" s="48"/>
    </row>
    <row r="9" ht="44.25" customHeight="1" spans="1:14">
      <c r="A9" s="48">
        <v>4</v>
      </c>
      <c r="B9" s="58" t="s">
        <v>70</v>
      </c>
      <c r="C9" s="58" t="s">
        <v>426</v>
      </c>
      <c r="D9" s="20" t="s">
        <v>427</v>
      </c>
      <c r="E9" s="58" t="s">
        <v>73</v>
      </c>
      <c r="F9" s="58" t="s">
        <v>9</v>
      </c>
      <c r="G9" s="59" t="s">
        <v>425</v>
      </c>
      <c r="H9" s="61" t="s">
        <v>57</v>
      </c>
      <c r="I9" s="59">
        <v>21400</v>
      </c>
      <c r="J9" s="59">
        <v>16471</v>
      </c>
      <c r="K9" s="48">
        <v>5000</v>
      </c>
      <c r="L9" s="48" t="s">
        <v>428</v>
      </c>
      <c r="M9" s="27" t="s">
        <v>78</v>
      </c>
      <c r="N9" s="48" t="s">
        <v>429</v>
      </c>
    </row>
    <row r="10" ht="60.75" customHeight="1" spans="1:14">
      <c r="A10" s="48">
        <v>5</v>
      </c>
      <c r="B10" s="20" t="s">
        <v>399</v>
      </c>
      <c r="C10" s="20" t="s">
        <v>430</v>
      </c>
      <c r="D10" s="20" t="s">
        <v>431</v>
      </c>
      <c r="E10" s="20" t="s">
        <v>110</v>
      </c>
      <c r="F10" s="58" t="s">
        <v>8</v>
      </c>
      <c r="G10" s="62" t="s">
        <v>432</v>
      </c>
      <c r="H10" s="61" t="s">
        <v>100</v>
      </c>
      <c r="I10" s="22">
        <v>25000</v>
      </c>
      <c r="J10" s="22">
        <v>3608</v>
      </c>
      <c r="K10" s="48">
        <v>5000</v>
      </c>
      <c r="L10" s="58" t="str">
        <f>VLOOKUP(C10,[2]续建项目!$C$5:$V$47,20,FALSE)</f>
        <v>主体施工</v>
      </c>
      <c r="M10" s="27" t="s">
        <v>59</v>
      </c>
      <c r="N10" s="48" t="s">
        <v>128</v>
      </c>
    </row>
    <row r="11" ht="68.25" customHeight="1" spans="1:14">
      <c r="A11" s="48">
        <v>6</v>
      </c>
      <c r="B11" s="48" t="s">
        <v>433</v>
      </c>
      <c r="C11" s="48" t="s">
        <v>434</v>
      </c>
      <c r="D11" s="48" t="s">
        <v>435</v>
      </c>
      <c r="E11" s="48" t="s">
        <v>73</v>
      </c>
      <c r="F11" s="58" t="s">
        <v>9</v>
      </c>
      <c r="G11" s="59" t="s">
        <v>436</v>
      </c>
      <c r="H11" s="61" t="s">
        <v>262</v>
      </c>
      <c r="I11" s="48">
        <v>165000</v>
      </c>
      <c r="J11" s="48">
        <v>108242</v>
      </c>
      <c r="K11" s="48">
        <v>37000</v>
      </c>
      <c r="L11" s="58" t="s">
        <v>83</v>
      </c>
      <c r="M11" s="27" t="s">
        <v>189</v>
      </c>
      <c r="N11" s="48" t="s">
        <v>128</v>
      </c>
    </row>
    <row r="12" ht="44.25" customHeight="1" spans="1:14">
      <c r="A12" s="55" t="s">
        <v>129</v>
      </c>
      <c r="B12" s="56"/>
      <c r="C12" s="56"/>
      <c r="D12" s="56"/>
      <c r="E12" s="56"/>
      <c r="F12" s="56"/>
      <c r="G12" s="56"/>
      <c r="H12" s="57"/>
      <c r="I12" s="67">
        <f>SUM(I13:I15)</f>
        <v>246000</v>
      </c>
      <c r="J12" s="67">
        <f t="shared" ref="J12:K12" si="2">SUM(J13:J15)</f>
        <v>52545</v>
      </c>
      <c r="K12" s="67">
        <f t="shared" si="2"/>
        <v>35000</v>
      </c>
      <c r="L12" s="66"/>
      <c r="M12" s="10"/>
      <c r="N12" s="66"/>
    </row>
    <row r="13" ht="44.25" customHeight="1" spans="1:14">
      <c r="A13" s="48">
        <v>7</v>
      </c>
      <c r="B13" s="58" t="s">
        <v>437</v>
      </c>
      <c r="C13" s="58" t="s">
        <v>438</v>
      </c>
      <c r="D13" s="58" t="s">
        <v>439</v>
      </c>
      <c r="E13" s="58" t="s">
        <v>308</v>
      </c>
      <c r="F13" s="58" t="s">
        <v>8</v>
      </c>
      <c r="G13" s="59" t="s">
        <v>309</v>
      </c>
      <c r="H13" s="59" t="s">
        <v>203</v>
      </c>
      <c r="I13" s="58">
        <v>25000</v>
      </c>
      <c r="J13" s="58">
        <f>VLOOKUP(C13,'[1]1-12月'!$D$4:$Q$231,14,FALSE)</f>
        <v>5428</v>
      </c>
      <c r="K13" s="58">
        <v>7000</v>
      </c>
      <c r="L13" s="58" t="str">
        <f>VLOOKUP(C13,[2]续建项目!$C$5:$V$47,20,FALSE)</f>
        <v>主体施工</v>
      </c>
      <c r="M13" s="27" t="s">
        <v>122</v>
      </c>
      <c r="N13" s="48" t="s">
        <v>128</v>
      </c>
    </row>
    <row r="14" ht="44.25" customHeight="1" spans="1:14">
      <c r="A14" s="48">
        <v>8</v>
      </c>
      <c r="B14" s="58" t="s">
        <v>440</v>
      </c>
      <c r="C14" s="58" t="s">
        <v>441</v>
      </c>
      <c r="D14" s="58" t="s">
        <v>442</v>
      </c>
      <c r="E14" s="58" t="s">
        <v>308</v>
      </c>
      <c r="F14" s="58" t="s">
        <v>9</v>
      </c>
      <c r="G14" s="59" t="s">
        <v>406</v>
      </c>
      <c r="H14" s="61" t="s">
        <v>57</v>
      </c>
      <c r="I14" s="58">
        <v>55000</v>
      </c>
      <c r="J14" s="58">
        <f>VLOOKUP(C14,'[1]1-12月'!$D$4:$Q$231,14,FALSE)</f>
        <v>11777</v>
      </c>
      <c r="K14" s="58">
        <v>18000</v>
      </c>
      <c r="L14" s="58" t="str">
        <f>VLOOKUP(C14,[2]续建项目!$C$5:$V$47,20,FALSE)</f>
        <v>设备购置</v>
      </c>
      <c r="M14" s="27" t="s">
        <v>122</v>
      </c>
      <c r="N14" s="48" t="s">
        <v>128</v>
      </c>
    </row>
    <row r="15" ht="42.75" customHeight="1" spans="1:14">
      <c r="A15" s="48">
        <v>9</v>
      </c>
      <c r="B15" s="48" t="s">
        <v>409</v>
      </c>
      <c r="C15" s="48" t="s">
        <v>443</v>
      </c>
      <c r="D15" s="20" t="s">
        <v>444</v>
      </c>
      <c r="E15" s="48" t="s">
        <v>133</v>
      </c>
      <c r="F15" s="58" t="s">
        <v>8</v>
      </c>
      <c r="G15" s="62" t="s">
        <v>445</v>
      </c>
      <c r="H15" s="62" t="s">
        <v>262</v>
      </c>
      <c r="I15" s="22">
        <v>166000</v>
      </c>
      <c r="J15" s="48">
        <v>35340</v>
      </c>
      <c r="K15" s="48">
        <v>10000</v>
      </c>
      <c r="L15" s="58" t="str">
        <f>VLOOKUP(C15,[2]续建项目!$C$5:$V$47,20,FALSE)</f>
        <v>医药园进行装修工程施工；智能制造园新开工</v>
      </c>
      <c r="M15" s="16" t="s">
        <v>398</v>
      </c>
      <c r="N15" s="48" t="s">
        <v>128</v>
      </c>
    </row>
    <row r="16" ht="44.25" customHeight="1" spans="1:14">
      <c r="A16" s="55" t="s">
        <v>446</v>
      </c>
      <c r="B16" s="56"/>
      <c r="C16" s="56"/>
      <c r="D16" s="56"/>
      <c r="E16" s="56"/>
      <c r="F16" s="56"/>
      <c r="G16" s="56"/>
      <c r="H16" s="57"/>
      <c r="I16" s="67">
        <f>SUM(I17:I20)</f>
        <v>568587</v>
      </c>
      <c r="J16" s="67">
        <f t="shared" ref="J16:K16" si="3">SUM(J17:J20)</f>
        <v>133820</v>
      </c>
      <c r="K16" s="67">
        <f t="shared" si="3"/>
        <v>175955</v>
      </c>
      <c r="L16" s="66"/>
      <c r="M16" s="10"/>
      <c r="N16" s="66"/>
    </row>
    <row r="17" ht="72" customHeight="1" spans="1:14">
      <c r="A17" s="48">
        <v>10</v>
      </c>
      <c r="B17" s="58" t="s">
        <v>447</v>
      </c>
      <c r="C17" s="58" t="s">
        <v>448</v>
      </c>
      <c r="D17" s="58" t="s">
        <v>449</v>
      </c>
      <c r="E17" s="58" t="s">
        <v>110</v>
      </c>
      <c r="F17" s="58" t="s">
        <v>8</v>
      </c>
      <c r="G17" s="59" t="s">
        <v>450</v>
      </c>
      <c r="H17" s="59" t="s">
        <v>451</v>
      </c>
      <c r="I17" s="58">
        <v>5000</v>
      </c>
      <c r="J17" s="58">
        <v>100</v>
      </c>
      <c r="K17" s="58">
        <v>1000</v>
      </c>
      <c r="L17" s="58" t="s">
        <v>452</v>
      </c>
      <c r="M17" s="27" t="s">
        <v>78</v>
      </c>
      <c r="N17" s="48"/>
    </row>
    <row r="18" ht="44.25" customHeight="1" spans="1:14">
      <c r="A18" s="48">
        <v>11</v>
      </c>
      <c r="B18" s="48" t="s">
        <v>447</v>
      </c>
      <c r="C18" s="48" t="s">
        <v>453</v>
      </c>
      <c r="D18" s="48" t="s">
        <v>454</v>
      </c>
      <c r="E18" s="48" t="s">
        <v>110</v>
      </c>
      <c r="F18" s="58" t="s">
        <v>8</v>
      </c>
      <c r="G18" s="59" t="s">
        <v>324</v>
      </c>
      <c r="H18" s="59" t="s">
        <v>455</v>
      </c>
      <c r="I18" s="48">
        <v>194987</v>
      </c>
      <c r="J18" s="58">
        <v>79473</v>
      </c>
      <c r="K18" s="48">
        <v>108955</v>
      </c>
      <c r="L18" s="58" t="str">
        <f>VLOOKUP(C18,[2]续建项目!$C$5:$V$47,20,FALSE)</f>
        <v>设备购置</v>
      </c>
      <c r="M18" s="27" t="s">
        <v>59</v>
      </c>
      <c r="N18" s="48" t="s">
        <v>128</v>
      </c>
    </row>
    <row r="19" s="1" customFormat="1" ht="44.25" customHeight="1" spans="1:14">
      <c r="A19" s="48">
        <v>12</v>
      </c>
      <c r="B19" s="48" t="s">
        <v>456</v>
      </c>
      <c r="C19" s="48" t="s">
        <v>457</v>
      </c>
      <c r="D19" s="48" t="s">
        <v>458</v>
      </c>
      <c r="E19" s="48" t="s">
        <v>73</v>
      </c>
      <c r="F19" s="48" t="s">
        <v>8</v>
      </c>
      <c r="G19" s="59" t="s">
        <v>335</v>
      </c>
      <c r="H19" s="61" t="s">
        <v>57</v>
      </c>
      <c r="I19" s="48">
        <v>48600</v>
      </c>
      <c r="J19" s="48">
        <v>0</v>
      </c>
      <c r="K19" s="48">
        <v>0</v>
      </c>
      <c r="L19" s="58" t="s">
        <v>459</v>
      </c>
      <c r="M19" s="16" t="s">
        <v>176</v>
      </c>
      <c r="N19" s="68" t="s">
        <v>128</v>
      </c>
    </row>
    <row r="20" ht="73.5" customHeight="1" spans="1:14">
      <c r="A20" s="48">
        <v>13</v>
      </c>
      <c r="B20" s="48" t="s">
        <v>460</v>
      </c>
      <c r="C20" s="48" t="s">
        <v>461</v>
      </c>
      <c r="D20" s="48" t="s">
        <v>462</v>
      </c>
      <c r="E20" s="48" t="s">
        <v>133</v>
      </c>
      <c r="F20" s="58" t="s">
        <v>8</v>
      </c>
      <c r="G20" s="59" t="s">
        <v>463</v>
      </c>
      <c r="H20" s="59" t="s">
        <v>100</v>
      </c>
      <c r="I20" s="48">
        <v>320000</v>
      </c>
      <c r="J20" s="25">
        <v>54247</v>
      </c>
      <c r="K20" s="27">
        <v>66000</v>
      </c>
      <c r="L20" s="58" t="str">
        <f>VLOOKUP(C20,[2]续建项目!$C$5:$V$47,20,FALSE)</f>
        <v>设备购置</v>
      </c>
      <c r="M20" s="27" t="s">
        <v>86</v>
      </c>
      <c r="N20" s="48"/>
    </row>
    <row r="21" ht="44.25" customHeight="1" spans="1:14">
      <c r="A21" s="55" t="s">
        <v>464</v>
      </c>
      <c r="B21" s="56"/>
      <c r="C21" s="56"/>
      <c r="D21" s="56"/>
      <c r="E21" s="56"/>
      <c r="F21" s="56"/>
      <c r="G21" s="56"/>
      <c r="H21" s="57"/>
      <c r="I21" s="67">
        <f>SUM(I22:I26)</f>
        <v>65344</v>
      </c>
      <c r="J21" s="67">
        <f t="shared" ref="J21:K21" si="4">SUM(J22:J26)</f>
        <v>25720</v>
      </c>
      <c r="K21" s="67">
        <f t="shared" si="4"/>
        <v>18000</v>
      </c>
      <c r="L21" s="66"/>
      <c r="M21" s="10"/>
      <c r="N21" s="66"/>
    </row>
    <row r="22" ht="44.25" customHeight="1" spans="1:14">
      <c r="A22" s="48">
        <v>14</v>
      </c>
      <c r="B22" s="63" t="s">
        <v>465</v>
      </c>
      <c r="C22" s="48" t="s">
        <v>466</v>
      </c>
      <c r="D22" s="48" t="s">
        <v>467</v>
      </c>
      <c r="E22" s="48" t="s">
        <v>133</v>
      </c>
      <c r="F22" s="48" t="s">
        <v>8</v>
      </c>
      <c r="G22" s="59" t="s">
        <v>340</v>
      </c>
      <c r="H22" s="59" t="s">
        <v>262</v>
      </c>
      <c r="I22" s="48">
        <v>12000</v>
      </c>
      <c r="J22" s="48">
        <v>0</v>
      </c>
      <c r="K22" s="48">
        <v>0</v>
      </c>
      <c r="L22" s="58" t="s">
        <v>83</v>
      </c>
      <c r="M22" s="27" t="s">
        <v>176</v>
      </c>
      <c r="N22" s="48"/>
    </row>
    <row r="23" ht="44.25" customHeight="1" spans="1:14">
      <c r="A23" s="48">
        <v>15</v>
      </c>
      <c r="B23" s="48" t="s">
        <v>468</v>
      </c>
      <c r="C23" s="48" t="s">
        <v>469</v>
      </c>
      <c r="D23" s="48" t="s">
        <v>470</v>
      </c>
      <c r="E23" s="48" t="s">
        <v>308</v>
      </c>
      <c r="F23" s="48" t="s">
        <v>8</v>
      </c>
      <c r="G23" s="59" t="s">
        <v>335</v>
      </c>
      <c r="H23" s="61" t="s">
        <v>57</v>
      </c>
      <c r="I23" s="48">
        <v>10000</v>
      </c>
      <c r="J23" s="48">
        <f>VLOOKUP(C23,'[1]1-12月'!$D$4:$R$231,14,FALSE)</f>
        <v>2929</v>
      </c>
      <c r="K23" s="48">
        <v>4000</v>
      </c>
      <c r="L23" s="58" t="s">
        <v>83</v>
      </c>
      <c r="M23" s="16" t="s">
        <v>86</v>
      </c>
      <c r="N23" s="48" t="s">
        <v>128</v>
      </c>
    </row>
    <row r="24" ht="44.25" customHeight="1" spans="1:14">
      <c r="A24" s="48">
        <v>16</v>
      </c>
      <c r="B24" s="48" t="s">
        <v>471</v>
      </c>
      <c r="C24" s="48" t="s">
        <v>472</v>
      </c>
      <c r="D24" s="48" t="s">
        <v>473</v>
      </c>
      <c r="E24" s="48" t="s">
        <v>73</v>
      </c>
      <c r="F24" s="58" t="s">
        <v>8</v>
      </c>
      <c r="G24" s="59" t="s">
        <v>436</v>
      </c>
      <c r="H24" s="61" t="s">
        <v>99</v>
      </c>
      <c r="I24" s="58">
        <v>28500</v>
      </c>
      <c r="J24" s="58">
        <f>VLOOKUP(C24,'[1]1-12月'!$D$4:$Q$231,14,FALSE)</f>
        <v>19473</v>
      </c>
      <c r="K24" s="58">
        <v>8000</v>
      </c>
      <c r="L24" s="58" t="str">
        <f>VLOOKUP(C24,[2]续建项目!$C$5:$V$47,20,FALSE)</f>
        <v>主体封顶</v>
      </c>
      <c r="M24" s="16" t="s">
        <v>189</v>
      </c>
      <c r="N24" s="48"/>
    </row>
    <row r="25" ht="44.25" customHeight="1" spans="1:14">
      <c r="A25" s="48">
        <v>17</v>
      </c>
      <c r="B25" s="48" t="s">
        <v>474</v>
      </c>
      <c r="C25" s="48" t="s">
        <v>475</v>
      </c>
      <c r="D25" s="48" t="s">
        <v>476</v>
      </c>
      <c r="E25" s="48" t="s">
        <v>110</v>
      </c>
      <c r="F25" s="58" t="s">
        <v>8</v>
      </c>
      <c r="G25" s="59" t="s">
        <v>364</v>
      </c>
      <c r="H25" s="61" t="s">
        <v>245</v>
      </c>
      <c r="I25" s="58">
        <v>5844</v>
      </c>
      <c r="J25" s="58">
        <f>VLOOKUP(C25,'[1]1-12月'!$D$4:$Q$231,14,FALSE)</f>
        <v>3318</v>
      </c>
      <c r="K25" s="58">
        <v>1000</v>
      </c>
      <c r="L25" s="58" t="str">
        <f>VLOOKUP(C25,[2]续建项目!$C$5:$V$47,20,FALSE)</f>
        <v>主体封顶</v>
      </c>
      <c r="M25" s="27" t="s">
        <v>78</v>
      </c>
      <c r="N25" s="48"/>
    </row>
    <row r="26" ht="44.25" customHeight="1" spans="1:14">
      <c r="A26" s="48">
        <v>18</v>
      </c>
      <c r="B26" s="48" t="s">
        <v>477</v>
      </c>
      <c r="C26" s="48" t="s">
        <v>478</v>
      </c>
      <c r="D26" s="48" t="s">
        <v>479</v>
      </c>
      <c r="E26" s="48" t="s">
        <v>167</v>
      </c>
      <c r="F26" s="48" t="s">
        <v>8</v>
      </c>
      <c r="G26" s="59" t="s">
        <v>314</v>
      </c>
      <c r="H26" s="59" t="s">
        <v>455</v>
      </c>
      <c r="I26" s="48">
        <v>9000</v>
      </c>
      <c r="J26" s="48">
        <v>0</v>
      </c>
      <c r="K26" s="48">
        <v>5000</v>
      </c>
      <c r="L26" s="48" t="s">
        <v>480</v>
      </c>
      <c r="M26" s="48" t="s">
        <v>356</v>
      </c>
      <c r="N26" s="48"/>
    </row>
    <row r="27" ht="44.25" customHeight="1" spans="1:14">
      <c r="A27" s="55" t="s">
        <v>10</v>
      </c>
      <c r="B27" s="56"/>
      <c r="C27" s="56"/>
      <c r="D27" s="56"/>
      <c r="E27" s="56"/>
      <c r="F27" s="56"/>
      <c r="G27" s="56"/>
      <c r="H27" s="57"/>
      <c r="I27" s="67">
        <f>SUM(I28:I31)</f>
        <v>1135971</v>
      </c>
      <c r="J27" s="67">
        <f t="shared" ref="J27:K27" si="5">SUM(J28:J31)</f>
        <v>720254</v>
      </c>
      <c r="K27" s="67">
        <f t="shared" si="5"/>
        <v>115277</v>
      </c>
      <c r="L27" s="66"/>
      <c r="M27" s="10"/>
      <c r="N27" s="66"/>
    </row>
    <row r="28" ht="44.25" customHeight="1" spans="1:14">
      <c r="A28" s="48">
        <v>19</v>
      </c>
      <c r="B28" s="48" t="s">
        <v>361</v>
      </c>
      <c r="C28" s="48" t="s">
        <v>362</v>
      </c>
      <c r="D28" s="48" t="s">
        <v>363</v>
      </c>
      <c r="E28" s="48" t="s">
        <v>110</v>
      </c>
      <c r="F28" s="58" t="s">
        <v>10</v>
      </c>
      <c r="G28" s="59" t="s">
        <v>364</v>
      </c>
      <c r="H28" s="59" t="s">
        <v>203</v>
      </c>
      <c r="I28" s="48">
        <v>220362</v>
      </c>
      <c r="J28" s="48">
        <f>VLOOKUP(C28,'[1]1-12月'!$D$4:$R$231,14,FALSE)</f>
        <v>67263</v>
      </c>
      <c r="K28" s="48">
        <v>29022</v>
      </c>
      <c r="L28" s="58" t="s">
        <v>481</v>
      </c>
      <c r="M28" s="27" t="s">
        <v>59</v>
      </c>
      <c r="N28" s="48"/>
    </row>
    <row r="29" ht="44.25" customHeight="1" spans="1:14">
      <c r="A29" s="48">
        <v>20</v>
      </c>
      <c r="B29" s="48" t="s">
        <v>482</v>
      </c>
      <c r="C29" s="48" t="s">
        <v>483</v>
      </c>
      <c r="D29" s="48" t="s">
        <v>484</v>
      </c>
      <c r="E29" s="48" t="s">
        <v>73</v>
      </c>
      <c r="F29" s="58" t="s">
        <v>10</v>
      </c>
      <c r="G29" s="59" t="s">
        <v>485</v>
      </c>
      <c r="H29" s="61" t="s">
        <v>76</v>
      </c>
      <c r="I29" s="58">
        <v>473774</v>
      </c>
      <c r="J29" s="58">
        <f>VLOOKUP(C29,'[1]1-12月'!$D$4:$Q$231,14,FALSE)</f>
        <v>336721</v>
      </c>
      <c r="K29" s="58">
        <v>12000</v>
      </c>
      <c r="L29" s="58" t="str">
        <f>VLOOKUP(C29,[2]续建项目!$C$5:$V$47,20,FALSE)</f>
        <v>14号地已交付；13号地一期交付；13号地二期外檐施工</v>
      </c>
      <c r="M29" s="27" t="s">
        <v>78</v>
      </c>
      <c r="N29" s="48"/>
    </row>
    <row r="30" ht="44.25" customHeight="1" spans="1:14">
      <c r="A30" s="48">
        <v>21</v>
      </c>
      <c r="B30" s="48" t="s">
        <v>486</v>
      </c>
      <c r="C30" s="48" t="s">
        <v>487</v>
      </c>
      <c r="D30" s="48" t="s">
        <v>488</v>
      </c>
      <c r="E30" s="48" t="s">
        <v>110</v>
      </c>
      <c r="F30" s="48" t="s">
        <v>10</v>
      </c>
      <c r="G30" s="59" t="s">
        <v>489</v>
      </c>
      <c r="H30" s="59" t="s">
        <v>203</v>
      </c>
      <c r="I30" s="48">
        <v>180035</v>
      </c>
      <c r="J30" s="48">
        <f>VLOOKUP(C30,'[1]1-12月'!$D$4:$R$231,14,FALSE)</f>
        <v>127200</v>
      </c>
      <c r="K30" s="48">
        <v>24255</v>
      </c>
      <c r="L30" s="69" t="s">
        <v>490</v>
      </c>
      <c r="M30" s="27" t="s">
        <v>78</v>
      </c>
      <c r="N30" s="48"/>
    </row>
    <row r="31" ht="44.25" customHeight="1" spans="1:14">
      <c r="A31" s="48">
        <v>22</v>
      </c>
      <c r="B31" s="48" t="s">
        <v>491</v>
      </c>
      <c r="C31" s="48" t="s">
        <v>492</v>
      </c>
      <c r="D31" s="48" t="s">
        <v>493</v>
      </c>
      <c r="E31" s="48" t="s">
        <v>73</v>
      </c>
      <c r="F31" s="48" t="s">
        <v>10</v>
      </c>
      <c r="G31" s="59" t="s">
        <v>489</v>
      </c>
      <c r="H31" s="59" t="s">
        <v>262</v>
      </c>
      <c r="I31" s="58">
        <v>261800</v>
      </c>
      <c r="J31" s="58">
        <f>VLOOKUP(C31,'[1]1-12月'!$D$4:$Q$231,14,FALSE)</f>
        <v>189070</v>
      </c>
      <c r="K31" s="48">
        <v>50000</v>
      </c>
      <c r="L31" s="70" t="s">
        <v>494</v>
      </c>
      <c r="M31" s="27" t="s">
        <v>78</v>
      </c>
      <c r="N31" s="48"/>
    </row>
  </sheetData>
  <autoFilter ref="F2:F31">
    <extLst/>
  </autoFilter>
  <mergeCells count="7">
    <mergeCell ref="A1:N1"/>
    <mergeCell ref="A2:N2"/>
    <mergeCell ref="A5:H5"/>
    <mergeCell ref="A12:H12"/>
    <mergeCell ref="A16:H16"/>
    <mergeCell ref="A21:H21"/>
    <mergeCell ref="A27:H27"/>
  </mergeCells>
  <conditionalFormatting sqref="C9">
    <cfRule type="duplicateValues" dxfId="0" priority="1"/>
  </conditionalFormatting>
  <conditionalFormatting sqref="C24">
    <cfRule type="duplicateValues" dxfId="0" priority="6"/>
    <cfRule type="duplicateValues" priority="7"/>
  </conditionalFormatting>
  <conditionalFormatting sqref="C29">
    <cfRule type="duplicateValues" dxfId="0" priority="24"/>
    <cfRule type="duplicateValues" priority="25"/>
  </conditionalFormatting>
  <conditionalFormatting sqref="C31">
    <cfRule type="duplicateValues" dxfId="0" priority="2"/>
    <cfRule type="duplicateValues" priority="3"/>
  </conditionalFormatting>
  <conditionalFormatting sqref="C3:C4">
    <cfRule type="duplicateValues" dxfId="0" priority="10"/>
    <cfRule type="duplicateValues" priority="11"/>
  </conditionalFormatting>
  <conditionalFormatting sqref="C25 C8">
    <cfRule type="duplicateValues" dxfId="0" priority="4"/>
    <cfRule type="duplicateValues" priority="5"/>
  </conditionalFormatting>
  <pageMargins left="0.708661417322835" right="0.708661417322835" top="0.748031496062992" bottom="0.748031496062992" header="0.31496062992126" footer="0.31496062992126"/>
  <pageSetup paperSize="9" scale="6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5"/>
  <sheetViews>
    <sheetView tabSelected="1" zoomScale="90" zoomScaleNormal="90" topLeftCell="A24" workbookViewId="0">
      <selection activeCell="D37" sqref="D37"/>
    </sheetView>
  </sheetViews>
  <sheetFormatPr defaultColWidth="9" defaultRowHeight="13.5"/>
  <cols>
    <col min="1" max="1" width="9" style="6"/>
    <col min="2" max="2" width="19" customWidth="1"/>
    <col min="3" max="3" width="17.25" customWidth="1"/>
    <col min="4" max="4" width="50.625" customWidth="1"/>
    <col min="5" max="5" width="12" style="6" customWidth="1"/>
    <col min="6" max="6" width="12.125" style="6" customWidth="1"/>
    <col min="7" max="7" width="15" style="6" customWidth="1"/>
    <col min="8" max="8" width="11.125" hidden="1" customWidth="1"/>
    <col min="9" max="9" width="10" style="6" customWidth="1"/>
    <col min="10" max="10" width="10" customWidth="1"/>
    <col min="11" max="11" width="11.25" hidden="1" customWidth="1"/>
    <col min="12" max="13" width="9" hidden="1" customWidth="1"/>
    <col min="14" max="14" width="10.75" customWidth="1"/>
  </cols>
  <sheetData>
    <row r="1" ht="30.4" customHeight="1" spans="1:15">
      <c r="A1" s="7" t="s">
        <v>495</v>
      </c>
      <c r="B1" s="7"/>
      <c r="C1" s="7"/>
      <c r="D1" s="7"/>
      <c r="E1" s="7"/>
      <c r="F1" s="7"/>
      <c r="G1" s="7"/>
      <c r="H1" s="7"/>
      <c r="I1" s="7"/>
      <c r="J1" s="7"/>
      <c r="K1" s="7"/>
      <c r="L1" s="7"/>
      <c r="M1" s="7"/>
      <c r="N1" s="7"/>
      <c r="O1" s="33"/>
    </row>
    <row r="2" ht="15.75" customHeight="1" spans="1:15">
      <c r="A2" s="8" t="s">
        <v>26</v>
      </c>
      <c r="B2" s="9"/>
      <c r="C2" s="9"/>
      <c r="D2" s="9"/>
      <c r="E2" s="9"/>
      <c r="F2" s="9"/>
      <c r="G2" s="9"/>
      <c r="H2" s="9"/>
      <c r="I2" s="9"/>
      <c r="J2" s="9"/>
      <c r="K2" s="9"/>
      <c r="L2" s="9"/>
      <c r="M2" s="9"/>
      <c r="N2" s="9"/>
      <c r="O2" s="34"/>
    </row>
    <row r="3" ht="24.75" customHeight="1" spans="1:15">
      <c r="A3" s="10" t="s">
        <v>27</v>
      </c>
      <c r="B3" s="10" t="s">
        <v>28</v>
      </c>
      <c r="C3" s="10" t="s">
        <v>29</v>
      </c>
      <c r="D3" s="10"/>
      <c r="E3" s="10"/>
      <c r="F3" s="10"/>
      <c r="G3" s="10"/>
      <c r="H3" s="10"/>
      <c r="I3" s="35" t="s">
        <v>30</v>
      </c>
      <c r="J3" s="36" t="s">
        <v>39</v>
      </c>
      <c r="K3" s="37"/>
      <c r="L3" s="37"/>
      <c r="M3" s="37"/>
      <c r="N3" s="38" t="s">
        <v>43</v>
      </c>
      <c r="O3" s="12" t="s">
        <v>32</v>
      </c>
    </row>
    <row r="4" ht="14.25" customHeight="1" spans="1:15">
      <c r="A4" s="10"/>
      <c r="B4" s="10" t="s">
        <v>33</v>
      </c>
      <c r="C4" s="10" t="s">
        <v>34</v>
      </c>
      <c r="D4" s="10" t="s">
        <v>35</v>
      </c>
      <c r="E4" s="10" t="s">
        <v>36</v>
      </c>
      <c r="F4" s="11" t="s">
        <v>3</v>
      </c>
      <c r="G4" s="12" t="s">
        <v>19</v>
      </c>
      <c r="H4" s="11" t="s">
        <v>37</v>
      </c>
      <c r="I4" s="39" t="s">
        <v>5</v>
      </c>
      <c r="J4" s="40"/>
      <c r="K4" s="11" t="s">
        <v>40</v>
      </c>
      <c r="L4" s="11" t="s">
        <v>288</v>
      </c>
      <c r="M4" s="11" t="s">
        <v>289</v>
      </c>
      <c r="N4" s="41"/>
      <c r="O4" s="42"/>
    </row>
    <row r="5" ht="48.75" customHeight="1" spans="1:15">
      <c r="A5" s="10"/>
      <c r="B5" s="10"/>
      <c r="C5" s="10"/>
      <c r="D5" s="10"/>
      <c r="E5" s="10"/>
      <c r="F5" s="11"/>
      <c r="G5" s="13"/>
      <c r="H5" s="11"/>
      <c r="I5" s="39"/>
      <c r="J5" s="43"/>
      <c r="K5" s="11"/>
      <c r="L5" s="10"/>
      <c r="M5" s="10"/>
      <c r="N5" s="44"/>
      <c r="O5" s="13"/>
    </row>
    <row r="6" ht="34.5" customHeight="1" spans="1:15">
      <c r="A6" s="10"/>
      <c r="B6" s="10"/>
      <c r="C6" s="10"/>
      <c r="D6" s="10"/>
      <c r="E6" s="10"/>
      <c r="F6" s="11"/>
      <c r="G6" s="13"/>
      <c r="H6" s="11"/>
      <c r="I6" s="39">
        <f>SUM(I7:I45)</f>
        <v>6164500</v>
      </c>
      <c r="J6" s="39"/>
      <c r="K6" s="11"/>
      <c r="L6" s="10"/>
      <c r="M6" s="10"/>
      <c r="N6" s="11"/>
      <c r="O6" s="45"/>
    </row>
    <row r="7" s="1" customFormat="1" ht="42.75" customHeight="1" spans="1:15">
      <c r="A7" s="14">
        <v>1</v>
      </c>
      <c r="B7" s="15" t="s">
        <v>496</v>
      </c>
      <c r="C7" s="15" t="s">
        <v>497</v>
      </c>
      <c r="D7" s="15" t="s">
        <v>498</v>
      </c>
      <c r="E7" s="16" t="s">
        <v>133</v>
      </c>
      <c r="F7" s="16" t="s">
        <v>8</v>
      </c>
      <c r="G7" s="16" t="s">
        <v>23</v>
      </c>
      <c r="H7" s="17">
        <v>10000</v>
      </c>
      <c r="I7" s="16">
        <v>10000</v>
      </c>
      <c r="J7" s="15" t="s">
        <v>499</v>
      </c>
      <c r="K7" s="46" t="s">
        <v>83</v>
      </c>
      <c r="L7" s="46">
        <v>2023.6</v>
      </c>
      <c r="M7" s="46">
        <v>2024.12</v>
      </c>
      <c r="N7" s="17" t="s">
        <v>86</v>
      </c>
      <c r="O7" s="15"/>
    </row>
    <row r="8" ht="26.25" customHeight="1" spans="1:15">
      <c r="A8" s="18">
        <v>2</v>
      </c>
      <c r="B8" s="19" t="s">
        <v>500</v>
      </c>
      <c r="C8" s="20" t="s">
        <v>501</v>
      </c>
      <c r="D8" s="19" t="s">
        <v>502</v>
      </c>
      <c r="E8" s="3" t="s">
        <v>73</v>
      </c>
      <c r="F8" s="18" t="s">
        <v>9</v>
      </c>
      <c r="G8" s="18" t="s">
        <v>21</v>
      </c>
      <c r="H8" s="18" t="s">
        <v>503</v>
      </c>
      <c r="I8" s="18">
        <v>10000</v>
      </c>
      <c r="J8" s="25" t="s">
        <v>504</v>
      </c>
      <c r="K8" s="21"/>
      <c r="L8" s="21"/>
      <c r="M8" s="21"/>
      <c r="N8" s="21" t="s">
        <v>122</v>
      </c>
      <c r="O8" s="15"/>
    </row>
    <row r="9" ht="69.75" customHeight="1" spans="1:15">
      <c r="A9" s="14">
        <v>3</v>
      </c>
      <c r="B9" s="19" t="s">
        <v>505</v>
      </c>
      <c r="C9" s="19" t="s">
        <v>506</v>
      </c>
      <c r="D9" s="19" t="s">
        <v>507</v>
      </c>
      <c r="E9" s="3" t="s">
        <v>133</v>
      </c>
      <c r="F9" s="18" t="s">
        <v>9</v>
      </c>
      <c r="G9" s="18" t="s">
        <v>21</v>
      </c>
      <c r="H9" s="18" t="s">
        <v>503</v>
      </c>
      <c r="I9" s="18">
        <v>5000</v>
      </c>
      <c r="J9" s="19" t="s">
        <v>508</v>
      </c>
      <c r="K9" s="21"/>
      <c r="L9" s="21"/>
      <c r="M9" s="21"/>
      <c r="N9" s="21" t="s">
        <v>122</v>
      </c>
      <c r="O9" s="15"/>
    </row>
    <row r="10" ht="26.25" customHeight="1" spans="1:15">
      <c r="A10" s="18">
        <v>4</v>
      </c>
      <c r="B10" s="21" t="s">
        <v>509</v>
      </c>
      <c r="C10" s="21" t="s">
        <v>510</v>
      </c>
      <c r="D10" s="21" t="s">
        <v>511</v>
      </c>
      <c r="E10" s="18" t="s">
        <v>73</v>
      </c>
      <c r="F10" s="18" t="s">
        <v>8</v>
      </c>
      <c r="G10" s="18" t="s">
        <v>21</v>
      </c>
      <c r="H10" s="21" t="s">
        <v>503</v>
      </c>
      <c r="I10" s="18">
        <v>20000</v>
      </c>
      <c r="J10" s="21" t="s">
        <v>512</v>
      </c>
      <c r="K10" s="21"/>
      <c r="L10" s="21"/>
      <c r="M10" s="21"/>
      <c r="N10" s="21" t="s">
        <v>122</v>
      </c>
      <c r="O10" s="15"/>
    </row>
    <row r="11" s="2" customFormat="1" ht="54.75" customHeight="1" spans="1:15">
      <c r="A11" s="14">
        <v>5</v>
      </c>
      <c r="B11" s="3" t="s">
        <v>513</v>
      </c>
      <c r="C11" s="3" t="s">
        <v>514</v>
      </c>
      <c r="D11" s="22" t="s">
        <v>515</v>
      </c>
      <c r="E11" s="16" t="s">
        <v>133</v>
      </c>
      <c r="F11" s="3" t="s">
        <v>8</v>
      </c>
      <c r="G11" s="22" t="s">
        <v>516</v>
      </c>
      <c r="H11" s="3"/>
      <c r="I11" s="3">
        <v>200000</v>
      </c>
      <c r="J11" s="3" t="s">
        <v>517</v>
      </c>
      <c r="K11" s="3"/>
      <c r="L11" s="3"/>
      <c r="M11" s="3"/>
      <c r="N11" s="21" t="s">
        <v>189</v>
      </c>
      <c r="O11" s="15"/>
    </row>
    <row r="12" s="2" customFormat="1" ht="87" customHeight="1" spans="1:15">
      <c r="A12" s="18">
        <v>6</v>
      </c>
      <c r="B12" s="3" t="s">
        <v>518</v>
      </c>
      <c r="C12" s="3" t="s">
        <v>519</v>
      </c>
      <c r="D12" s="3" t="s">
        <v>520</v>
      </c>
      <c r="E12" s="16" t="s">
        <v>133</v>
      </c>
      <c r="F12" s="3" t="s">
        <v>8</v>
      </c>
      <c r="G12" s="3" t="s">
        <v>23</v>
      </c>
      <c r="H12" s="3">
        <v>10</v>
      </c>
      <c r="I12" s="3">
        <v>48000</v>
      </c>
      <c r="J12" s="3" t="s">
        <v>517</v>
      </c>
      <c r="K12" s="3"/>
      <c r="L12" s="3"/>
      <c r="M12" s="3"/>
      <c r="N12" s="21" t="s">
        <v>189</v>
      </c>
      <c r="O12" s="15"/>
    </row>
    <row r="13" s="2" customFormat="1" ht="75.75" customHeight="1" spans="1:15">
      <c r="A13" s="14">
        <v>7</v>
      </c>
      <c r="B13" s="22" t="s">
        <v>521</v>
      </c>
      <c r="C13" s="22" t="s">
        <v>522</v>
      </c>
      <c r="D13" s="22" t="s">
        <v>523</v>
      </c>
      <c r="E13" s="18" t="s">
        <v>73</v>
      </c>
      <c r="F13" s="3" t="s">
        <v>8</v>
      </c>
      <c r="G13" s="22" t="s">
        <v>524</v>
      </c>
      <c r="H13" s="3"/>
      <c r="I13" s="3">
        <v>150000</v>
      </c>
      <c r="J13" s="3" t="s">
        <v>517</v>
      </c>
      <c r="K13" s="3"/>
      <c r="L13" s="3"/>
      <c r="M13" s="3"/>
      <c r="N13" s="21" t="s">
        <v>189</v>
      </c>
      <c r="O13" s="15" t="s">
        <v>60</v>
      </c>
    </row>
    <row r="14" s="2" customFormat="1" ht="49.5" customHeight="1" spans="1:15">
      <c r="A14" s="18">
        <v>8</v>
      </c>
      <c r="B14" s="3" t="s">
        <v>525</v>
      </c>
      <c r="C14" s="3" t="s">
        <v>526</v>
      </c>
      <c r="D14" s="3" t="s">
        <v>527</v>
      </c>
      <c r="E14" s="18" t="s">
        <v>73</v>
      </c>
      <c r="F14" s="3" t="s">
        <v>8</v>
      </c>
      <c r="G14" s="3" t="s">
        <v>524</v>
      </c>
      <c r="H14" s="3">
        <v>7</v>
      </c>
      <c r="I14" s="3">
        <v>50000</v>
      </c>
      <c r="J14" s="3" t="s">
        <v>517</v>
      </c>
      <c r="K14" s="3"/>
      <c r="L14" s="3"/>
      <c r="M14" s="3"/>
      <c r="N14" s="21" t="s">
        <v>189</v>
      </c>
      <c r="O14" s="15"/>
    </row>
    <row r="15" s="2" customFormat="1" ht="62.25" customHeight="1" spans="1:15">
      <c r="A15" s="14">
        <v>9</v>
      </c>
      <c r="B15" s="3" t="s">
        <v>528</v>
      </c>
      <c r="C15" s="3" t="s">
        <v>529</v>
      </c>
      <c r="D15" s="3" t="s">
        <v>530</v>
      </c>
      <c r="E15" s="22" t="s">
        <v>110</v>
      </c>
      <c r="F15" s="3" t="s">
        <v>8</v>
      </c>
      <c r="G15" s="3" t="s">
        <v>23</v>
      </c>
      <c r="H15" s="3"/>
      <c r="I15" s="3">
        <v>28000</v>
      </c>
      <c r="J15" s="3" t="s">
        <v>517</v>
      </c>
      <c r="K15" s="3"/>
      <c r="L15" s="3"/>
      <c r="M15" s="3"/>
      <c r="N15" s="21" t="s">
        <v>189</v>
      </c>
      <c r="O15" s="15"/>
    </row>
    <row r="16" s="3" customFormat="1" ht="87.75" customHeight="1" spans="1:28">
      <c r="A16" s="18">
        <v>10</v>
      </c>
      <c r="B16" s="22" t="s">
        <v>531</v>
      </c>
      <c r="C16" s="3" t="s">
        <v>532</v>
      </c>
      <c r="D16" s="3" t="s">
        <v>533</v>
      </c>
      <c r="E16" s="18" t="s">
        <v>73</v>
      </c>
      <c r="F16" s="3" t="s">
        <v>8</v>
      </c>
      <c r="G16" s="3" t="s">
        <v>23</v>
      </c>
      <c r="I16" s="3">
        <v>650000</v>
      </c>
      <c r="J16" s="3" t="s">
        <v>517</v>
      </c>
      <c r="N16" s="21" t="s">
        <v>189</v>
      </c>
      <c r="O16" s="15" t="s">
        <v>60</v>
      </c>
      <c r="P16" s="2"/>
      <c r="Q16" s="2"/>
      <c r="R16" s="2"/>
      <c r="S16" s="2"/>
      <c r="T16" s="2"/>
      <c r="U16" s="2"/>
      <c r="V16" s="2"/>
      <c r="W16" s="2"/>
      <c r="X16" s="2"/>
      <c r="Y16" s="2"/>
      <c r="Z16" s="2"/>
      <c r="AA16" s="2"/>
      <c r="AB16" s="49"/>
    </row>
    <row r="17" s="4" customFormat="1" ht="37.5" customHeight="1" spans="1:15">
      <c r="A17" s="14">
        <v>11</v>
      </c>
      <c r="B17" s="19" t="s">
        <v>534</v>
      </c>
      <c r="C17" s="20" t="s">
        <v>535</v>
      </c>
      <c r="D17" s="19" t="s">
        <v>536</v>
      </c>
      <c r="E17" s="16" t="s">
        <v>133</v>
      </c>
      <c r="F17" s="3" t="s">
        <v>8</v>
      </c>
      <c r="G17" s="22" t="s">
        <v>516</v>
      </c>
      <c r="H17" s="19" t="s">
        <v>537</v>
      </c>
      <c r="I17" s="3">
        <v>50000</v>
      </c>
      <c r="J17" s="20" t="s">
        <v>538</v>
      </c>
      <c r="K17" s="19" t="s">
        <v>184</v>
      </c>
      <c r="L17" s="19"/>
      <c r="M17" s="19"/>
      <c r="N17" s="20" t="s">
        <v>59</v>
      </c>
      <c r="O17" s="15"/>
    </row>
    <row r="18" s="5" customFormat="1" ht="66" customHeight="1" spans="1:15">
      <c r="A18" s="18">
        <v>12</v>
      </c>
      <c r="B18" s="23" t="s">
        <v>539</v>
      </c>
      <c r="C18" s="23" t="s">
        <v>540</v>
      </c>
      <c r="D18" s="23" t="s">
        <v>541</v>
      </c>
      <c r="E18" s="14" t="s">
        <v>73</v>
      </c>
      <c r="F18" s="24" t="s">
        <v>8</v>
      </c>
      <c r="G18" s="24" t="s">
        <v>22</v>
      </c>
      <c r="H18" s="24">
        <v>8.76</v>
      </c>
      <c r="I18" s="24">
        <v>200000</v>
      </c>
      <c r="J18" s="23" t="s">
        <v>542</v>
      </c>
      <c r="K18" s="23"/>
      <c r="L18" s="23"/>
      <c r="M18" s="23"/>
      <c r="N18" s="23" t="s">
        <v>176</v>
      </c>
      <c r="O18" s="15" t="s">
        <v>60</v>
      </c>
    </row>
    <row r="19" s="5" customFormat="1" ht="44.25" customHeight="1" spans="1:15">
      <c r="A19" s="14">
        <v>13</v>
      </c>
      <c r="B19" s="23" t="s">
        <v>543</v>
      </c>
      <c r="C19" s="23" t="s">
        <v>544</v>
      </c>
      <c r="D19" s="23" t="s">
        <v>545</v>
      </c>
      <c r="E19" s="16" t="s">
        <v>133</v>
      </c>
      <c r="F19" s="24" t="s">
        <v>8</v>
      </c>
      <c r="G19" s="24" t="s">
        <v>22</v>
      </c>
      <c r="H19" s="24">
        <v>15</v>
      </c>
      <c r="I19" s="24">
        <v>120000</v>
      </c>
      <c r="J19" s="23" t="s">
        <v>542</v>
      </c>
      <c r="K19" s="23"/>
      <c r="L19" s="23"/>
      <c r="M19" s="23"/>
      <c r="N19" s="23" t="s">
        <v>176</v>
      </c>
      <c r="O19" s="15" t="s">
        <v>60</v>
      </c>
    </row>
    <row r="20" ht="45" customHeight="1" spans="1:15">
      <c r="A20" s="18">
        <v>14</v>
      </c>
      <c r="B20" s="25" t="s">
        <v>503</v>
      </c>
      <c r="C20" s="26" t="s">
        <v>546</v>
      </c>
      <c r="D20" s="26" t="s">
        <v>547</v>
      </c>
      <c r="E20" s="27" t="s">
        <v>133</v>
      </c>
      <c r="F20" s="27" t="s">
        <v>8</v>
      </c>
      <c r="G20" s="27" t="s">
        <v>22</v>
      </c>
      <c r="H20" s="21"/>
      <c r="I20" s="18">
        <v>390000</v>
      </c>
      <c r="J20" s="47" t="s">
        <v>542</v>
      </c>
      <c r="K20" s="21"/>
      <c r="L20" s="21"/>
      <c r="M20" s="21"/>
      <c r="N20" s="25" t="s">
        <v>176</v>
      </c>
      <c r="O20" s="15"/>
    </row>
    <row r="21" ht="37.5" customHeight="1" spans="1:15">
      <c r="A21" s="14">
        <v>15</v>
      </c>
      <c r="B21" s="28" t="s">
        <v>548</v>
      </c>
      <c r="C21" s="28" t="s">
        <v>549</v>
      </c>
      <c r="D21" s="28" t="s">
        <v>550</v>
      </c>
      <c r="E21" s="27" t="s">
        <v>53</v>
      </c>
      <c r="F21" s="29" t="s">
        <v>8</v>
      </c>
      <c r="G21" s="29" t="s">
        <v>21</v>
      </c>
      <c r="H21" s="21"/>
      <c r="I21" s="29">
        <v>200000</v>
      </c>
      <c r="J21" s="47" t="s">
        <v>542</v>
      </c>
      <c r="K21" s="21"/>
      <c r="L21" s="21"/>
      <c r="M21" s="21"/>
      <c r="N21" s="28" t="s">
        <v>122</v>
      </c>
      <c r="O21" s="15" t="s">
        <v>60</v>
      </c>
    </row>
    <row r="22" ht="64.5" customHeight="1" spans="1:15">
      <c r="A22" s="18">
        <v>16</v>
      </c>
      <c r="B22" s="28" t="s">
        <v>152</v>
      </c>
      <c r="C22" s="28" t="s">
        <v>551</v>
      </c>
      <c r="D22" s="28" t="s">
        <v>552</v>
      </c>
      <c r="E22" s="27" t="s">
        <v>53</v>
      </c>
      <c r="F22" s="29" t="s">
        <v>9</v>
      </c>
      <c r="G22" s="29" t="s">
        <v>21</v>
      </c>
      <c r="H22" s="21"/>
      <c r="I22" s="29">
        <v>20000</v>
      </c>
      <c r="J22" s="47" t="s">
        <v>542</v>
      </c>
      <c r="K22" s="21"/>
      <c r="L22" s="21"/>
      <c r="M22" s="21"/>
      <c r="N22" s="28" t="s">
        <v>122</v>
      </c>
      <c r="O22" s="15"/>
    </row>
    <row r="23" ht="67.5" customHeight="1" spans="1:15">
      <c r="A23" s="14">
        <v>17</v>
      </c>
      <c r="B23" s="28" t="s">
        <v>553</v>
      </c>
      <c r="C23" s="28" t="s">
        <v>554</v>
      </c>
      <c r="D23" s="28" t="s">
        <v>555</v>
      </c>
      <c r="E23" s="27" t="s">
        <v>53</v>
      </c>
      <c r="F23" s="29" t="s">
        <v>9</v>
      </c>
      <c r="G23" s="29" t="s">
        <v>21</v>
      </c>
      <c r="H23" s="21"/>
      <c r="I23" s="29">
        <v>30000</v>
      </c>
      <c r="J23" s="47" t="s">
        <v>542</v>
      </c>
      <c r="K23" s="21"/>
      <c r="L23" s="21"/>
      <c r="M23" s="21"/>
      <c r="N23" s="28" t="s">
        <v>122</v>
      </c>
      <c r="O23" s="15"/>
    </row>
    <row r="24" ht="45" customHeight="1" spans="1:15">
      <c r="A24" s="18">
        <v>18</v>
      </c>
      <c r="B24" s="28" t="s">
        <v>556</v>
      </c>
      <c r="C24" s="28" t="s">
        <v>557</v>
      </c>
      <c r="D24" s="28" t="s">
        <v>558</v>
      </c>
      <c r="E24" s="27" t="s">
        <v>53</v>
      </c>
      <c r="F24" s="29" t="s">
        <v>8</v>
      </c>
      <c r="G24" s="29" t="s">
        <v>516</v>
      </c>
      <c r="H24" s="21"/>
      <c r="I24" s="29">
        <v>100000</v>
      </c>
      <c r="J24" s="47" t="s">
        <v>542</v>
      </c>
      <c r="K24" s="21"/>
      <c r="L24" s="21"/>
      <c r="M24" s="21"/>
      <c r="N24" s="28" t="s">
        <v>59</v>
      </c>
      <c r="O24" s="15"/>
    </row>
    <row r="25" ht="58.5" customHeight="1" spans="1:15">
      <c r="A25" s="14">
        <v>19</v>
      </c>
      <c r="B25" s="28" t="s">
        <v>559</v>
      </c>
      <c r="C25" s="28" t="s">
        <v>560</v>
      </c>
      <c r="D25" s="28" t="s">
        <v>561</v>
      </c>
      <c r="E25" s="27" t="s">
        <v>53</v>
      </c>
      <c r="F25" s="29" t="s">
        <v>8</v>
      </c>
      <c r="G25" s="29" t="s">
        <v>516</v>
      </c>
      <c r="H25" s="21"/>
      <c r="I25" s="29">
        <v>3000</v>
      </c>
      <c r="J25" s="47" t="s">
        <v>542</v>
      </c>
      <c r="K25" s="21"/>
      <c r="L25" s="21"/>
      <c r="M25" s="21"/>
      <c r="N25" s="28" t="s">
        <v>59</v>
      </c>
      <c r="O25" s="15"/>
    </row>
    <row r="26" ht="37.5" customHeight="1" spans="1:15">
      <c r="A26" s="18">
        <v>20</v>
      </c>
      <c r="B26" s="28" t="s">
        <v>562</v>
      </c>
      <c r="C26" s="28" t="s">
        <v>563</v>
      </c>
      <c r="D26" s="28" t="s">
        <v>564</v>
      </c>
      <c r="E26" s="27" t="s">
        <v>53</v>
      </c>
      <c r="F26" s="29" t="s">
        <v>8</v>
      </c>
      <c r="G26" s="29" t="s">
        <v>516</v>
      </c>
      <c r="H26" s="21"/>
      <c r="I26" s="29">
        <v>10000</v>
      </c>
      <c r="J26" s="47" t="s">
        <v>542</v>
      </c>
      <c r="K26" s="21"/>
      <c r="L26" s="21"/>
      <c r="M26" s="21"/>
      <c r="N26" s="28" t="s">
        <v>59</v>
      </c>
      <c r="O26" s="15"/>
    </row>
    <row r="27" ht="37.5" customHeight="1" spans="1:15">
      <c r="A27" s="14">
        <v>21</v>
      </c>
      <c r="B27" s="28" t="s">
        <v>565</v>
      </c>
      <c r="C27" s="28" t="s">
        <v>566</v>
      </c>
      <c r="D27" s="28" t="s">
        <v>567</v>
      </c>
      <c r="E27" s="27" t="s">
        <v>53</v>
      </c>
      <c r="F27" s="29" t="s">
        <v>8</v>
      </c>
      <c r="G27" s="29" t="s">
        <v>516</v>
      </c>
      <c r="H27" s="21"/>
      <c r="I27" s="29">
        <v>100000</v>
      </c>
      <c r="J27" s="47" t="s">
        <v>542</v>
      </c>
      <c r="K27" s="21"/>
      <c r="L27" s="21"/>
      <c r="M27" s="21"/>
      <c r="N27" s="28" t="s">
        <v>59</v>
      </c>
      <c r="O27" s="15"/>
    </row>
    <row r="28" ht="37.5" customHeight="1" spans="1:15">
      <c r="A28" s="18">
        <v>22</v>
      </c>
      <c r="B28" s="28" t="s">
        <v>568</v>
      </c>
      <c r="C28" s="28" t="s">
        <v>569</v>
      </c>
      <c r="D28" s="28" t="s">
        <v>570</v>
      </c>
      <c r="E28" s="27" t="s">
        <v>53</v>
      </c>
      <c r="F28" s="29" t="s">
        <v>8</v>
      </c>
      <c r="G28" s="29" t="s">
        <v>516</v>
      </c>
      <c r="H28" s="21"/>
      <c r="I28" s="29">
        <v>10000</v>
      </c>
      <c r="J28" s="47" t="s">
        <v>542</v>
      </c>
      <c r="K28" s="21"/>
      <c r="L28" s="21"/>
      <c r="M28" s="21"/>
      <c r="N28" s="28" t="s">
        <v>59</v>
      </c>
      <c r="O28" s="15"/>
    </row>
    <row r="29" ht="37.5" customHeight="1" spans="1:15">
      <c r="A29" s="14">
        <v>23</v>
      </c>
      <c r="B29" s="28" t="s">
        <v>571</v>
      </c>
      <c r="C29" s="28" t="s">
        <v>572</v>
      </c>
      <c r="D29" s="28" t="s">
        <v>573</v>
      </c>
      <c r="E29" s="27" t="s">
        <v>53</v>
      </c>
      <c r="F29" s="29" t="s">
        <v>8</v>
      </c>
      <c r="G29" s="29" t="s">
        <v>516</v>
      </c>
      <c r="H29" s="21"/>
      <c r="I29" s="29">
        <v>3500</v>
      </c>
      <c r="J29" s="47" t="s">
        <v>542</v>
      </c>
      <c r="K29" s="21"/>
      <c r="L29" s="21"/>
      <c r="M29" s="21"/>
      <c r="N29" s="28" t="s">
        <v>59</v>
      </c>
      <c r="O29" s="15"/>
    </row>
    <row r="30" ht="37.5" customHeight="1" spans="1:15">
      <c r="A30" s="18">
        <v>24</v>
      </c>
      <c r="B30" s="28" t="s">
        <v>574</v>
      </c>
      <c r="C30" s="28" t="s">
        <v>529</v>
      </c>
      <c r="D30" s="28" t="s">
        <v>575</v>
      </c>
      <c r="E30" s="27" t="s">
        <v>53</v>
      </c>
      <c r="F30" s="29" t="s">
        <v>8</v>
      </c>
      <c r="G30" s="22" t="s">
        <v>524</v>
      </c>
      <c r="H30" s="21"/>
      <c r="I30" s="29">
        <v>15000</v>
      </c>
      <c r="J30" s="47" t="s">
        <v>542</v>
      </c>
      <c r="K30" s="21"/>
      <c r="L30" s="21"/>
      <c r="M30" s="21"/>
      <c r="N30" s="28" t="s">
        <v>189</v>
      </c>
      <c r="O30" s="15"/>
    </row>
    <row r="31" ht="37.5" customHeight="1" spans="1:15">
      <c r="A31" s="14">
        <v>25</v>
      </c>
      <c r="B31" s="28" t="s">
        <v>576</v>
      </c>
      <c r="C31" s="28" t="s">
        <v>577</v>
      </c>
      <c r="D31" s="28" t="s">
        <v>578</v>
      </c>
      <c r="E31" s="27" t="s">
        <v>53</v>
      </c>
      <c r="F31" s="29" t="s">
        <v>8</v>
      </c>
      <c r="G31" s="30" t="s">
        <v>22</v>
      </c>
      <c r="H31" s="21"/>
      <c r="I31" s="29">
        <v>600000</v>
      </c>
      <c r="J31" s="47" t="s">
        <v>542</v>
      </c>
      <c r="K31" s="21"/>
      <c r="L31" s="21"/>
      <c r="M31" s="21"/>
      <c r="N31" s="28" t="s">
        <v>176</v>
      </c>
      <c r="O31" s="15"/>
    </row>
    <row r="32" ht="37.5" customHeight="1" spans="1:15">
      <c r="A32" s="18">
        <v>26</v>
      </c>
      <c r="B32" s="28" t="s">
        <v>579</v>
      </c>
      <c r="C32" s="28" t="s">
        <v>580</v>
      </c>
      <c r="D32" s="28" t="s">
        <v>581</v>
      </c>
      <c r="E32" s="27" t="s">
        <v>53</v>
      </c>
      <c r="F32" s="29" t="s">
        <v>8</v>
      </c>
      <c r="G32" s="30" t="s">
        <v>22</v>
      </c>
      <c r="H32" s="21"/>
      <c r="I32" s="29">
        <v>280000</v>
      </c>
      <c r="J32" s="47" t="s">
        <v>542</v>
      </c>
      <c r="K32" s="21"/>
      <c r="L32" s="21"/>
      <c r="M32" s="21"/>
      <c r="N32" s="28" t="s">
        <v>176</v>
      </c>
      <c r="O32" s="15"/>
    </row>
    <row r="33" ht="37.5" customHeight="1" spans="1:15">
      <c r="A33" s="14">
        <v>27</v>
      </c>
      <c r="B33" s="28" t="s">
        <v>582</v>
      </c>
      <c r="C33" s="28" t="s">
        <v>583</v>
      </c>
      <c r="D33" s="28" t="s">
        <v>584</v>
      </c>
      <c r="E33" s="27" t="s">
        <v>53</v>
      </c>
      <c r="F33" s="29" t="s">
        <v>8</v>
      </c>
      <c r="G33" s="30" t="s">
        <v>22</v>
      </c>
      <c r="H33" s="21"/>
      <c r="I33" s="29">
        <v>20000</v>
      </c>
      <c r="J33" s="47" t="s">
        <v>542</v>
      </c>
      <c r="K33" s="21"/>
      <c r="L33" s="21"/>
      <c r="M33" s="21"/>
      <c r="N33" s="28" t="s">
        <v>176</v>
      </c>
      <c r="O33" s="15"/>
    </row>
    <row r="34" ht="37.5" customHeight="1" spans="1:15">
      <c r="A34" s="18">
        <v>28</v>
      </c>
      <c r="B34" s="28" t="s">
        <v>585</v>
      </c>
      <c r="C34" s="28" t="s">
        <v>586</v>
      </c>
      <c r="D34" s="28" t="s">
        <v>587</v>
      </c>
      <c r="E34" s="27" t="s">
        <v>53</v>
      </c>
      <c r="F34" s="29" t="s">
        <v>8</v>
      </c>
      <c r="G34" s="30" t="s">
        <v>22</v>
      </c>
      <c r="H34" s="21"/>
      <c r="I34" s="29">
        <v>12000</v>
      </c>
      <c r="J34" s="47" t="s">
        <v>542</v>
      </c>
      <c r="K34" s="21"/>
      <c r="L34" s="21"/>
      <c r="M34" s="21"/>
      <c r="N34" s="28" t="s">
        <v>176</v>
      </c>
      <c r="O34" s="15"/>
    </row>
    <row r="35" ht="37.5" customHeight="1" spans="1:15">
      <c r="A35" s="14">
        <v>29</v>
      </c>
      <c r="B35" s="28" t="s">
        <v>588</v>
      </c>
      <c r="C35" s="28" t="s">
        <v>589</v>
      </c>
      <c r="D35" s="28" t="s">
        <v>590</v>
      </c>
      <c r="E35" s="27" t="s">
        <v>53</v>
      </c>
      <c r="F35" s="29" t="s">
        <v>8</v>
      </c>
      <c r="G35" s="30" t="s">
        <v>22</v>
      </c>
      <c r="H35" s="21"/>
      <c r="I35" s="29">
        <v>600000</v>
      </c>
      <c r="J35" s="47" t="s">
        <v>542</v>
      </c>
      <c r="K35" s="21"/>
      <c r="L35" s="21"/>
      <c r="M35" s="21"/>
      <c r="N35" s="28" t="s">
        <v>176</v>
      </c>
      <c r="O35" s="15"/>
    </row>
    <row r="36" ht="37.5" customHeight="1" spans="1:15">
      <c r="A36" s="18">
        <v>30</v>
      </c>
      <c r="B36" s="28" t="s">
        <v>591</v>
      </c>
      <c r="C36" s="28" t="s">
        <v>592</v>
      </c>
      <c r="D36" s="28" t="s">
        <v>593</v>
      </c>
      <c r="E36" s="27" t="s">
        <v>53</v>
      </c>
      <c r="F36" s="29" t="s">
        <v>9</v>
      </c>
      <c r="G36" s="30" t="s">
        <v>22</v>
      </c>
      <c r="H36" s="21"/>
      <c r="I36" s="29">
        <v>300000</v>
      </c>
      <c r="J36" s="47" t="s">
        <v>542</v>
      </c>
      <c r="K36" s="21"/>
      <c r="L36" s="21"/>
      <c r="M36" s="21"/>
      <c r="N36" s="28" t="s">
        <v>176</v>
      </c>
      <c r="O36" s="15"/>
    </row>
    <row r="37" ht="115" customHeight="1" spans="1:15">
      <c r="A37" s="14">
        <v>31</v>
      </c>
      <c r="B37" s="31" t="s">
        <v>594</v>
      </c>
      <c r="C37" s="28" t="s">
        <v>595</v>
      </c>
      <c r="D37" s="28" t="s">
        <v>596</v>
      </c>
      <c r="E37" s="27" t="s">
        <v>53</v>
      </c>
      <c r="F37" s="29" t="s">
        <v>9</v>
      </c>
      <c r="G37" s="30" t="s">
        <v>22</v>
      </c>
      <c r="H37" s="21"/>
      <c r="I37" s="29">
        <v>50000</v>
      </c>
      <c r="J37" s="47" t="s">
        <v>542</v>
      </c>
      <c r="K37" s="21"/>
      <c r="L37" s="21"/>
      <c r="M37" s="21"/>
      <c r="N37" s="28" t="s">
        <v>176</v>
      </c>
      <c r="O37" s="15"/>
    </row>
    <row r="38" ht="37.5" customHeight="1" spans="1:15">
      <c r="A38" s="18">
        <v>32</v>
      </c>
      <c r="B38" s="28" t="s">
        <v>597</v>
      </c>
      <c r="C38" s="28" t="s">
        <v>598</v>
      </c>
      <c r="D38" s="28" t="s">
        <v>599</v>
      </c>
      <c r="E38" s="27" t="s">
        <v>53</v>
      </c>
      <c r="F38" s="29" t="s">
        <v>8</v>
      </c>
      <c r="G38" s="30" t="s">
        <v>22</v>
      </c>
      <c r="H38" s="21"/>
      <c r="I38" s="29">
        <v>1000000</v>
      </c>
      <c r="J38" s="47" t="s">
        <v>542</v>
      </c>
      <c r="K38" s="21"/>
      <c r="L38" s="21"/>
      <c r="M38" s="21"/>
      <c r="N38" s="28" t="s">
        <v>176</v>
      </c>
      <c r="O38" s="15"/>
    </row>
    <row r="39" ht="37.5" customHeight="1" spans="1:15">
      <c r="A39" s="14">
        <v>33</v>
      </c>
      <c r="B39" s="28" t="s">
        <v>600</v>
      </c>
      <c r="C39" s="28" t="s">
        <v>601</v>
      </c>
      <c r="D39" s="28" t="s">
        <v>602</v>
      </c>
      <c r="E39" s="27" t="s">
        <v>53</v>
      </c>
      <c r="F39" s="29" t="s">
        <v>8</v>
      </c>
      <c r="G39" s="30" t="s">
        <v>22</v>
      </c>
      <c r="H39" s="21"/>
      <c r="I39" s="29">
        <v>300000</v>
      </c>
      <c r="J39" s="47" t="s">
        <v>542</v>
      </c>
      <c r="K39" s="21"/>
      <c r="L39" s="21"/>
      <c r="M39" s="21"/>
      <c r="N39" s="28" t="s">
        <v>176</v>
      </c>
      <c r="O39" s="15"/>
    </row>
    <row r="40" ht="37.5" customHeight="1" spans="1:15">
      <c r="A40" s="18">
        <v>34</v>
      </c>
      <c r="B40" s="28" t="s">
        <v>603</v>
      </c>
      <c r="C40" s="28" t="s">
        <v>604</v>
      </c>
      <c r="D40" s="28" t="s">
        <v>605</v>
      </c>
      <c r="E40" s="27" t="s">
        <v>53</v>
      </c>
      <c r="F40" s="29" t="s">
        <v>8</v>
      </c>
      <c r="G40" s="30" t="s">
        <v>22</v>
      </c>
      <c r="H40" s="21"/>
      <c r="I40" s="29">
        <v>150000</v>
      </c>
      <c r="J40" s="47" t="s">
        <v>542</v>
      </c>
      <c r="K40" s="21"/>
      <c r="L40" s="21"/>
      <c r="M40" s="21"/>
      <c r="N40" s="28" t="s">
        <v>176</v>
      </c>
      <c r="O40" s="15"/>
    </row>
    <row r="41" ht="37.5" customHeight="1" spans="1:15">
      <c r="A41" s="14">
        <v>35</v>
      </c>
      <c r="B41" s="28" t="s">
        <v>606</v>
      </c>
      <c r="C41" s="28" t="s">
        <v>607</v>
      </c>
      <c r="D41" s="28" t="s">
        <v>608</v>
      </c>
      <c r="E41" s="27" t="s">
        <v>53</v>
      </c>
      <c r="F41" s="29" t="s">
        <v>8</v>
      </c>
      <c r="G41" s="30" t="s">
        <v>22</v>
      </c>
      <c r="H41" s="21"/>
      <c r="I41" s="29">
        <v>80000</v>
      </c>
      <c r="J41" s="47" t="s">
        <v>542</v>
      </c>
      <c r="K41" s="21"/>
      <c r="L41" s="21"/>
      <c r="M41" s="21"/>
      <c r="N41" s="28" t="s">
        <v>176</v>
      </c>
      <c r="O41" s="15"/>
    </row>
    <row r="42" ht="37.5" customHeight="1" spans="1:15">
      <c r="A42" s="18">
        <v>36</v>
      </c>
      <c r="B42" s="28" t="s">
        <v>609</v>
      </c>
      <c r="C42" s="28" t="s">
        <v>610</v>
      </c>
      <c r="D42" s="28" t="s">
        <v>611</v>
      </c>
      <c r="E42" s="27" t="s">
        <v>53</v>
      </c>
      <c r="F42" s="29" t="s">
        <v>8</v>
      </c>
      <c r="G42" s="22" t="s">
        <v>524</v>
      </c>
      <c r="H42" s="21"/>
      <c r="I42" s="29">
        <v>120000</v>
      </c>
      <c r="J42" s="47" t="s">
        <v>542</v>
      </c>
      <c r="K42" s="21"/>
      <c r="L42" s="21"/>
      <c r="M42" s="21"/>
      <c r="N42" s="28" t="s">
        <v>612</v>
      </c>
      <c r="O42" s="15"/>
    </row>
    <row r="43" ht="37.5" customHeight="1" spans="1:15">
      <c r="A43" s="14">
        <v>37</v>
      </c>
      <c r="B43" s="28" t="s">
        <v>613</v>
      </c>
      <c r="C43" s="28" t="s">
        <v>614</v>
      </c>
      <c r="D43" s="28" t="s">
        <v>615</v>
      </c>
      <c r="E43" s="27" t="s">
        <v>53</v>
      </c>
      <c r="F43" s="29" t="s">
        <v>8</v>
      </c>
      <c r="G43" s="29" t="s">
        <v>21</v>
      </c>
      <c r="H43" s="21"/>
      <c r="I43" s="29">
        <v>20000</v>
      </c>
      <c r="J43" s="47" t="s">
        <v>542</v>
      </c>
      <c r="K43" s="21"/>
      <c r="L43" s="21"/>
      <c r="M43" s="21"/>
      <c r="N43" s="28" t="s">
        <v>122</v>
      </c>
      <c r="O43" s="15"/>
    </row>
    <row r="44" ht="30.75" customHeight="1" spans="1:15">
      <c r="A44" s="18">
        <v>38</v>
      </c>
      <c r="B44" s="29" t="s">
        <v>616</v>
      </c>
      <c r="C44" s="29" t="s">
        <v>617</v>
      </c>
      <c r="D44" s="29" t="s">
        <v>618</v>
      </c>
      <c r="E44" s="29" t="s">
        <v>133</v>
      </c>
      <c r="F44" s="29" t="s">
        <v>8</v>
      </c>
      <c r="G44" s="29" t="s">
        <v>516</v>
      </c>
      <c r="H44" s="29"/>
      <c r="I44" s="29">
        <v>10000</v>
      </c>
      <c r="J44" s="29" t="s">
        <v>619</v>
      </c>
      <c r="K44" s="29"/>
      <c r="L44" s="29"/>
      <c r="M44" s="29"/>
      <c r="N44" s="29" t="s">
        <v>59</v>
      </c>
      <c r="O44" s="48" t="s">
        <v>60</v>
      </c>
    </row>
    <row r="45" ht="73.5" customHeight="1" spans="1:15">
      <c r="A45" s="32">
        <v>39</v>
      </c>
      <c r="B45" s="32" t="s">
        <v>620</v>
      </c>
      <c r="C45" s="32" t="s">
        <v>621</v>
      </c>
      <c r="D45" s="32" t="s">
        <v>622</v>
      </c>
      <c r="E45" s="32" t="s">
        <v>53</v>
      </c>
      <c r="F45" s="32" t="s">
        <v>8</v>
      </c>
      <c r="G45" s="32" t="s">
        <v>22</v>
      </c>
      <c r="H45" s="32"/>
      <c r="I45" s="32">
        <v>200000</v>
      </c>
      <c r="J45" s="32" t="s">
        <v>542</v>
      </c>
      <c r="K45" s="32" t="s">
        <v>176</v>
      </c>
      <c r="L45" s="32"/>
      <c r="M45" s="32"/>
      <c r="N45" s="32" t="s">
        <v>176</v>
      </c>
      <c r="O45" s="29"/>
    </row>
  </sheetData>
  <autoFilter ref="I1:I45">
    <extLst/>
  </autoFilter>
  <mergeCells count="18">
    <mergeCell ref="A1:O1"/>
    <mergeCell ref="A2:O2"/>
    <mergeCell ref="C3:H3"/>
    <mergeCell ref="A3:A5"/>
    <mergeCell ref="B4:B5"/>
    <mergeCell ref="C4:C5"/>
    <mergeCell ref="D4:D5"/>
    <mergeCell ref="E4:E5"/>
    <mergeCell ref="F4:F5"/>
    <mergeCell ref="G4:G5"/>
    <mergeCell ref="H4:H5"/>
    <mergeCell ref="I4:I5"/>
    <mergeCell ref="J3:J5"/>
    <mergeCell ref="K4:K5"/>
    <mergeCell ref="L4:L5"/>
    <mergeCell ref="M4:M5"/>
    <mergeCell ref="N3:N5"/>
    <mergeCell ref="O3:O5"/>
  </mergeCells>
  <pageMargins left="0.708661417322835" right="0.708661417322835" top="0.748031496062992" bottom="0.748031496062992" header="0.31496062992126" footer="0.3149606299212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汇总表</vt:lpstr>
      <vt:lpstr>新建项目</vt:lpstr>
      <vt:lpstr>续建项目</vt:lpstr>
      <vt:lpstr>竣工项目</vt:lpstr>
      <vt:lpstr>储备项目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乌龙茶茶茶茶茶</cp:lastModifiedBy>
  <dcterms:created xsi:type="dcterms:W3CDTF">2021-10-21T07:14:00Z</dcterms:created>
  <cp:lastPrinted>2023-03-03T04:03:00Z</cp:lastPrinted>
  <dcterms:modified xsi:type="dcterms:W3CDTF">2023-12-04T10:45:13Z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815374367D3A49C184E4467079570942</vt:lpwstr>
  </property>
  <property fmtid="{D5CDD505-2E9C-101B-9397-08002B2CF9AE}" pid="3" name="KSOProductBuildVer">
    <vt:lpwstr>2052-12.1.0.15990</vt:lpwstr>
  </property>
</Properties>
</file>