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1" firstSheet="1" activeTab="12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" sheetId="3" r:id="rId7"/>
    <sheet name="7" sheetId="11" r:id="rId8"/>
    <sheet name="8" sheetId="4" r:id="rId9"/>
    <sheet name="9" sheetId="19" r:id="rId10"/>
    <sheet name="10" sheetId="13" r:id="rId11"/>
    <sheet name="11" sheetId="12" r:id="rId12"/>
    <sheet name="12" sheetId="20" r:id="rId13"/>
  </sheets>
  <externalReferences>
    <externalReference r:id="rId14"/>
  </externalReferences>
  <definedNames>
    <definedName name="_xlnm._FilterDatabase" localSheetId="2" hidden="1">'2'!$A$4:$S$8</definedName>
    <definedName name="_xlnm._FilterDatabase" localSheetId="5" hidden="1">'5'!$A$1:$G$25</definedName>
    <definedName name="_xlnm._FilterDatabase" localSheetId="6" hidden="1">'6'!$A$1:$E$35</definedName>
    <definedName name="_xlnm._FilterDatabase" localSheetId="11" hidden="1">'11'!$A$5:$N$30</definedName>
    <definedName name="_xlnm.Print_Area" localSheetId="1">'1'!$A$1:$D$31</definedName>
    <definedName name="_xlnm.Print_Area" localSheetId="11">'11'!$A$1:$L$28</definedName>
    <definedName name="_xlnm.Print_Area" localSheetId="3">'3'!$A$1:$H$26</definedName>
    <definedName name="_xlnm.Print_Area" localSheetId="4">'4'!$A$1:$D$31</definedName>
    <definedName name="_xlnm.Print_Area" localSheetId="6">'6'!$A$1:$E$35</definedName>
    <definedName name="_xlnm.Print_Area" localSheetId="8">'8'!$A$1:$F$7</definedName>
  </definedNames>
  <calcPr calcId="144525"/>
</workbook>
</file>

<file path=xl/sharedStrings.xml><?xml version="1.0" encoding="utf-8"?>
<sst xmlns="http://schemas.openxmlformats.org/spreadsheetml/2006/main" count="479" uniqueCount="254">
  <si>
    <t>附件1</t>
  </si>
  <si>
    <t>2026年收支预算总表</t>
  </si>
  <si>
    <t>部门：天津东疆综合保税区规划国土和建设管理局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</si>
  <si>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</si>
  <si>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</si>
  <si>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</si>
  <si>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</si>
  <si>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</si>
  <si>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</si>
  <si>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</si>
  <si>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</si>
  <si>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</si>
  <si>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</si>
  <si>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</si>
  <si>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</si>
  <si>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</si>
  <si>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</si>
  <si>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</si>
  <si>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</si>
  <si>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</si>
  <si>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</si>
  <si>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</si>
  <si>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</si>
  <si>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</si>
  <si>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</si>
  <si>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</si>
  <si>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</si>
  <si>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</si>
  <si>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</si>
  <si>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</si>
  <si>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</si>
  <si>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</si>
  <si>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</si>
  <si>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</si>
  <si>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</si>
  <si>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</si>
  <si>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</si>
  <si>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</si>
  <si>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</si>
  <si>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</si>
  <si>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</si>
  <si>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</si>
  <si>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</si>
  <si>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</si>
  <si>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</si>
  <si>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</si>
  <si>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</si>
  <si>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</si>
  <si>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</si>
  <si>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</si>
  <si>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</si>
  <si>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</si>
  <si>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</si>
  <si>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</si>
  <si>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</si>
  <si>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</si>
  <si>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</si>
  <si>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</si>
  <si>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</si>
  <si>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</si>
  <si>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</si>
  <si>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</si>
  <si>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</si>
  <si>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</si>
  <si>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天津东疆综合保税区规划国土和建设管理局</t>
  </si>
  <si>
    <t>不动产登记中心</t>
  </si>
  <si>
    <t>附件3</t>
  </si>
  <si>
    <t>2026年支出预算总表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</si>
  <si>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</si>
  <si>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</si>
  <si>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</si>
  <si>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</si>
  <si>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</si>
  <si>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</si>
  <si>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</si>
  <si>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212</t>
  </si>
  <si>
    <t>城乡社区支出</t>
  </si>
  <si>
    <t>01</t>
  </si>
  <si>
    <t>城乡社区管理事务</t>
  </si>
  <si>
    <t>行政运行</t>
  </si>
  <si>
    <t>02</t>
  </si>
  <si>
    <t>一般行政管理事务</t>
  </si>
  <si>
    <t>06</t>
  </si>
  <si>
    <t>工程建设管理</t>
  </si>
  <si>
    <t>09</t>
  </si>
  <si>
    <t>住宅建设与房地产市场监管</t>
  </si>
  <si>
    <t>99</t>
  </si>
  <si>
    <t>其他城乡社区管理事务支出</t>
  </si>
  <si>
    <t>城乡社区规划与管理</t>
  </si>
  <si>
    <t xml:space="preserve">  06</t>
  </si>
  <si>
    <t>建设市场管理与监督</t>
  </si>
  <si>
    <t>其他城乡社区支出</t>
  </si>
  <si>
    <t>220</t>
  </si>
  <si>
    <t>自然资源海洋气象等支出</t>
  </si>
  <si>
    <t>自然资源事务</t>
  </si>
  <si>
    <t>自然资源利用和保护</t>
  </si>
  <si>
    <t>自然资源调查与确权登记</t>
  </si>
  <si>
    <t>12</t>
  </si>
  <si>
    <t>土地资源储备支出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</si>
  <si>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</si>
  <si>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</si>
  <si>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</si>
  <si>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</si>
  <si>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</si>
  <si>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</si>
  <si>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</si>
  <si>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</si>
  <si>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</si>
  <si>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</si>
  <si>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>2026年财政拨款一般公共预算支出预算表</t>
  </si>
  <si>
    <t>人员经费</t>
  </si>
  <si>
    <t>公用经费</t>
  </si>
  <si>
    <t>附件6</t>
  </si>
  <si>
    <t>2026年财政拨款一般公共预算基本支出预算表</t>
  </si>
  <si>
    <t>部门预算支出经济分类</t>
  </si>
  <si>
    <t>本年一般公共预算基本支出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</si>
  <si>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</si>
  <si>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</si>
  <si>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</si>
  <si>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</si>
  <si>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</si>
  <si>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</si>
  <si>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</si>
  <si>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</si>
  <si>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</si>
  <si>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</si>
  <si>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</si>
  <si>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</si>
  <si>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</si>
  <si>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</si>
  <si>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</si>
  <si>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邮电费</t>
  </si>
  <si>
    <t xml:space="preserve">  国内差旅费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</si>
  <si>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</si>
  <si>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</si>
  <si>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</si>
  <si>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</si>
  <si>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被装购置费</t>
  </si>
  <si>
    <t xml:space="preserve">  劳务费</t>
  </si>
  <si>
    <t xml:space="preserve">  委托业务费</t>
  </si>
  <si>
    <t xml:space="preserve">  其他交通费用（车补）</t>
  </si>
  <si>
    <t xml:space="preserve">  其他商品和服务支出（如零星宣传、慰问等）</t>
  </si>
  <si>
    <t xml:space="preserve">  资本性支出</t>
  </si>
  <si>
    <t xml:space="preserve">  办公设备购置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</si>
  <si>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</si>
  <si>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</si>
  <si>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</si>
  <si>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</si>
  <si>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t>……</t>
  </si>
  <si>
    <t>附件8</t>
  </si>
  <si>
    <t>2026年财政拨款一般公共预算“三公”经费支出预算表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</si>
  <si>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</si>
  <si>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</si>
  <si>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</si>
  <si>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</si>
  <si>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</si>
  <si>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</si>
  <si>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附件9</t>
  </si>
  <si>
    <t>2026年财政拨款政府采购预算表</t>
  </si>
  <si>
    <t>部门：</t>
  </si>
  <si>
    <t>功能科目</t>
  </si>
  <si>
    <t>单位编码</t>
  </si>
  <si>
    <t>项目类别</t>
  </si>
  <si>
    <t>单位名称（项目名称）</t>
  </si>
  <si>
    <t>财政拨款</t>
  </si>
  <si>
    <t>备注</t>
  </si>
  <si>
    <t>货物</t>
  </si>
  <si>
    <t>天津东疆综合保税区规划国土和建设管理局(日常办公费）</t>
  </si>
  <si>
    <t>服务</t>
  </si>
  <si>
    <t>天津东疆综合保税区规划国土和建设管理局(国土空间控制性详细规划编制）</t>
  </si>
  <si>
    <t>2026年新政采项目，未执行，项目总预算115万元，本年预计支付42.16万元。</t>
  </si>
  <si>
    <r>
      <rPr>
        <sz val="12"/>
        <color rgb="FF000000"/>
        <rFont val="宋体"/>
        <charset val="134"/>
      </rPr>
      <t>天津东疆综合保税区规划国土和建设管理局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(东疆收回土地看护项目)</t>
    </r>
  </si>
  <si>
    <t>①往年已执行政采，本年度需支付5.2万元尾款。②2026年新政采项目，未执行，项目总预算55.5万元，本年预计支付50.18万元。</t>
  </si>
  <si>
    <r>
      <rPr>
        <sz val="12"/>
        <color rgb="FF000000"/>
        <rFont val="宋体"/>
        <charset val="134"/>
      </rPr>
      <t>天津东疆综合保税区规划国土和建设管理局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（住建领域质量安全技术服务费）</t>
    </r>
  </si>
  <si>
    <t>该项目往年已执行政采，本年度需支付74.608万元</t>
  </si>
  <si>
    <r>
      <rPr>
        <sz val="12"/>
        <color rgb="FF000000"/>
        <rFont val="宋体"/>
        <charset val="134"/>
      </rPr>
      <t>天津东疆综合保税区规划国土和建设管理局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（城建档案技术服务和登记档案数字化）</t>
    </r>
  </si>
  <si>
    <t>该项目往年已执行政采，本年度需支付32.8225万元</t>
  </si>
  <si>
    <t>附件10</t>
  </si>
  <si>
    <t>2026年国有资本经营预算支出情况表</t>
  </si>
  <si>
    <t>本年国有资本经营基金预算支出</t>
  </si>
  <si>
    <t>附件11</t>
  </si>
  <si>
    <t>2026年项目支出预算表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</si>
  <si>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</si>
  <si>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</si>
  <si>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</si>
  <si>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</si>
  <si>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</si>
  <si>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</si>
  <si>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</si>
  <si>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</si>
  <si>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</si>
  <si>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科目</t>
  </si>
  <si>
    <t>特定目标类</t>
  </si>
  <si>
    <t>产业园专项用地调查服务费</t>
  </si>
  <si>
    <t>登记中心电路使用费</t>
  </si>
  <si>
    <t>国土空间控制性详细规划编制</t>
  </si>
  <si>
    <t>国土空间用途管制业务全周期数字化管理项目</t>
  </si>
  <si>
    <t>住建部城市体检</t>
  </si>
  <si>
    <t>土地集约利用监测统计费</t>
  </si>
  <si>
    <t>国土变更调查工作经费</t>
  </si>
  <si>
    <t>建设工程消防验收技术服务费</t>
  </si>
  <si>
    <t>2025-2027年度东疆收回土地管护及土地供后监管项目</t>
  </si>
  <si>
    <t>施工图审查技术服务费</t>
  </si>
  <si>
    <t>节地评价工作费用</t>
  </si>
  <si>
    <t>工程材料检测费</t>
  </si>
  <si>
    <t>试点区域土地成本导则编制及成本审核技术委托服务费</t>
  </si>
  <si>
    <t>初步设计评审费</t>
  </si>
  <si>
    <t>试点区域土地测量、地价评估技术委托服务费</t>
  </si>
  <si>
    <t>房交会布展费用</t>
  </si>
  <si>
    <t>规划编制和研究费用</t>
  </si>
  <si>
    <t>中国制造东疆海岸线研究策划</t>
  </si>
  <si>
    <t>东疆收回土地看护项目</t>
  </si>
  <si>
    <t>建设项目审批智能引导助手</t>
  </si>
  <si>
    <t>玻璃幕墙安全鉴定费</t>
  </si>
  <si>
    <t>东疆综合配套服务区空间规划优化提升研究</t>
  </si>
  <si>
    <t>城建档案技术服务和登记档案数字化</t>
  </si>
  <si>
    <t>土地出让和储备土地出租地价评估费</t>
  </si>
  <si>
    <t>地下管线信息数据库更新维护</t>
  </si>
  <si>
    <t>住建领域质量安全技术服务费</t>
  </si>
  <si>
    <t>东疆生产力地图编制</t>
  </si>
  <si>
    <t>东疆综合保税区绿色建筑
和海绵城市技术咨询服务项目</t>
  </si>
  <si>
    <t>招标投标系统建设运营费</t>
  </si>
  <si>
    <t>“8.12”事故受损房屋资产使用费</t>
  </si>
  <si>
    <t>东疆综合保税区海绵城市实施方案编制项目</t>
  </si>
  <si>
    <t>不动产登记中心自有资金支出</t>
  </si>
  <si>
    <t>附件12</t>
  </si>
  <si>
    <t>2026年财政拨款政府购买服务预算表</t>
  </si>
  <si>
    <t>普适性目录</t>
  </si>
  <si>
    <t>备注（内容、期限）</t>
  </si>
  <si>
    <t>B0702</t>
  </si>
  <si>
    <t>天津东疆综合保税区规划国土和建设管理局(产业园专项用地调查服务费）</t>
  </si>
  <si>
    <t>B0801</t>
  </si>
  <si>
    <t>天津东疆综合保税区规划国土和建设管理局(住建部城市体检）</t>
  </si>
  <si>
    <t>天津东疆综合保税区规划国土和建设管理局(土地集约利用监测统计费）</t>
  </si>
  <si>
    <t>B0501</t>
  </si>
  <si>
    <t>天津东疆综合保税区规划国土和建设管理局(建设工程消防验收技术服务费）</t>
  </si>
  <si>
    <t>B0701</t>
  </si>
  <si>
    <t>天津东疆综合保税区规划国土和建设管理局(施工图审查技术服务费）</t>
  </si>
  <si>
    <t>天津东疆综合保税区规划国土和建设管理局(工程材料检测费）</t>
  </si>
  <si>
    <t>天津东疆综合保税区规划国土和建设管理局(初步设计评审费）</t>
  </si>
  <si>
    <t>A1602</t>
  </si>
  <si>
    <t>天津东疆综合保税区规划国土和建设管理局(房交会布展费用）</t>
  </si>
  <si>
    <t>天津东疆综合保税区规划国土和建设管理局(国土变更调查工作经费）</t>
  </si>
  <si>
    <t>天津东疆综合保税区规划国土和建设管理局(东疆收回土地看护项目）</t>
  </si>
  <si>
    <t>天津东疆综合保税区规划国土和建设管理局(玻璃幕墙安全鉴定费）</t>
  </si>
  <si>
    <t>天津东疆综合保税区规划国土和建设管理局(东疆生产力地图编制）</t>
  </si>
  <si>
    <t>天津东疆综合保税区规划国土和建设管理局(土地出让和储备土地出租地价评估费）</t>
  </si>
  <si>
    <t>天津东疆综合保税区规划国土和建设管理局(住建领域质量安全技术服务费）</t>
  </si>
  <si>
    <t>B1202</t>
  </si>
  <si>
    <t>天津东疆综合保税区规划国土和建设管理局(城建档案技术服务和登记档案数字化）</t>
  </si>
  <si>
    <t>天津东疆综合保税区规划国土和建设管理局(试点区域土地成本导则编制及成本审核技术委托服务费）</t>
  </si>
  <si>
    <t>天津东疆综合保税区规划国土和建设管理局(东疆综合保税区绿色建筑和海绵城市技术咨询服务项目）</t>
  </si>
  <si>
    <t>B1001</t>
  </si>
  <si>
    <t>天津东疆综合保税区规划国土和建设管理局(招标投标系统建设运营费）</t>
  </si>
</sst>
</file>

<file path=xl/styles.xml><?xml version="1.0" encoding="utf-8"?>
<styleSheet xmlns="http://schemas.openxmlformats.org/spreadsheetml/2006/main">
  <numFmts count="25">
    <numFmt numFmtId="176" formatCode="#,##0.000_ "/>
    <numFmt numFmtId="177" formatCode="00"/>
    <numFmt numFmtId="178" formatCode="#,##0.0000"/>
    <numFmt numFmtId="179" formatCode=";;"/>
    <numFmt numFmtId="180" formatCode="* #,##0.00;* \-#,##0.00;* &quot;&quot;??;@"/>
    <numFmt numFmtId="181" formatCode="#,##0.00_ "/>
    <numFmt numFmtId="182" formatCode="_-* #,##0_$_-;\-* #,##0_$_-;_-* &quot;-&quot;_$_-;_-@_-"/>
    <numFmt numFmtId="183" formatCode="\$#,##0;\(\$#,##0\)"/>
    <numFmt numFmtId="184" formatCode="_-* #,##0&quot;$&quot;_-;\-* #,##0&quot;$&quot;_-;_-* &quot;-&quot;&quot;$&quot;_-;_-@_-"/>
    <numFmt numFmtId="185" formatCode="_-* #,##0.00&quot;$&quot;_-;\-* #,##0.00&quot;$&quot;_-;_-* &quot;-&quot;??&quot;$&quot;_-;_-@_-"/>
    <numFmt numFmtId="186" formatCode="_(&quot;$&quot;* #,##0.00_);_(&quot;$&quot;* \(#,##0.00\);_(&quot;$&quot;* &quot;-&quot;??_);_(@_)"/>
    <numFmt numFmtId="187" formatCode="#,##0.0_ "/>
    <numFmt numFmtId="188" formatCode="0.0"/>
    <numFmt numFmtId="43" formatCode="_ * #,##0.00_ ;_ * \-#,##0.00_ ;_ * &quot;-&quot;??_ ;_ @_ "/>
    <numFmt numFmtId="44" formatCode="_ &quot;￥&quot;* #,##0.00_ ;_ &quot;￥&quot;* \-#,##0.00_ ;_ &quot;￥&quot;* &quot;-&quot;??_ ;_ @_ "/>
    <numFmt numFmtId="189" formatCode="yyyy&quot;年&quot;m&quot;月&quot;d&quot;日&quot;;@"/>
    <numFmt numFmtId="190" formatCode="0;_琀"/>
    <numFmt numFmtId="191" formatCode="#,##0.0"/>
    <numFmt numFmtId="192" formatCode="_-* #,##0.00_$_-;\-* #,##0.00_$_-;_-* &quot;-&quot;??_$_-;_-@_-"/>
    <numFmt numFmtId="42" formatCode="_ &quot;￥&quot;* #,##0_ ;_ &quot;￥&quot;* \-#,##0_ ;_ &quot;￥&quot;* &quot;-&quot;_ ;_ @_ "/>
    <numFmt numFmtId="193" formatCode="#,##0;\(#,##0\)"/>
    <numFmt numFmtId="41" formatCode="_ * #,##0_ ;_ * \-#,##0_ ;_ * &quot;-&quot;_ ;_ @_ "/>
    <numFmt numFmtId="194" formatCode="\$#,##0.00;\(\$#,##0.00\)"/>
    <numFmt numFmtId="195" formatCode="#,##0;\-#,##0;&quot;-&quot;"/>
    <numFmt numFmtId="196" formatCode="_-&quot;$&quot;* #,##0_-;\-&quot;$&quot;* #,##0_-;_-&quot;$&quot;* &quot;-&quot;_-;_-@_-"/>
  </numFmts>
  <fonts count="89">
    <font>
      <sz val="9"/>
      <name val="宋体"/>
      <charset val="134"/>
    </font>
    <font>
      <sz val="10"/>
      <color theme="1"/>
      <name val="等线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5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10"/>
      <name val="Times New Roman"/>
      <charset val="134"/>
    </font>
    <font>
      <sz val="11"/>
      <color rgb="FF9C6500"/>
      <name val="等线"/>
      <charset val="0"/>
      <scheme val="minor"/>
    </font>
    <font>
      <sz val="12"/>
      <name val="Times New Roman"/>
      <charset val="134"/>
    </font>
    <font>
      <sz val="8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바탕체"/>
      <charset val="129"/>
    </font>
    <font>
      <sz val="12"/>
      <name val="Arial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sz val="10.5"/>
      <color indexed="17"/>
      <name val="宋体"/>
      <charset val="134"/>
    </font>
    <font>
      <sz val="11"/>
      <color theme="0"/>
      <name val="等线"/>
      <charset val="0"/>
      <scheme val="minor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2"/>
      <color indexed="12"/>
      <name val="宋体"/>
      <charset val="134"/>
    </font>
    <font>
      <sz val="11"/>
      <color indexed="42"/>
      <name val="宋体"/>
      <charset val="134"/>
    </font>
    <font>
      <b/>
      <sz val="18"/>
      <name val="Arial"/>
      <charset val="134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sz val="12"/>
      <name val="官帕眉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name val="ＭＳ Ｐゴシック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sz val="12"/>
      <name val="Courier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theme="1"/>
      <name val="等线"/>
      <charset val="134"/>
      <scheme val="minor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7"/>
      <name val="Small Fonts"/>
      <charset val="134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indexed="62"/>
      <name val="宋体"/>
      <charset val="134"/>
    </font>
    <font>
      <sz val="9"/>
      <color indexed="20"/>
      <name val="宋体"/>
      <charset val="134"/>
    </font>
    <font>
      <sz val="12"/>
      <name val="Helv"/>
      <charset val="134"/>
    </font>
    <font>
      <b/>
      <sz val="11"/>
      <color indexed="42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indexed="52"/>
      <name val="宋体"/>
      <charset val="134"/>
    </font>
    <font>
      <b/>
      <i/>
      <sz val="16"/>
      <name val="Helv"/>
      <charset val="134"/>
    </font>
    <font>
      <b/>
      <sz val="11"/>
      <color rgb="FFFFFFFF"/>
      <name val="等线"/>
      <charset val="0"/>
      <scheme val="minor"/>
    </font>
    <font>
      <sz val="9"/>
      <color indexed="17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等线"/>
      <charset val="0"/>
      <scheme val="minor"/>
    </font>
    <font>
      <b/>
      <sz val="13"/>
      <color indexed="62"/>
      <name val="宋体"/>
      <charset val="134"/>
    </font>
    <font>
      <sz val="11"/>
      <color rgb="FF006100"/>
      <name val="等线"/>
      <charset val="0"/>
      <scheme val="minor"/>
    </font>
    <font>
      <sz val="8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7" tint="0.39997558519241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2"/>
        <bgColor indexed="52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51"/>
      </patternFill>
    </fill>
    <fill>
      <patternFill patternType="solid">
        <fgColor indexed="29"/>
        <bgColor indexed="29"/>
      </patternFill>
    </fill>
  </fills>
  <borders count="3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9">
    <xf numFmtId="0" fontId="0" fillId="0" borderId="0"/>
    <xf numFmtId="0" fontId="23" fillId="0" borderId="0"/>
    <xf numFmtId="0" fontId="42" fillId="0" borderId="0" applyFont="false" applyFill="false" applyBorder="false" applyAlignment="false" applyProtection="false"/>
    <xf numFmtId="0" fontId="42" fillId="0" borderId="0" applyFont="false" applyFill="false" applyBorder="false" applyAlignment="false" applyProtection="false"/>
    <xf numFmtId="40" fontId="42" fillId="0" borderId="0" applyFont="false" applyFill="false" applyBorder="false" applyAlignment="false" applyProtection="false"/>
    <xf numFmtId="38" fontId="42" fillId="0" borderId="0" applyFont="false" applyFill="false" applyBorder="false" applyAlignment="false" applyProtection="false"/>
    <xf numFmtId="0" fontId="5" fillId="16" borderId="15" applyNumberFormat="false" applyFont="false" applyAlignment="false" applyProtection="false">
      <alignment vertical="center"/>
    </xf>
    <xf numFmtId="0" fontId="43" fillId="0" borderId="0"/>
    <xf numFmtId="188" fontId="21" fillId="0" borderId="1">
      <alignment vertical="center"/>
      <protection locked="false"/>
    </xf>
    <xf numFmtId="0" fontId="50" fillId="0" borderId="0"/>
    <xf numFmtId="0" fontId="53" fillId="18" borderId="13" applyNumberFormat="false" applyAlignment="false" applyProtection="false">
      <alignment vertical="center"/>
    </xf>
    <xf numFmtId="0" fontId="55" fillId="7" borderId="20" applyNumberFormat="false" applyAlignment="false" applyProtection="false">
      <alignment vertical="center"/>
    </xf>
    <xf numFmtId="0" fontId="40" fillId="2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3" fillId="18" borderId="13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60" fillId="0" borderId="22" applyNumberFormat="false" applyFill="false" applyAlignment="false" applyProtection="false">
      <alignment vertical="center"/>
    </xf>
    <xf numFmtId="0" fontId="32" fillId="4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4" fillId="0" borderId="18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4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" fillId="0" borderId="0"/>
    <xf numFmtId="0" fontId="1" fillId="0" borderId="0" applyNumberFormat="false" applyFont="false" applyFill="false" applyBorder="false" applyAlignment="false">
      <alignment vertical="center"/>
    </xf>
    <xf numFmtId="0" fontId="49" fillId="33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7" fillId="45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9" fillId="45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1" fontId="21" fillId="0" borderId="1">
      <alignment vertical="center"/>
      <protection locked="false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3" fillId="0" borderId="0"/>
    <xf numFmtId="0" fontId="51" fillId="4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37" fontId="64" fillId="0" borderId="0"/>
    <xf numFmtId="0" fontId="67" fillId="50" borderId="26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8" fillId="0" borderId="0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13" fillId="4" borderId="0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4" fillId="48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4" fillId="34" borderId="0" applyNumberFormat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4" fillId="0" borderId="0"/>
    <xf numFmtId="0" fontId="5" fillId="0" borderId="0"/>
    <xf numFmtId="0" fontId="16" fillId="5" borderId="0" applyNumberFormat="false" applyBorder="false" applyAlignment="false" applyProtection="false">
      <alignment vertical="center"/>
    </xf>
    <xf numFmtId="43" fontId="43" fillId="0" borderId="0" applyFont="false" applyFill="false" applyBorder="false" applyAlignment="false" applyProtection="false"/>
    <xf numFmtId="0" fontId="5" fillId="0" borderId="0" applyNumberForma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1" fontId="43" fillId="0" borderId="0"/>
    <xf numFmtId="0" fontId="71" fillId="36" borderId="19" applyNumberFormat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70" fillId="0" borderId="0"/>
    <xf numFmtId="0" fontId="13" fillId="4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5" fillId="0" borderId="0"/>
    <xf numFmtId="0" fontId="5" fillId="0" borderId="0"/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56" fillId="0" borderId="21" applyNumberFormat="false" applyAlignment="false" applyProtection="false">
      <alignment horizontal="left" vertical="center"/>
    </xf>
    <xf numFmtId="0" fontId="58" fillId="0" borderId="25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45" fillId="0" borderId="16" applyNumberFormat="false" applyFill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193" fontId="17" fillId="0" borderId="0"/>
    <xf numFmtId="0" fontId="22" fillId="2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1" fontId="57" fillId="0" borderId="0" applyFont="false" applyFill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1" fillId="0" borderId="1">
      <alignment horizontal="distributed" vertical="center" wrapText="true"/>
    </xf>
    <xf numFmtId="0" fontId="22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186" fontId="43" fillId="0" borderId="0" applyFont="false" applyFill="false" applyBorder="false" applyAlignment="false" applyProtection="false"/>
    <xf numFmtId="0" fontId="43" fillId="0" borderId="0"/>
    <xf numFmtId="0" fontId="59" fillId="0" borderId="0">
      <alignment horizontal="centerContinuous"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44" fillId="51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44" fillId="26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73" borderId="0" applyNumberFormat="false" applyBorder="false" applyAlignment="false" applyProtection="false">
      <alignment vertical="center"/>
    </xf>
    <xf numFmtId="194" fontId="17" fillId="0" borderId="0"/>
    <xf numFmtId="0" fontId="13" fillId="4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63" fillId="49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72" fillId="0" borderId="29" applyNumberFormat="false" applyFill="false" applyAlignment="false" applyProtection="false">
      <alignment vertical="center"/>
    </xf>
    <xf numFmtId="0" fontId="32" fillId="53" borderId="0" applyNumberFormat="false" applyBorder="false" applyAlignment="false" applyProtection="false">
      <alignment vertical="center"/>
    </xf>
    <xf numFmtId="0" fontId="32" fillId="40" borderId="0" applyNumberFormat="false" applyBorder="false" applyAlignment="false" applyProtection="false">
      <alignment vertical="center"/>
    </xf>
    <xf numFmtId="9" fontId="39" fillId="0" borderId="0" applyFont="false" applyFill="false" applyBorder="false" applyAlignment="false" applyProtection="false"/>
    <xf numFmtId="0" fontId="22" fillId="20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58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11" borderId="13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38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4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7" fillId="66" borderId="0" applyNumberFormat="false" applyBorder="false" applyAlignment="false" applyProtection="false"/>
    <xf numFmtId="0" fontId="22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4" fillId="44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38" fontId="20" fillId="7" borderId="0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36" fillId="0" borderId="0" applyProtection="false"/>
    <xf numFmtId="0" fontId="61" fillId="0" borderId="23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 applyFont="false" applyFill="false" applyBorder="false" applyAlignment="false" applyProtection="false"/>
    <xf numFmtId="0" fontId="51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8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7" fillId="38" borderId="0" applyNumberFormat="false" applyBorder="false" applyAlignment="false" applyProtection="false"/>
    <xf numFmtId="43" fontId="33" fillId="0" borderId="0" applyFont="false" applyFill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4" fillId="0" borderId="0" applyProtection="false"/>
    <xf numFmtId="0" fontId="13" fillId="4" borderId="0" applyNumberFormat="false" applyBorder="false" applyAlignment="false" applyProtection="false">
      <alignment vertical="center"/>
    </xf>
    <xf numFmtId="0" fontId="32" fillId="3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4" fillId="48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62" fillId="0" borderId="24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2" fillId="7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7" fillId="38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2" fillId="60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/>
    <xf numFmtId="0" fontId="22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7" fillId="64" borderId="33" applyNumberFormat="false" applyFont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9" fontId="57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8" fillId="4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8" fillId="35" borderId="0" applyNumberFormat="false" applyBorder="false" applyAlignment="false" applyProtection="false">
      <alignment vertical="center"/>
    </xf>
    <xf numFmtId="0" fontId="5" fillId="0" borderId="0"/>
    <xf numFmtId="0" fontId="51" fillId="20" borderId="0" applyNumberFormat="false" applyBorder="false" applyAlignment="false" applyProtection="false">
      <alignment vertical="center"/>
    </xf>
    <xf numFmtId="0" fontId="28" fillId="42" borderId="0" applyNumberFormat="false" applyBorder="false" applyAlignment="false" applyProtection="false">
      <alignment vertical="center"/>
    </xf>
    <xf numFmtId="0" fontId="5" fillId="0" borderId="0"/>
    <xf numFmtId="0" fontId="13" fillId="4" borderId="0" applyNumberFormat="false" applyBorder="false" applyAlignment="false" applyProtection="false">
      <alignment vertical="center"/>
    </xf>
    <xf numFmtId="0" fontId="44" fillId="31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4" fontId="57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6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2" fontId="24" fillId="0" borderId="0" applyProtection="false"/>
    <xf numFmtId="0" fontId="44" fillId="30" borderId="0" applyNumberFormat="false" applyBorder="false" applyAlignment="false" applyProtection="false"/>
    <xf numFmtId="0" fontId="35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4" fillId="34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42" fontId="57" fillId="0" borderId="0" applyFont="false" applyFill="false" applyBorder="false" applyAlignment="false" applyProtection="false">
      <alignment vertical="center"/>
    </xf>
    <xf numFmtId="195" fontId="54" fillId="0" borderId="0" applyFill="false" applyBorder="false" applyAlignment="false"/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44" fillId="52" borderId="0" applyNumberFormat="false" applyBorder="false" applyAlignment="false" applyProtection="false"/>
    <xf numFmtId="0" fontId="22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4" fillId="26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44" fillId="76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38" borderId="0" applyNumberFormat="false" applyBorder="false" applyAlignment="false" applyProtection="false"/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6" fillId="0" borderId="28">
      <alignment horizontal="left"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2" fillId="5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4" fillId="74" borderId="0" applyNumberFormat="false" applyBorder="false" applyAlignment="false" applyProtection="false"/>
    <xf numFmtId="0" fontId="13" fillId="20" borderId="0" applyNumberFormat="false" applyBorder="false" applyAlignment="false" applyProtection="false">
      <alignment vertical="center"/>
    </xf>
    <xf numFmtId="196" fontId="43" fillId="0" borderId="0" applyFont="false" applyFill="false" applyBorder="false" applyAlignment="false" applyProtection="false"/>
    <xf numFmtId="183" fontId="17" fillId="0" borderId="0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1" fillId="0" borderId="17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6" fillId="0" borderId="0" applyProtection="false"/>
    <xf numFmtId="0" fontId="44" fillId="67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22" fillId="16" borderId="15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10" fontId="20" fillId="11" borderId="1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3" fillId="18" borderId="13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74" fillId="0" borderId="31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5" fillId="0" borderId="0"/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5" fillId="11" borderId="20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6" fillId="55" borderId="32" applyNumberFormat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7" fillId="38" borderId="0" applyNumberFormat="false" applyBorder="false" applyAlignment="false" applyProtection="false"/>
    <xf numFmtId="0" fontId="13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5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" fillId="0" borderId="0"/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" fillId="0" borderId="0"/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44" fillId="33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0"/>
    <xf numFmtId="0" fontId="29" fillId="5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3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" fillId="0" borderId="0"/>
    <xf numFmtId="0" fontId="13" fillId="4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28" fillId="5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73" fillId="50" borderId="30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35" fillId="2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13" fillId="4" borderId="0" applyNumberFormat="false" applyBorder="false" applyAlignment="false" applyProtection="false">
      <alignment vertical="center"/>
    </xf>
    <xf numFmtId="0" fontId="5" fillId="0" borderId="0"/>
    <xf numFmtId="0" fontId="5" fillId="0" borderId="0"/>
    <xf numFmtId="0" fontId="19" fillId="0" borderId="0"/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2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5" fillId="7" borderId="0" applyNumberFormat="false" applyBorder="false" applyAlignment="false" applyProtection="false">
      <alignment vertical="center"/>
    </xf>
    <xf numFmtId="0" fontId="9" fillId="0" borderId="0"/>
    <xf numFmtId="0" fontId="79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/>
    <xf numFmtId="0" fontId="5" fillId="0" borderId="0"/>
    <xf numFmtId="0" fontId="16" fillId="5" borderId="0" applyNumberFormat="false" applyBorder="false" applyAlignment="false" applyProtection="false">
      <alignment vertical="center"/>
    </xf>
    <xf numFmtId="0" fontId="40" fillId="2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5" fillId="0" borderId="0"/>
    <xf numFmtId="0" fontId="13" fillId="4" borderId="0" applyNumberFormat="false" applyBorder="false" applyAlignment="false" applyProtection="false">
      <alignment vertical="center"/>
    </xf>
    <xf numFmtId="0" fontId="32" fillId="62" borderId="0" applyNumberFormat="false" applyBorder="false" applyAlignment="false" applyProtection="false">
      <alignment vertical="center"/>
    </xf>
    <xf numFmtId="0" fontId="5" fillId="0" borderId="0"/>
    <xf numFmtId="0" fontId="16" fillId="5" borderId="0" applyNumberFormat="false" applyBorder="false" applyAlignment="false" applyProtection="false">
      <alignment vertical="center"/>
    </xf>
    <xf numFmtId="0" fontId="5" fillId="0" borderId="0"/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9" fillId="63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43" fontId="17" fillId="0" borderId="0" applyFont="false" applyFill="false" applyBorder="false" applyAlignment="false" applyProtection="false"/>
    <xf numFmtId="0" fontId="35" fillId="28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77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4" fillId="75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8" fillId="6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43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80" fillId="0" borderId="16" applyNumberFormat="false" applyFill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81" fillId="68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10" fontId="43" fillId="0" borderId="0" applyFont="false" applyFill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182" fontId="19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82" fillId="0" borderId="0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78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9" fillId="0" borderId="0"/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7" fillId="26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7" fillId="38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74" fillId="0" borderId="31" applyNumberFormat="false" applyFill="false" applyAlignment="false" applyProtection="false">
      <alignment vertical="center"/>
    </xf>
    <xf numFmtId="0" fontId="78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0" borderId="0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8" fillId="7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47" fillId="38" borderId="0" applyNumberFormat="false" applyBorder="false" applyAlignment="false" applyProtection="false"/>
    <xf numFmtId="0" fontId="85" fillId="70" borderId="26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86" fillId="0" borderId="29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68" fillId="0" borderId="27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16" fillId="5" borderId="0" applyNumberFormat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88" fillId="0" borderId="34" applyNumberFormat="false" applyFill="false" applyAlignment="false" applyProtection="false">
      <alignment vertical="center"/>
    </xf>
    <xf numFmtId="0" fontId="25" fillId="7" borderId="13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2" fillId="36" borderId="19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0" fillId="15" borderId="0" applyNumberFormat="false" applyBorder="false" applyAlignment="false" applyProtection="false"/>
    <xf numFmtId="192" fontId="19" fillId="0" borderId="0" applyFont="false" applyFill="false" applyBorder="false" applyAlignment="false" applyProtection="false"/>
    <xf numFmtId="184" fontId="19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185" fontId="19" fillId="0" borderId="0" applyFont="false" applyFill="false" applyBorder="false" applyAlignment="false" applyProtection="false"/>
    <xf numFmtId="0" fontId="18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7" fillId="0" borderId="0"/>
    <xf numFmtId="41" fontId="17" fillId="0" borderId="0" applyFont="false" applyFill="false" applyBorder="false" applyAlignment="false" applyProtection="false"/>
    <xf numFmtId="43" fontId="5" fillId="0" borderId="0" applyFont="false" applyFill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190" fontId="14" fillId="0" borderId="0" applyFont="false" applyFill="false" applyBorder="false" applyAlignment="false" applyProtection="false"/>
    <xf numFmtId="0" fontId="12" fillId="69" borderId="0" applyNumberFormat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189" fontId="14" fillId="0" borderId="0" applyFont="false" applyFill="false" applyBorder="false" applyAlignment="false" applyProtection="false"/>
    <xf numFmtId="0" fontId="12" fillId="47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/>
  </cellStyleXfs>
  <cellXfs count="162">
    <xf numFmtId="0" fontId="0" fillId="0" borderId="0" xfId="0"/>
    <xf numFmtId="0" fontId="1" fillId="2" borderId="0" xfId="80" applyFill="true">
      <alignment vertical="center"/>
    </xf>
    <xf numFmtId="0" fontId="1" fillId="0" borderId="0" xfId="80">
      <alignment vertical="center"/>
    </xf>
    <xf numFmtId="0" fontId="2" fillId="0" borderId="0" xfId="80" applyFont="true" applyAlignment="true"/>
    <xf numFmtId="0" fontId="3" fillId="0" borderId="0" xfId="80" applyFont="true" applyAlignment="true">
      <alignment horizontal="center" vertical="center"/>
    </xf>
    <xf numFmtId="181" fontId="3" fillId="0" borderId="0" xfId="80" applyNumberFormat="true" applyFont="true" applyAlignment="true">
      <alignment horizontal="center" vertical="center"/>
    </xf>
    <xf numFmtId="0" fontId="4" fillId="0" borderId="0" xfId="80" applyFont="true" applyAlignment="true">
      <alignment horizontal="center" vertical="top"/>
    </xf>
    <xf numFmtId="0" fontId="5" fillId="0" borderId="0" xfId="80" applyFont="true" applyAlignment="true"/>
    <xf numFmtId="0" fontId="5" fillId="0" borderId="0" xfId="80" applyFont="true" applyAlignment="true">
      <alignment horizontal="right"/>
    </xf>
    <xf numFmtId="181" fontId="5" fillId="0" borderId="0" xfId="80" applyNumberFormat="true" applyFont="true" applyAlignment="true">
      <alignment horizontal="center"/>
    </xf>
    <xf numFmtId="0" fontId="5" fillId="0" borderId="1" xfId="80" applyFont="true" applyBorder="true" applyAlignment="true">
      <alignment horizontal="center" vertical="center" wrapText="true"/>
    </xf>
    <xf numFmtId="181" fontId="5" fillId="0" borderId="2" xfId="8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191" fontId="6" fillId="0" borderId="4" xfId="0" applyNumberFormat="true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  <xf numFmtId="0" fontId="6" fillId="2" borderId="5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191" fontId="6" fillId="2" borderId="6" xfId="0" applyNumberFormat="true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49" fontId="6" fillId="0" borderId="3" xfId="0" applyNumberFormat="true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8" fillId="0" borderId="3" xfId="80" applyFont="true" applyBorder="true" applyAlignment="true">
      <alignment horizontal="center" vertical="center" wrapText="true"/>
    </xf>
    <xf numFmtId="0" fontId="5" fillId="0" borderId="2" xfId="80" applyFont="true" applyBorder="true" applyAlignment="true">
      <alignment horizontal="center" vertical="center" wrapText="true"/>
    </xf>
    <xf numFmtId="0" fontId="5" fillId="0" borderId="3" xfId="80" applyFont="true" applyBorder="true" applyAlignment="true">
      <alignment horizontal="center" vertical="center" wrapText="true"/>
    </xf>
    <xf numFmtId="181" fontId="5" fillId="0" borderId="3" xfId="80" applyNumberFormat="true" applyFont="true" applyBorder="true" applyAlignment="true">
      <alignment horizontal="center" vertical="center" wrapText="true"/>
    </xf>
    <xf numFmtId="0" fontId="5" fillId="0" borderId="3" xfId="80" applyFont="true" applyBorder="true" applyAlignment="true">
      <alignment horizontal="center" vertical="center"/>
    </xf>
    <xf numFmtId="0" fontId="5" fillId="0" borderId="3" xfId="80" applyFont="true" applyBorder="true" applyAlignment="true">
      <alignment vertical="center" wrapText="true"/>
    </xf>
    <xf numFmtId="4" fontId="5" fillId="2" borderId="3" xfId="80" applyNumberFormat="true" applyFont="true" applyFill="true" applyBorder="true" applyAlignment="true">
      <alignment horizontal="center" vertical="center" wrapText="true"/>
    </xf>
    <xf numFmtId="4" fontId="5" fillId="0" borderId="3" xfId="80" applyNumberFormat="true" applyFont="true" applyBorder="true" applyAlignment="true">
      <alignment horizontal="center" vertical="center" wrapText="true"/>
    </xf>
    <xf numFmtId="0" fontId="5" fillId="0" borderId="0" xfId="543" applyFont="true" applyAlignment="true">
      <alignment wrapText="true"/>
    </xf>
    <xf numFmtId="0" fontId="9" fillId="0" borderId="0" xfId="543" applyAlignment="true">
      <alignment wrapText="true"/>
    </xf>
    <xf numFmtId="0" fontId="2" fillId="0" borderId="0" xfId="543" applyFont="true" applyAlignment="true">
      <alignment horizontal="left" wrapText="true"/>
    </xf>
    <xf numFmtId="0" fontId="2" fillId="0" borderId="0" xfId="543" applyFont="true" applyAlignment="true">
      <alignment wrapText="true"/>
    </xf>
    <xf numFmtId="0" fontId="10" fillId="0" borderId="0" xfId="574" applyFont="true" applyAlignment="true">
      <alignment horizontal="center" vertical="center" wrapText="true"/>
    </xf>
    <xf numFmtId="0" fontId="5" fillId="0" borderId="0" xfId="0" applyFont="true" applyAlignment="true">
      <alignment horizontal="left" wrapText="true"/>
    </xf>
    <xf numFmtId="0" fontId="11" fillId="0" borderId="0" xfId="574" applyFont="true" applyAlignment="true">
      <alignment wrapText="true"/>
    </xf>
    <xf numFmtId="0" fontId="5" fillId="0" borderId="1" xfId="543" applyFont="true" applyBorder="true" applyAlignment="true">
      <alignment horizontal="center" vertical="center" wrapText="true"/>
    </xf>
    <xf numFmtId="0" fontId="5" fillId="0" borderId="1" xfId="543" applyFont="true" applyBorder="true" applyAlignment="true">
      <alignment vertical="center" wrapText="true"/>
    </xf>
    <xf numFmtId="181" fontId="5" fillId="0" borderId="1" xfId="543" applyNumberFormat="true" applyFont="true" applyBorder="true" applyAlignment="true">
      <alignment horizontal="center" vertical="center" wrapText="true"/>
    </xf>
    <xf numFmtId="0" fontId="9" fillId="0" borderId="1" xfId="543" applyBorder="true" applyAlignment="true">
      <alignment wrapText="true"/>
    </xf>
    <xf numFmtId="181" fontId="9" fillId="0" borderId="0" xfId="543" applyNumberFormat="true" applyAlignment="true">
      <alignment wrapText="true"/>
    </xf>
    <xf numFmtId="0" fontId="11" fillId="0" borderId="0" xfId="574" applyFont="true" applyAlignment="true">
      <alignment horizontal="right" wrapText="true"/>
    </xf>
    <xf numFmtId="0" fontId="5" fillId="0" borderId="0" xfId="543" applyFont="true" applyAlignment="true">
      <alignment horizontal="center" vertical="center" wrapText="true"/>
    </xf>
    <xf numFmtId="0" fontId="4" fillId="0" borderId="0" xfId="0" applyFont="true" applyAlignment="true">
      <alignment horizontal="center" vertical="top"/>
    </xf>
    <xf numFmtId="0" fontId="5" fillId="0" borderId="0" xfId="0" applyFont="true" applyAlignment="true">
      <alignment horizontal="right"/>
    </xf>
    <xf numFmtId="0" fontId="5" fillId="0" borderId="0" xfId="0" applyFont="true"/>
    <xf numFmtId="0" fontId="3" fillId="0" borderId="0" xfId="0" applyFont="true" applyAlignment="true">
      <alignment horizontal="center" vertical="center"/>
    </xf>
    <xf numFmtId="0" fontId="2" fillId="0" borderId="0" xfId="0" applyFont="true"/>
    <xf numFmtId="0" fontId="4" fillId="0" borderId="0" xfId="0" applyFont="true" applyAlignment="true">
      <alignment horizontal="centerContinuous" vertical="top"/>
    </xf>
    <xf numFmtId="0" fontId="5" fillId="0" borderId="0" xfId="0" applyFont="true" applyAlignment="true">
      <alignment horizontal="left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Continuous" vertical="center"/>
    </xf>
    <xf numFmtId="0" fontId="5" fillId="0" borderId="7" xfId="0" applyFont="true" applyBorder="true" applyAlignment="true">
      <alignment horizontal="center" vertical="center" wrapText="true"/>
    </xf>
    <xf numFmtId="179" fontId="5" fillId="0" borderId="1" xfId="0" applyNumberFormat="true" applyFont="true" applyBorder="true" applyAlignment="true">
      <alignment horizontal="left" vertical="center" wrapText="true"/>
    </xf>
    <xf numFmtId="179" fontId="5" fillId="0" borderId="1" xfId="0" applyNumberFormat="true" applyFont="true" applyBorder="true" applyAlignment="true">
      <alignment horizontal="center" vertical="center" wrapText="true"/>
    </xf>
    <xf numFmtId="191" fontId="5" fillId="0" borderId="8" xfId="0" applyNumberFormat="true" applyFont="true" applyBorder="true" applyAlignment="true">
      <alignment horizontal="right" vertical="center" wrapText="true"/>
    </xf>
    <xf numFmtId="191" fontId="5" fillId="0" borderId="1" xfId="0" applyNumberFormat="true" applyFont="true" applyBorder="true" applyAlignment="true">
      <alignment horizontal="right" vertical="center" wrapText="true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5" fillId="0" borderId="9" xfId="80" applyFont="true" applyBorder="true" applyAlignment="true">
      <alignment horizontal="center" vertical="center" wrapText="true"/>
    </xf>
    <xf numFmtId="191" fontId="6" fillId="0" borderId="2" xfId="0" applyNumberFormat="true" applyFont="true" applyBorder="true" applyAlignment="true">
      <alignment horizontal="center" vertical="center" wrapText="true"/>
    </xf>
    <xf numFmtId="191" fontId="6" fillId="0" borderId="3" xfId="0" applyNumberFormat="true" applyFont="true" applyBorder="true" applyAlignment="true">
      <alignment horizontal="center" vertical="center" wrapText="true"/>
    </xf>
    <xf numFmtId="179" fontId="5" fillId="0" borderId="3" xfId="80" applyNumberFormat="true" applyFont="true" applyBorder="true" applyAlignment="true">
      <alignment horizontal="center" vertical="center" wrapText="true"/>
    </xf>
    <xf numFmtId="191" fontId="5" fillId="0" borderId="2" xfId="80" applyNumberFormat="true" applyFont="true" applyBorder="true" applyAlignment="true">
      <alignment horizontal="center" vertical="center" wrapText="true"/>
    </xf>
    <xf numFmtId="191" fontId="5" fillId="0" borderId="3" xfId="80" applyNumberFormat="true" applyFont="true" applyBorder="true" applyAlignment="true">
      <alignment horizontal="center" vertical="center" wrapText="true"/>
    </xf>
    <xf numFmtId="0" fontId="6" fillId="0" borderId="3" xfId="80" applyFont="true" applyBorder="true" applyAlignment="true">
      <alignment horizontal="center" vertical="center" wrapText="true"/>
    </xf>
    <xf numFmtId="43" fontId="7" fillId="0" borderId="3" xfId="303" applyFont="true" applyBorder="true" applyAlignment="true">
      <alignment horizontal="center" vertical="center"/>
    </xf>
    <xf numFmtId="4" fontId="6" fillId="0" borderId="2" xfId="0" applyNumberFormat="true" applyFont="true" applyBorder="true" applyAlignment="true">
      <alignment horizontal="center" vertical="center" wrapText="true"/>
    </xf>
    <xf numFmtId="43" fontId="5" fillId="0" borderId="3" xfId="303" applyFont="true" applyBorder="true" applyAlignment="true">
      <alignment horizontal="center" vertical="center" wrapText="true"/>
    </xf>
    <xf numFmtId="0" fontId="5" fillId="0" borderId="0" xfId="574"/>
    <xf numFmtId="0" fontId="10" fillId="0" borderId="0" xfId="574" applyFont="true" applyAlignment="true">
      <alignment vertical="center"/>
    </xf>
    <xf numFmtId="0" fontId="10" fillId="0" borderId="0" xfId="574" applyFont="true" applyAlignment="true">
      <alignment horizontal="center" vertical="center"/>
    </xf>
    <xf numFmtId="0" fontId="11" fillId="0" borderId="0" xfId="574" applyFont="true"/>
    <xf numFmtId="0" fontId="11" fillId="0" borderId="1" xfId="574" applyFont="true" applyBorder="true" applyAlignment="true">
      <alignment horizontal="center" vertical="center" wrapText="true"/>
    </xf>
    <xf numFmtId="0" fontId="11" fillId="0" borderId="1" xfId="574" applyFont="true" applyBorder="true" applyAlignment="true">
      <alignment horizontal="center" vertical="center"/>
    </xf>
    <xf numFmtId="181" fontId="11" fillId="0" borderId="1" xfId="574" applyNumberFormat="true" applyFont="true" applyBorder="true" applyAlignment="true">
      <alignment horizontal="center" vertical="center"/>
    </xf>
    <xf numFmtId="0" fontId="11" fillId="0" borderId="0" xfId="574" applyFont="true" applyAlignment="true">
      <alignment vertical="center"/>
    </xf>
    <xf numFmtId="0" fontId="11" fillId="0" borderId="0" xfId="574" applyFont="true" applyAlignment="true">
      <alignment horizontal="right"/>
    </xf>
    <xf numFmtId="0" fontId="11" fillId="0" borderId="0" xfId="574" applyFont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181" fontId="5" fillId="0" borderId="1" xfId="0" applyNumberFormat="true" applyFont="true" applyBorder="true" applyAlignment="true">
      <alignment horizontal="right" vertical="center" wrapText="true"/>
    </xf>
    <xf numFmtId="49" fontId="5" fillId="0" borderId="1" xfId="0" applyNumberFormat="true" applyFont="true" applyBorder="true" applyAlignment="true">
      <alignment horizontal="left" vertical="center" wrapText="true"/>
    </xf>
    <xf numFmtId="191" fontId="5" fillId="0" borderId="1" xfId="0" applyNumberFormat="true" applyFont="true" applyBorder="true" applyAlignment="true">
      <alignment horizontal="left" vertical="center" wrapText="true"/>
    </xf>
    <xf numFmtId="181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 wrapText="true" indent="1"/>
    </xf>
    <xf numFmtId="191" fontId="5" fillId="0" borderId="1" xfId="0" applyNumberFormat="true" applyFont="true" applyBorder="true" applyAlignment="true">
      <alignment horizontal="left" vertical="center" wrapText="true" indent="1"/>
    </xf>
    <xf numFmtId="49" fontId="5" fillId="0" borderId="1" xfId="0" applyNumberFormat="true" applyFont="true" applyBorder="true" applyAlignment="true">
      <alignment horizontal="left" vertical="center" wrapText="true" indent="2"/>
    </xf>
    <xf numFmtId="191" fontId="5" fillId="0" borderId="1" xfId="0" applyNumberFormat="true" applyFont="true" applyBorder="true" applyAlignment="true">
      <alignment horizontal="left" vertical="center" wrapText="true" indent="2"/>
    </xf>
    <xf numFmtId="0" fontId="5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81" fontId="5" fillId="0" borderId="1" xfId="0" applyNumberFormat="true" applyFont="true" applyBorder="true"/>
    <xf numFmtId="181" fontId="3" fillId="0" borderId="1" xfId="0" applyNumberFormat="true" applyFont="true" applyBorder="true" applyAlignment="true">
      <alignment horizontal="center" vertical="center"/>
    </xf>
    <xf numFmtId="181" fontId="5" fillId="0" borderId="1" xfId="0" applyNumberFormat="true" applyFont="true" applyBorder="true" applyAlignment="true">
      <alignment horizontal="center" vertical="center"/>
    </xf>
    <xf numFmtId="187" fontId="5" fillId="0" borderId="1" xfId="0" applyNumberFormat="true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191" fontId="5" fillId="0" borderId="1" xfId="0" applyNumberFormat="true" applyFont="true" applyBorder="true" applyAlignment="true">
      <alignment wrapText="true"/>
    </xf>
    <xf numFmtId="0" fontId="3" fillId="0" borderId="1" xfId="0" applyFont="true" applyBorder="true" applyAlignment="true">
      <alignment vertical="center"/>
    </xf>
    <xf numFmtId="191" fontId="5" fillId="0" borderId="7" xfId="0" applyNumberFormat="true" applyFont="true" applyBorder="true" applyAlignment="true">
      <alignment horizontal="right" vertical="center" wrapText="true"/>
    </xf>
    <xf numFmtId="4" fontId="5" fillId="0" borderId="7" xfId="0" applyNumberFormat="true" applyFont="true" applyBorder="true" applyAlignment="true">
      <alignment horizontal="right" vertical="center" wrapText="true"/>
    </xf>
    <xf numFmtId="191" fontId="5" fillId="0" borderId="10" xfId="0" applyNumberFormat="true" applyFont="true" applyBorder="true" applyAlignment="true">
      <alignment horizontal="left" vertical="center" wrapText="true"/>
    </xf>
    <xf numFmtId="191" fontId="5" fillId="0" borderId="11" xfId="0" applyNumberFormat="true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horizontal="left" vertical="center" wrapText="true" indent="3"/>
    </xf>
    <xf numFmtId="4" fontId="5" fillId="0" borderId="1" xfId="0" applyNumberFormat="true" applyFont="true" applyBorder="true" applyAlignment="true">
      <alignment horizontal="center" vertical="center"/>
    </xf>
    <xf numFmtId="191" fontId="5" fillId="0" borderId="0" xfId="0" applyNumberFormat="true" applyFont="true" applyAlignment="true">
      <alignment horizontal="right" vertical="center" wrapText="true"/>
    </xf>
    <xf numFmtId="0" fontId="5" fillId="0" borderId="0" xfId="0" applyFont="true" applyAlignment="true">
      <alignment horizontal="centerContinuous" vertical="center"/>
    </xf>
    <xf numFmtId="178" fontId="5" fillId="0" borderId="0" xfId="0" applyNumberFormat="true" applyFont="true" applyAlignment="true">
      <alignment horizontal="right" vertical="center" wrapText="true"/>
    </xf>
    <xf numFmtId="0" fontId="3" fillId="0" borderId="0" xfId="0" applyFont="true" applyAlignment="true">
      <alignment vertical="center"/>
    </xf>
    <xf numFmtId="191" fontId="3" fillId="0" borderId="0" xfId="0" applyNumberFormat="true" applyFont="true" applyAlignment="true">
      <alignment vertical="center"/>
    </xf>
    <xf numFmtId="0" fontId="4" fillId="0" borderId="0" xfId="0" applyFont="true" applyAlignment="true">
      <alignment vertical="top"/>
    </xf>
    <xf numFmtId="0" fontId="5" fillId="0" borderId="0" xfId="0" applyFont="true" applyAlignment="true">
      <alignment vertical="center"/>
    </xf>
    <xf numFmtId="0" fontId="3" fillId="0" borderId="0" xfId="0" applyFont="true"/>
    <xf numFmtId="181" fontId="3" fillId="0" borderId="0" xfId="0" applyNumberFormat="true" applyFont="true" applyAlignment="true">
      <alignment horizontal="right" vertical="top"/>
    </xf>
    <xf numFmtId="181" fontId="4" fillId="0" borderId="0" xfId="0" applyNumberFormat="true" applyFont="true" applyAlignment="true">
      <alignment horizontal="center" vertical="top"/>
    </xf>
    <xf numFmtId="181" fontId="5" fillId="0" borderId="0" xfId="0" applyNumberFormat="true" applyFont="true" applyAlignment="true">
      <alignment horizontal="right"/>
    </xf>
    <xf numFmtId="181" fontId="5" fillId="0" borderId="0" xfId="0" applyNumberFormat="true" applyFont="true" applyAlignment="true">
      <alignment vertical="center"/>
    </xf>
    <xf numFmtId="181" fontId="5" fillId="0" borderId="0" xfId="0" applyNumberFormat="true" applyFont="true" applyAlignment="true">
      <alignment horizontal="center" vertical="center"/>
    </xf>
    <xf numFmtId="181" fontId="5" fillId="0" borderId="0" xfId="0" applyNumberFormat="true" applyFont="true"/>
    <xf numFmtId="0" fontId="3" fillId="0" borderId="0" xfId="0" applyFont="true" applyAlignment="true">
      <alignment horizontal="left" vertical="center"/>
    </xf>
    <xf numFmtId="181" fontId="3" fillId="0" borderId="0" xfId="0" applyNumberFormat="true" applyFont="true" applyAlignment="true">
      <alignment horizontal="left" vertical="center"/>
    </xf>
    <xf numFmtId="181" fontId="3" fillId="0" borderId="0" xfId="0" applyNumberFormat="true" applyFont="true" applyAlignment="true">
      <alignment horizontal="center" vertical="center"/>
    </xf>
    <xf numFmtId="181" fontId="0" fillId="0" borderId="0" xfId="0" applyNumberFormat="true"/>
    <xf numFmtId="181" fontId="2" fillId="0" borderId="0" xfId="0" applyNumberFormat="true" applyFont="true"/>
    <xf numFmtId="181" fontId="4" fillId="0" borderId="0" xfId="0" applyNumberFormat="true" applyFont="true" applyAlignment="true">
      <alignment horizontal="centerContinuous" vertical="top"/>
    </xf>
    <xf numFmtId="2" fontId="5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right" vertical="top"/>
    </xf>
    <xf numFmtId="0" fontId="0" fillId="0" borderId="0" xfId="0" applyAlignment="true">
      <alignment horizontal="center" vertical="center" wrapText="true"/>
    </xf>
    <xf numFmtId="180" fontId="3" fillId="0" borderId="0" xfId="0" applyNumberFormat="true" applyFont="true" applyAlignment="true">
      <alignment vertical="center"/>
    </xf>
    <xf numFmtId="177" fontId="4" fillId="0" borderId="0" xfId="0" applyNumberFormat="true" applyFont="true" applyAlignment="true">
      <alignment horizontal="center" vertical="top"/>
    </xf>
    <xf numFmtId="187" fontId="5" fillId="0" borderId="0" xfId="0" applyNumberFormat="true" applyFont="true" applyAlignment="true">
      <alignment horizontal="left"/>
    </xf>
    <xf numFmtId="187" fontId="5" fillId="0" borderId="0" xfId="0" applyNumberFormat="true" applyFont="true" applyAlignment="true">
      <alignment horizontal="right"/>
    </xf>
    <xf numFmtId="187" fontId="0" fillId="0" borderId="1" xfId="0" applyNumberFormat="true" applyBorder="true" applyAlignment="true">
      <alignment horizontal="center" vertical="center" wrapText="true"/>
    </xf>
    <xf numFmtId="187" fontId="0" fillId="0" borderId="7" xfId="0" applyNumberForma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87" fontId="0" fillId="0" borderId="12" xfId="0" applyNumberForma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91" fontId="5" fillId="0" borderId="1" xfId="0" applyNumberFormat="true" applyFont="true" applyBorder="true" applyAlignment="true">
      <alignment horizontal="center" vertical="center" wrapText="true"/>
    </xf>
    <xf numFmtId="191" fontId="0" fillId="0" borderId="10" xfId="0" applyNumberFormat="true" applyBorder="true" applyAlignment="true">
      <alignment horizontal="center" vertical="center" wrapText="true"/>
    </xf>
    <xf numFmtId="191" fontId="0" fillId="0" borderId="8" xfId="0" applyNumberFormat="true" applyBorder="true" applyAlignment="true">
      <alignment horizontal="center" vertical="center" wrapText="true"/>
    </xf>
    <xf numFmtId="187" fontId="3" fillId="0" borderId="0" xfId="0" applyNumberFormat="true" applyFont="true" applyAlignment="true">
      <alignment horizontal="right" vertical="top"/>
    </xf>
    <xf numFmtId="0" fontId="0" fillId="0" borderId="1" xfId="0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center" vertical="center" wrapText="true"/>
    </xf>
    <xf numFmtId="187" fontId="0" fillId="0" borderId="7" xfId="0" applyNumberFormat="true" applyBorder="true" applyAlignment="true">
      <alignment vertical="center" wrapText="true"/>
    </xf>
    <xf numFmtId="180" fontId="0" fillId="0" borderId="7" xfId="0" applyNumberFormat="true" applyBorder="true" applyAlignment="true">
      <alignment vertical="center" wrapText="true"/>
    </xf>
    <xf numFmtId="181" fontId="5" fillId="0" borderId="0" xfId="0" applyNumberFormat="true" applyFont="true" applyAlignment="true">
      <alignment horizontal="left"/>
    </xf>
    <xf numFmtId="181" fontId="5" fillId="0" borderId="10" xfId="0" applyNumberFormat="true" applyFont="true" applyBorder="true" applyAlignment="true">
      <alignment vertical="center"/>
    </xf>
    <xf numFmtId="181" fontId="5" fillId="0" borderId="1" xfId="0" applyNumberFormat="true" applyFont="true" applyBorder="true" applyAlignment="true">
      <alignment horizontal="left" vertical="center" wrapText="true"/>
    </xf>
    <xf numFmtId="181" fontId="5" fillId="0" borderId="10" xfId="0" applyNumberFormat="true" applyFont="true" applyBorder="true" applyAlignment="true">
      <alignment horizontal="left" vertical="center"/>
    </xf>
    <xf numFmtId="181" fontId="5" fillId="0" borderId="1" xfId="0" applyNumberFormat="true" applyFont="true" applyBorder="true" applyAlignment="true">
      <alignment horizontal="left" vertical="center"/>
    </xf>
    <xf numFmtId="181" fontId="5" fillId="0" borderId="1" xfId="0" applyNumberFormat="true" applyFont="true" applyBorder="true" applyAlignment="true">
      <alignment wrapText="true"/>
    </xf>
    <xf numFmtId="181" fontId="5" fillId="0" borderId="1" xfId="0" applyNumberFormat="true" applyFont="true" applyBorder="true" applyAlignment="true">
      <alignment vertical="center" wrapText="true"/>
    </xf>
    <xf numFmtId="181" fontId="5" fillId="0" borderId="10" xfId="0" applyNumberFormat="true" applyFont="true" applyBorder="true" applyAlignment="true">
      <alignment horizontal="left" vertical="center" wrapText="true"/>
    </xf>
    <xf numFmtId="181" fontId="5" fillId="0" borderId="0" xfId="0" applyNumberFormat="true" applyFont="true" applyAlignment="true">
      <alignment horizontal="left" vertical="center"/>
    </xf>
    <xf numFmtId="181" fontId="5" fillId="0" borderId="0" xfId="0" applyNumberFormat="true" applyFont="true" applyAlignment="true">
      <alignment horizontal="right" vertical="center" wrapText="true"/>
    </xf>
    <xf numFmtId="181" fontId="5" fillId="0" borderId="0" xfId="0" applyNumberFormat="true" applyFont="true" applyAlignment="true">
      <alignment horizontal="centerContinuous" vertical="center"/>
    </xf>
    <xf numFmtId="181" fontId="3" fillId="0" borderId="0" xfId="0" applyNumberFormat="true" applyFont="true" applyAlignment="true">
      <alignment vertical="center"/>
    </xf>
    <xf numFmtId="181" fontId="4" fillId="0" borderId="0" xfId="0" applyNumberFormat="true" applyFont="true" applyAlignment="true">
      <alignment vertical="top"/>
    </xf>
    <xf numFmtId="176" fontId="5" fillId="0" borderId="0" xfId="0" applyNumberFormat="true" applyFont="true" applyAlignment="true">
      <alignment vertical="center"/>
    </xf>
    <xf numFmtId="181" fontId="3" fillId="0" borderId="0" xfId="0" applyNumberFormat="true" applyFont="true"/>
  </cellXfs>
  <cellStyles count="839">
    <cellStyle name="常规" xfId="0" builtinId="0"/>
    <cellStyle name="표준_0N-HANDLING " xfId="1"/>
    <cellStyle name="통화_BOILER-CO1" xfId="2"/>
    <cellStyle name="통화 [0]_BOILER-CO1" xfId="3"/>
    <cellStyle name="콤마_BOILER-CO1" xfId="4"/>
    <cellStyle name="콤마 [0]_BOILER-CO1" xfId="5"/>
    <cellStyle name="注释 2" xfId="6"/>
    <cellStyle name="样式 1" xfId="7"/>
    <cellStyle name="小数" xfId="8"/>
    <cellStyle name="未定义" xfId="9"/>
    <cellStyle name="输入 2" xfId="10"/>
    <cellStyle name="输出 2" xfId="11"/>
    <cellStyle name="适中 2" xfId="12"/>
    <cellStyle name="强调文字颜色 6 2" xfId="13"/>
    <cellStyle name="强调文字颜色 5 2" xfId="14"/>
    <cellStyle name="好_行政(燃修费)_不含人员经费系数" xfId="15"/>
    <cellStyle name="Input" xfId="16"/>
    <cellStyle name="差_县市旗测算20080508_不含人员经费系数" xfId="17"/>
    <cellStyle name="差_县区合并测算20080423(按照各省比重）_县市旗测算-新科目（含人口规模效应）_财力性转移支付2010年预算参考数" xfId="18"/>
    <cellStyle name="差_县区合并测算20080423(按照各省比重）_民生政策最低支出需求" xfId="19"/>
    <cellStyle name="差_行政公检法测算_县市旗测算-新科目（含人口规模效应）" xfId="20"/>
    <cellStyle name="差_县区合并测算20080421_民生政策最低支出需求_财力性转移支付2010年预算参考数" xfId="21"/>
    <cellStyle name="差_文体广播事业(按照总人口测算）—20080416_民生政策最低支出需求" xfId="22"/>
    <cellStyle name="差_文体广播事业(按照总人口测算）—20080416" xfId="23"/>
    <cellStyle name="差_分县成本差异系数_财力性转移支付2010年预算参考数" xfId="24"/>
    <cellStyle name="差_卫生(按照总人口测算）—20080416_民生政策最低支出需求" xfId="25"/>
    <cellStyle name="差_文体广播部门" xfId="26"/>
    <cellStyle name="好_县市旗测算20080508_不含人员经费系数_财力性转移支付2010年预算参考数" xfId="27"/>
    <cellStyle name="差_卫生(按照总人口测算）—20080416_不含人员经费系数_财力性转移支付2010年预算参考数" xfId="28"/>
    <cellStyle name="差_县市旗测算20080508_财力性转移支付2010年预算参考数" xfId="29"/>
    <cellStyle name="差_县区合并测算20080423(按照各省比重）_财力性转移支付2010年预算参考数" xfId="30"/>
    <cellStyle name="差_人员工资和公用经费_财力性转移支付2010年预算参考数" xfId="31"/>
    <cellStyle name="好_县区合并测算20080421_不含人员经费系数_财力性转移支付2010年预算参考数" xfId="32"/>
    <cellStyle name="差_卫生(按照总人口测算）—20080416_县市旗测算-新科目（含人口规模效应）" xfId="33"/>
    <cellStyle name="差_县区合并测算20080421_不含人员经费系数" xfId="34"/>
    <cellStyle name="差_数据--基础数据--预算组--2015年人代会预算部分--2015.01.20--人代会前第6稿--按姚局意见改--调市级项级明细_区县政府预算公开整改--表" xfId="35"/>
    <cellStyle name="好_行政公检法测算_县市旗测算-新科目（含人口规模效应）" xfId="36"/>
    <cellStyle name="标题 3" xfId="37" builtinId="18"/>
    <cellStyle name="40% - 强调文字颜色 3" xfId="38" builtinId="39"/>
    <cellStyle name="差_市辖区测算-新科目（20080626）" xfId="39"/>
    <cellStyle name="差_市辖区测算20080510_县市旗测算-新科目（含人口规模效应）" xfId="40"/>
    <cellStyle name="好_1" xfId="41"/>
    <cellStyle name="差_市辖区测算20080510" xfId="42"/>
    <cellStyle name="差_县市旗测算-新科目（20080626）_县市旗测算-新科目（含人口规模效应）" xfId="43"/>
    <cellStyle name="好_附表_财力性转移支付2010年预算参考数" xfId="44"/>
    <cellStyle name="差_山东省民生支出标准_财力性转移支付2010年预算参考数" xfId="45"/>
    <cellStyle name="好_人员工资和公用经费2_财力性转移支付2010年预算参考数" xfId="46"/>
    <cellStyle name="差_人员工资和公用经费3_财力性转移支付2010年预算参考数" xfId="47"/>
    <cellStyle name="差_农林水和城市维护标准支出20080505－县区合计_县市旗测算-新科目（含人口规模效应）" xfId="48"/>
    <cellStyle name="差_人员工资和公用经费2" xfId="49"/>
    <cellStyle name="差_缺口县区测算(按2007支出增长25%测算)_财力性转移支付2010年预算参考数" xfId="50"/>
    <cellStyle name="60% - 强调文字颜色 2 2" xfId="51"/>
    <cellStyle name="差_缺口县区测算（11.13）_财力性转移支付2010年预算参考数" xfId="52"/>
    <cellStyle name="Total" xfId="53"/>
    <cellStyle name="差_缺口县区测算（11.13）" xfId="54"/>
    <cellStyle name="差_市辖区测算20080510_不含人员经费系数" xfId="55"/>
    <cellStyle name="差_青海 缺口县区测算(地方填报)" xfId="56"/>
    <cellStyle name="差_其他部门(按照总人口测算）—20080416_财力性转移支付2010年预算参考数" xfId="57"/>
    <cellStyle name="差_县市旗测算-新科目（20080627）" xfId="58"/>
    <cellStyle name="差_其他部门(按照总人口测算）—20080416_不含人员经费系数" xfId="59"/>
    <cellStyle name="差_30云南_1_财力性转移支付2010年预算参考数" xfId="60"/>
    <cellStyle name="差_县市旗测算-新科目（20080626）" xfId="61"/>
    <cellStyle name="差_检验表" xfId="62"/>
    <cellStyle name="差_缺口县区测算(按核定人数)" xfId="63"/>
    <cellStyle name="40% - 强调文字颜色 4" xfId="64" builtinId="43"/>
    <cellStyle name="标题 4" xfId="65" builtinId="19"/>
    <cellStyle name="差_平邑" xfId="66"/>
    <cellStyle name="差_农林水和城市维护标准支出20080505－县区合计_县市旗测算-新科目（含人口规模效应）_财力性转移支付2010年预算参考数" xfId="67"/>
    <cellStyle name="差_农林水和城市维护标准支出20080505－县区合计_民生政策最低支出需求_财力性转移支付2010年预算参考数" xfId="68"/>
    <cellStyle name="差_农林水和城市维护标准支出20080505－县区合计_不含人员经费系数" xfId="69"/>
    <cellStyle name="差_教育(按照总人口测算）—20080416_县市旗测算-新科目（含人口规模效应）" xfId="70"/>
    <cellStyle name="强调文字颜色 4 2" xfId="71"/>
    <cellStyle name="差_教育(按照总人口测算）—20080416_民生政策最低支出需求" xfId="72"/>
    <cellStyle name="好_核定人数对比_财力性转移支付2010年预算参考数" xfId="73"/>
    <cellStyle name="差_教育(按照总人口测算）—20080416_财力性转移支付2010年预算参考数" xfId="74"/>
    <cellStyle name="好_卫生(按照总人口测算）—20080416" xfId="75"/>
    <cellStyle name="好_县区合并测算20080421_县市旗测算-新科目（含人口规模效应）" xfId="76"/>
    <cellStyle name="差_检验表（调整后）" xfId="77"/>
    <cellStyle name="差_县市旗测算20080508" xfId="78"/>
    <cellStyle name="常规 4_2008年横排表0721" xfId="79"/>
    <cellStyle name="常规 29" xfId="80"/>
    <cellStyle name="差_汇总-县级财政报表附表" xfId="81"/>
    <cellStyle name="差_汇总表4" xfId="82"/>
    <cellStyle name="差_汇总表_财力性转移支付2010年预算参考数" xfId="83"/>
    <cellStyle name="差_汇总表" xfId="84"/>
    <cellStyle name="好_县区合并测算20080423(按照各省比重）_县市旗测算-新科目（含人口规模效应）_财力性转移支付2010年预算参考数" xfId="85"/>
    <cellStyle name="差_核定人数对比_财力性转移支付2010年预算参考数" xfId="86"/>
    <cellStyle name="好_其他部门(按照总人口测算）—20080416_民生政策最低支出需求" xfId="87"/>
    <cellStyle name="差_核定人数对比" xfId="88"/>
    <cellStyle name="差_行政（人员）_县市旗测算-新科目（含人口规模效应）_财力性转移支付2010年预算参考数" xfId="89"/>
    <cellStyle name="好_市辖区测算20080510_县市旗测算-新科目（含人口规模效应）_财力性转移支付2010年预算参考数" xfId="90"/>
    <cellStyle name="差_教育(按照总人口测算）—20080416_不含人员经费系数" xfId="91"/>
    <cellStyle name="好_2006年27重庆_财力性转移支付2010年预算参考数" xfId="92"/>
    <cellStyle name="差_河南 缺口县区测算(地方填报)_财力性转移支付2010年预算参考数" xfId="93"/>
    <cellStyle name="差_市辖区测算20080510_财力性转移支付2010年预算参考数" xfId="94"/>
    <cellStyle name="Accent6 - 40%" xfId="95"/>
    <cellStyle name="差_附表_财力性转移支付2010年预算参考数" xfId="96"/>
    <cellStyle name="差_34青海_1" xfId="97"/>
    <cellStyle name="好_缺口县区测算(财政部标准)" xfId="98"/>
    <cellStyle name="差_分县成本差异系数_不含人员经费系数_财力性转移支付2010年预算参考数" xfId="99"/>
    <cellStyle name="差_分县成本差异系数_不含人员经费系数" xfId="100"/>
    <cellStyle name="好_县市旗测算-新科目（20080627）_不含人员经费系数" xfId="101"/>
    <cellStyle name="差_分析缺口率" xfId="102"/>
    <cellStyle name="差_成本差异系数_财力性转移支付2010年预算参考数" xfId="103"/>
    <cellStyle name="差_成本差异系数（含人口规模）_财力性转移支付2010年预算参考数" xfId="104"/>
    <cellStyle name="20% - 强调文字颜色 5 2" xfId="105"/>
    <cellStyle name="差_县市旗测算20080508_县市旗测算-新科目（含人口规模效应）" xfId="106"/>
    <cellStyle name="差_05潍坊" xfId="107"/>
    <cellStyle name="差_文体广播事业(按照总人口测算）—20080416_不含人员经费系数" xfId="108"/>
    <cellStyle name="差_财政供养人员_财力性转移支付2010年预算参考数" xfId="109"/>
    <cellStyle name="差_测算结果_财力性转移支付2010年预算参考数" xfId="110"/>
    <cellStyle name="差_市辖区测算-新科目（20080626）_不含人员经费系数" xfId="111"/>
    <cellStyle name="好_文体广播事业(按照总人口测算）—20080416_民生政策最低支出需求_财力性转移支付2010年预算参考数" xfId="112"/>
    <cellStyle name="好_汇总" xfId="113"/>
    <cellStyle name="千位分季_新建 Microsoft Excel 工作表" xfId="114"/>
    <cellStyle name="好_2006年22湖南" xfId="115"/>
    <cellStyle name="数字" xfId="116"/>
    <cellStyle name="差_教育(按照总人口测算）—20080416_县市旗测算-新科目（含人口规模效应）_财力性转移支付2010年预算参考数" xfId="117"/>
    <cellStyle name="差_不含人员经费系数_财力性转移支付2010年预算参考数" xfId="118"/>
    <cellStyle name="差_不含人员经费系数" xfId="119"/>
    <cellStyle name="差_M01-2(州市补助收入)" xfId="120"/>
    <cellStyle name="差_测算结果汇总_财力性转移支付2010年预算参考数" xfId="121"/>
    <cellStyle name="?鹎%U龡&amp;H齲_x0001_C铣_x0014__x0007__x0001__x0001_" xfId="122"/>
    <cellStyle name="差_gdp" xfId="123"/>
    <cellStyle name="超链接" xfId="124" builtinId="8"/>
    <cellStyle name="差_汇总" xfId="125"/>
    <cellStyle name="差_县市旗测算-新科目（20080627）_不含人员经费系数_财力性转移支付2010年预算参考数" xfId="126"/>
    <cellStyle name="好_09黑龙江_财力性转移支付2010年预算参考数" xfId="127"/>
    <cellStyle name="差_报表" xfId="128"/>
    <cellStyle name="好_县市旗测算-新科目（20080627）_县市旗测算-新科目（含人口规模效应）" xfId="129"/>
    <cellStyle name="差_Book1_财力性转移支付2010年预算参考数" xfId="130"/>
    <cellStyle name="差_2006年30云南" xfId="131"/>
    <cellStyle name="差_Book1" xfId="132"/>
    <cellStyle name="差_530623_2006年县级财政报表附表" xfId="133"/>
    <cellStyle name="差_教育(按照总人口测算）—20080416_不含人员经费系数_财力性转移支付2010年预算参考数" xfId="134"/>
    <cellStyle name="差_成本差异系数（含人口规模）" xfId="135"/>
    <cellStyle name="no dec" xfId="136"/>
    <cellStyle name="计算" xfId="137" builtinId="22"/>
    <cellStyle name="差_县市旗测算-新科目（20080626）_不含人员经费系数" xfId="138"/>
    <cellStyle name="差_34青海" xfId="139"/>
    <cellStyle name="差_县市旗测算-新科目（20080627）_民生政策最低支出需求" xfId="140"/>
    <cellStyle name="好_县市旗测算20080508_财力性转移支付2010年预算参考数" xfId="141"/>
    <cellStyle name="差_30云南_1" xfId="142"/>
    <cellStyle name="好_农林水和城市维护标准支出20080505－县区合计_县市旗测算-新科目（含人口规模效应）" xfId="143"/>
    <cellStyle name="差_28四川_财力性转移支付2010年预算参考数" xfId="144"/>
    <cellStyle name="差_28四川" xfId="145"/>
    <cellStyle name="差_卫生部门_财力性转移支付2010年预算参考数" xfId="146"/>
    <cellStyle name="差_测算结果汇总" xfId="147"/>
    <cellStyle name="差_20河南_财力性转移支付2010年预算参考数" xfId="148"/>
    <cellStyle name="差_2016人代会附表（2015-9-11）（姚局）-财经委" xfId="149"/>
    <cellStyle name="ColLevel_0" xfId="150"/>
    <cellStyle name="差_2016年科目0114" xfId="151"/>
    <cellStyle name="差_2015年社会保险基金预算草案表样（报人大）" xfId="152"/>
    <cellStyle name="好_缺口县区测算（11.13）_财力性转移支付2010年预算参考数" xfId="153"/>
    <cellStyle name="差_2008年预计支出与2007年对比" xfId="154"/>
    <cellStyle name="差_危改资金测算_财力性转移支付2010年预算参考数" xfId="155"/>
    <cellStyle name="差_2008年全省汇总收支计算表" xfId="156"/>
    <cellStyle name="差_县区合并测算20080421_民生政策最低支出需求" xfId="157"/>
    <cellStyle name="差_2007一般预算支出口径剔除表_财力性转移支付2010年预算参考数" xfId="158"/>
    <cellStyle name="差_2007一般预算支出口径剔除表" xfId="159"/>
    <cellStyle name="差_2007年一般预算支出剔除_财力性转移支付2010年预算参考数" xfId="160"/>
    <cellStyle name="差_安徽 缺口县区测算(地方填报)1" xfId="161"/>
    <cellStyle name="差_河南 缺口县区测算(地方填报白)_财力性转移支付2010年预算参考数" xfId="162"/>
    <cellStyle name="差_2007年收支情况及2008年收支预计表(汇总表)" xfId="163"/>
    <cellStyle name="差_2006年水利统计指标统计表" xfId="164"/>
    <cellStyle name="20% - Accent4" xfId="165"/>
    <cellStyle name="差_同德_财力性转移支付2010年预算参考数" xfId="166"/>
    <cellStyle name="差_县区合并测算20080423(按照各省比重）_县市旗测算-新科目（含人口规模效应）" xfId="167"/>
    <cellStyle name="Accent2 - 60%" xfId="168"/>
    <cellStyle name="好_分县成本差异系数_财力性转移支付2010年预算参考数" xfId="169"/>
    <cellStyle name="差_27重庆_财力性转移支付2010年预算参考数" xfId="170"/>
    <cellStyle name="Accent1_2006年33甘肃" xfId="171"/>
    <cellStyle name="好_22湖南" xfId="172"/>
    <cellStyle name="60% - 强调文字颜色 6" xfId="173" builtinId="52"/>
    <cellStyle name="差_2007年收支情况及2008年收支预计表(汇总表)_财力性转移支付2010年预算参考数" xfId="174"/>
    <cellStyle name="差_文体广播事业(按照总人口测算）—20080416_县市旗测算-新科目（含人口规模效应）_财力性转移支付2010年预算参考数" xfId="175"/>
    <cellStyle name="常规 16" xfId="176"/>
    <cellStyle name="常规 21" xfId="177"/>
    <cellStyle name="好_云南省2008年转移支付测算——州市本级考核部分及政策性测算" xfId="178"/>
    <cellStyle name="Comma_1995" xfId="179"/>
    <cellStyle name="RowLevel_0" xfId="180"/>
    <cellStyle name="好_县市旗测算-新科目（20080627）" xfId="181"/>
    <cellStyle name="Percent_laroux" xfId="182"/>
    <cellStyle name="Check Cell" xfId="183"/>
    <cellStyle name="60% - 强调文字颜色 5 2" xfId="184"/>
    <cellStyle name="Norma,_laroux_4_营业在建 (2)_E21" xfId="185"/>
    <cellStyle name="差_文体广播事业(按照总人口测算）—20080416_县市旗测算-新科目（含人口规模效应）" xfId="186"/>
    <cellStyle name="差_33甘肃" xfId="187"/>
    <cellStyle name="好_文体广播事业(按照总人口测算）—20080416_不含人员经费系数" xfId="188"/>
    <cellStyle name="差_2008计算资料（8月5）" xfId="189"/>
    <cellStyle name="常规 14" xfId="190"/>
    <cellStyle name="常规 2 10" xfId="191"/>
    <cellStyle name="好_28四川_财力性转移支付2010年预算参考数" xfId="192"/>
    <cellStyle name="差_危改资金测算" xfId="193"/>
    <cellStyle name="差 2" xfId="194"/>
    <cellStyle name="差_卫生(按照总人口测算）—20080416" xfId="195"/>
    <cellStyle name="差_行政（人员）_财力性转移支付2010年预算参考数" xfId="196"/>
    <cellStyle name="40% - 强调文字颜色 3 2" xfId="197"/>
    <cellStyle name="Header1" xfId="198"/>
    <cellStyle name="标题 3 2" xfId="199"/>
    <cellStyle name="好_县市旗测算-新科目（20080627）_民生政策最低支出需求" xfId="200"/>
    <cellStyle name="40% - 强调文字颜色 2 2" xfId="201"/>
    <cellStyle name="好_平邑" xfId="202"/>
    <cellStyle name="标题 2 2" xfId="203"/>
    <cellStyle name="Accent4 - 40%" xfId="204"/>
    <cellStyle name="差_河南 缺口县区测算(地方填报)" xfId="205"/>
    <cellStyle name="40% - Accent3" xfId="206"/>
    <cellStyle name="comma zerodec" xfId="207"/>
    <cellStyle name="40% - Accent2" xfId="208"/>
    <cellStyle name="好_14安徽_财力性转移支付2010年预算参考数" xfId="209"/>
    <cellStyle name="好_财政供养人员" xfId="210"/>
    <cellStyle name="差_县市旗测算-新科目（20080626）_不含人员经费系数_财力性转移支付2010年预算参考数" xfId="211"/>
    <cellStyle name="20% - 强调文字颜色 6 2" xfId="212"/>
    <cellStyle name="强调文字颜色 4" xfId="213" builtinId="41"/>
    <cellStyle name="常规 5" xfId="214"/>
    <cellStyle name="好_县市旗测算-新科目（20080627）_财力性转移支付2010年预算参考数" xfId="215"/>
    <cellStyle name="差_Book2" xfId="216"/>
    <cellStyle name="20% - 强调文字颜色 3 2" xfId="217"/>
    <cellStyle name="差_缺口县区测算" xfId="218"/>
    <cellStyle name="好_核定人数对比" xfId="219"/>
    <cellStyle name="差_2006年28四川_财力性转移支付2010年预算参考数" xfId="220"/>
    <cellStyle name="差_2006年28四川" xfId="221"/>
    <cellStyle name="好_附表" xfId="222"/>
    <cellStyle name="千位分隔[0]" xfId="223" builtinId="6"/>
    <cellStyle name="强调文字颜色 5" xfId="224" builtinId="45"/>
    <cellStyle name="表标题" xfId="225"/>
    <cellStyle name="常规 6" xfId="226"/>
    <cellStyle name="差_缺口县区测算_财力性转移支付2010年预算参考数" xfId="227"/>
    <cellStyle name="20% - Accent3" xfId="228"/>
    <cellStyle name="差_11大理_财力性转移支付2010年预算参考数" xfId="229"/>
    <cellStyle name="60% - 强调文字颜色 3 2" xfId="230"/>
    <cellStyle name="好_市辖区测算20080510_县市旗测算-新科目（含人口规模效应）" xfId="231"/>
    <cellStyle name="Currency_1995" xfId="232"/>
    <cellStyle name="_ET_STYLE_NoName_00_" xfId="233"/>
    <cellStyle name="标题 5" xfId="234"/>
    <cellStyle name="差_其他部门(按照总人口测算）—20080416_不含人员经费系数_财力性转移支付2010年预算参考数" xfId="235"/>
    <cellStyle name="差_云南 缺口县区测算(地方填报)_财力性转移支付2010年预算参考数" xfId="236"/>
    <cellStyle name="好_Book2_财力性转移支付2010年预算参考数" xfId="237"/>
    <cellStyle name="好_平邑_财力性转移支付2010年预算参考数" xfId="238"/>
    <cellStyle name="差_分析缺口率_财力性转移支付2010年预算参考数" xfId="239"/>
    <cellStyle name="差_530629_2006年县级财政报表附表" xfId="240"/>
    <cellStyle name="40% - 强调文字颜色 5 2" xfId="241"/>
    <cellStyle name="Accent2" xfId="242"/>
    <cellStyle name="差_县区合并测算20080423(按照各省比重）" xfId="243"/>
    <cellStyle name="差_云南 缺口县区测算(地方填报)" xfId="244"/>
    <cellStyle name="好_行政（人员）_民生政策最低支出需求_财力性转移支付2010年预算参考数" xfId="245"/>
    <cellStyle name="40% - 强调文字颜色 4 2" xfId="246"/>
    <cellStyle name="Accent1 - 60%" xfId="247"/>
    <cellStyle name="差_缺口县区测算(按核定人数)_财力性转移支付2010年预算参考数" xfId="248"/>
    <cellStyle name="差_2006年27重庆_财力性转移支付2010年预算参考数" xfId="249"/>
    <cellStyle name="好_行政（人员）_县市旗测算-新科目（含人口规模效应）" xfId="250"/>
    <cellStyle name="60% - 强调文字颜色 6 2" xfId="251"/>
    <cellStyle name="Currency1" xfId="252"/>
    <cellStyle name="差_行政(燃修费)_财力性转移支付2010年预算参考数" xfId="253"/>
    <cellStyle name="差_03昭通" xfId="254"/>
    <cellStyle name="差_1110洱源县" xfId="255"/>
    <cellStyle name="差_市辖区测算-新科目（20080626）_民生政策最低支出需求_财力性转移支付2010年预算参考数" xfId="256"/>
    <cellStyle name="差_平邑_财力性转移支付2010年预算参考数" xfId="257"/>
    <cellStyle name="差" xfId="258" builtinId="27"/>
    <cellStyle name="60% - 强调文字颜色 5" xfId="259" builtinId="48"/>
    <cellStyle name="标题 1" xfId="260" builtinId="16"/>
    <cellStyle name="40% - 强调文字颜色 1" xfId="261" builtinId="31"/>
    <cellStyle name="20% - 强调文字颜色 5" xfId="262" builtinId="46"/>
    <cellStyle name="归盒啦_95" xfId="263"/>
    <cellStyle name="20% - 强调文字颜色 4 2" xfId="264"/>
    <cellStyle name="强调文字颜色 3 2" xfId="265"/>
    <cellStyle name="好_核定人数下发表" xfId="266"/>
    <cellStyle name="60% - 强调文字颜色 1 2" xfId="267"/>
    <cellStyle name="Title" xfId="268"/>
    <cellStyle name="Calculation" xfId="269"/>
    <cellStyle name="常规 19" xfId="270"/>
    <cellStyle name="常规 24" xfId="271"/>
    <cellStyle name="Accent3 - 20%" xfId="272"/>
    <cellStyle name="好_农林水和城市维护标准支出20080505－县区合计_县市旗测算-新科目（含人口规模效应）_财力性转移支付2010年预算参考数" xfId="273"/>
    <cellStyle name="好_行政公检法测算_民生政策最低支出需求" xfId="274"/>
    <cellStyle name="差_县市旗测算20080508_不含人员经费系数_财力性转移支付2010年预算参考数" xfId="275"/>
    <cellStyle name="60% - 强调文字颜色 4 2" xfId="276"/>
    <cellStyle name="差_11大理" xfId="277"/>
    <cellStyle name="Accent1 - 40%" xfId="278"/>
    <cellStyle name="20% - Accent2" xfId="279"/>
    <cellStyle name="差_14安徽" xfId="280"/>
    <cellStyle name="差_民生政策最低支出需求" xfId="281"/>
    <cellStyle name="Accent6 - 60%" xfId="282"/>
    <cellStyle name="差_其他部门(按照总人口测算）—20080416_县市旗测算-新科目（含人口规模效应）" xfId="283"/>
    <cellStyle name="Grey" xfId="284"/>
    <cellStyle name="差_缺口县区测算(按2007支出增长25%测算)" xfId="285"/>
    <cellStyle name="HEADING1" xfId="286"/>
    <cellStyle name="汇总" xfId="287" builtinId="25"/>
    <cellStyle name="Bad" xfId="288"/>
    <cellStyle name="好_县区合并测算20080423(按照各省比重）_不含人员经费系数_财力性转移支付2010年预算参考数" xfId="289"/>
    <cellStyle name="差_人员工资和公用经费3" xfId="290"/>
    <cellStyle name="千位_(人代会用)" xfId="291"/>
    <cellStyle name="差_社保处下达区县2015年指标（第二批）" xfId="292"/>
    <cellStyle name="差_县区合并测算20080421_县市旗测算-新科目（含人口规模效应）" xfId="293"/>
    <cellStyle name="好_县区合并测算20080423(按照各省比重）_民生政策最低支出需求_财力性转移支付2010年预算参考数" xfId="294"/>
    <cellStyle name="好_同德_财力性转移支付2010年预算参考数" xfId="295"/>
    <cellStyle name="差_总人口_财力性转移支付2010年预算参考数" xfId="296"/>
    <cellStyle name="差_2_财力性转移支付2010年预算参考数" xfId="297"/>
    <cellStyle name="超级链接" xfId="298"/>
    <cellStyle name="警告文本" xfId="299" builtinId="11"/>
    <cellStyle name="差_文体广播事业(按照总人口测算）—20080416_财力性转移支付2010年预算参考数" xfId="300"/>
    <cellStyle name="差_核定人数下发表" xfId="301"/>
    <cellStyle name="Accent4 - 20%" xfId="302"/>
    <cellStyle name="千位分隔" xfId="303" builtinId="3"/>
    <cellStyle name="标题" xfId="304" builtinId="15"/>
    <cellStyle name="20% - Accent6" xfId="305"/>
    <cellStyle name="Date" xfId="306"/>
    <cellStyle name="差_缺口县区测算(财政部标准)" xfId="307"/>
    <cellStyle name="40% - 强调文字颜色 5" xfId="308" builtinId="47"/>
    <cellStyle name="好_2008年全省汇总收支计算表" xfId="309"/>
    <cellStyle name="已访问的超链接" xfId="310" builtinId="9"/>
    <cellStyle name="差_市辖区测算-新科目（20080626）_财力性转移支付2010年预算参考数" xfId="311"/>
    <cellStyle name="差_其他部门(按照总人口测算）—20080416_民生政策最低支出需求_财力性转移支付2010年预算参考数" xfId="312"/>
    <cellStyle name="差_其他部门(按照总人口测算）—20080416" xfId="313"/>
    <cellStyle name="Accent3_2006年33甘肃" xfId="314"/>
    <cellStyle name="差_农林水和城市维护标准支出20080505－县区合计_财力性转移支付2010年预算参考数" xfId="315"/>
    <cellStyle name="标题 1 2" xfId="316"/>
    <cellStyle name="好_2008年预计支出与2007年对比" xfId="317"/>
    <cellStyle name="链接单元格" xfId="318" builtinId="24"/>
    <cellStyle name="20% - Accent1" xfId="319"/>
    <cellStyle name="好_市辖区测算20080510_民生政策最低支出需求" xfId="320"/>
    <cellStyle name="20% - 强调文字颜色 2" xfId="321" builtinId="34"/>
    <cellStyle name="差_河南 缺口县区测算(地方填报白)" xfId="322"/>
    <cellStyle name="好_2007年收支情况及2008年收支预计表(汇总表)" xfId="323"/>
    <cellStyle name="差_卫生(按照总人口测算）—20080416_财力性转移支付2010年预算参考数" xfId="324"/>
    <cellStyle name="Accent2 - 20%" xfId="325"/>
    <cellStyle name="好_成本差异系数_财力性转移支付2010年预算参考数" xfId="326"/>
    <cellStyle name="好_2008年一般预算支出预计" xfId="327"/>
    <cellStyle name="好_其他部门(按照总人口测算）—20080416_县市旗测算-新科目（含人口规模效应）" xfId="328"/>
    <cellStyle name="40% - 强调文字颜色 2" xfId="329" builtinId="35"/>
    <cellStyle name="好_05潍坊" xfId="330"/>
    <cellStyle name="差_附表" xfId="331"/>
    <cellStyle name="分级显示行_1_13区汇总" xfId="332"/>
    <cellStyle name="40% - Accent4" xfId="333"/>
    <cellStyle name="差_行政(燃修费)_不含人员经费系数" xfId="334"/>
    <cellStyle name="注释" xfId="335" builtinId="10"/>
    <cellStyle name="60% - 强调文字颜色 3" xfId="336" builtinId="40"/>
    <cellStyle name="差_卫生(按照总人口测算）—20080416_不含人员经费系数" xfId="337"/>
    <cellStyle name="差_分县成本差异系数_民生政策最低支出需求" xfId="338"/>
    <cellStyle name="好_县市旗测算20080508_民生政策最低支出需求_财力性转移支付2010年预算参考数" xfId="339"/>
    <cellStyle name="百分比" xfId="340" builtinId="5"/>
    <cellStyle name="差_云南省2008年转移支付测算——州市本级考核部分及政策性测算_财力性转移支付2010年预算参考数" xfId="341"/>
    <cellStyle name="差_县区合并测算20080423(按照各省比重）_民生政策最低支出需求_财力性转移支付2010年预算参考数" xfId="342"/>
    <cellStyle name="20% - 强调文字颜色 2 2" xfId="343"/>
    <cellStyle name="差_2" xfId="344"/>
    <cellStyle name="好_2007年一般预算支出剔除" xfId="345"/>
    <cellStyle name="差_核定人数下发表_财力性转移支付2010年预算参考数" xfId="346"/>
    <cellStyle name="60% - 强调文字颜色 4" xfId="347" builtinId="44"/>
    <cellStyle name="差_第一部分：综合全" xfId="348"/>
    <cellStyle name="差_县市旗测算-新科目（20080627）_县市旗测算-新科目（含人口规模效应）" xfId="349"/>
    <cellStyle name="差_市辖区测算20080510_不含人员经费系数_财力性转移支付2010年预算参考数" xfId="350"/>
    <cellStyle name="好_县市旗测算-新科目（20080626）_民生政策最低支出需求" xfId="351"/>
    <cellStyle name="强调文字颜色 6" xfId="352" builtinId="49"/>
    <cellStyle name="常规 7" xfId="353"/>
    <cellStyle name="差_07临沂" xfId="354"/>
    <cellStyle name="强调文字颜色 2" xfId="355" builtinId="33"/>
    <cellStyle name="常规 3" xfId="356"/>
    <cellStyle name="差_行政（人员）_不含人员经费系数_财力性转移支付2010年预算参考数" xfId="357"/>
    <cellStyle name="Accent3 - 60%" xfId="358"/>
    <cellStyle name="差_行政(燃修费)_县市旗测算-新科目（含人口规模效应）" xfId="359"/>
    <cellStyle name="40% - 强调文字颜色 6 2" xfId="360"/>
    <cellStyle name="差_其他部门(按照总人口测算）—20080416_县市旗测算-新科目（含人口规模效应）_财力性转移支付2010年预算参考数" xfId="361"/>
    <cellStyle name="40% - Accent5" xfId="362"/>
    <cellStyle name="好_2006年水利统计指标统计表_财力性转移支付2010年预算参考数" xfId="363"/>
    <cellStyle name="好_Book1_财力性转移支付2010年预算参考数" xfId="364"/>
    <cellStyle name="货币" xfId="365" builtinId="4"/>
    <cellStyle name="好_其他部门(按照总人口测算）—20080416_县市旗测算-新科目（含人口规模效应）_财力性转移支付2010年预算参考数" xfId="366"/>
    <cellStyle name="好_总人口" xfId="367"/>
    <cellStyle name="差_2007年一般预算支出剔除" xfId="368"/>
    <cellStyle name="20% - 强调文字颜色 3" xfId="369" builtinId="38"/>
    <cellStyle name="差_卫生(按照总人口测算）—20080416_民生政策最低支出需求_财力性转移支付2010年预算参考数" xfId="370"/>
    <cellStyle name="百分比 5" xfId="371"/>
    <cellStyle name="差_行政公检法测算_不含人员经费系数" xfId="372"/>
    <cellStyle name="千位分隔[0] 4" xfId="373"/>
    <cellStyle name="差_县区合并测算20080421_县市旗测算-新科目（含人口规模效应）_财力性转移支付2010年预算参考数" xfId="374"/>
    <cellStyle name="差_0502通海县" xfId="375"/>
    <cellStyle name="差_县市旗测算-新科目（20080627）_不含人员经费系数" xfId="376"/>
    <cellStyle name="20% - 强调文字颜色 4" xfId="377" builtinId="42"/>
    <cellStyle name="Fixed" xfId="378"/>
    <cellStyle name="Accent2_2006年33甘肃" xfId="379"/>
    <cellStyle name="60% - Accent3" xfId="380"/>
    <cellStyle name="差_2008年支出调整_财力性转移支付2010年预算参考数" xfId="381"/>
    <cellStyle name="差_成本差异系数" xfId="382"/>
    <cellStyle name="差_县市旗测算20080508_民生政策最低支出需求" xfId="383"/>
    <cellStyle name="Accent4" xfId="384"/>
    <cellStyle name="差_缺口县区测算(财政部标准)_财力性转移支付2010年预算参考数" xfId="385"/>
    <cellStyle name="差_县区合并测算20080421_不含人员经费系数_财力性转移支付2010年预算参考数" xfId="386"/>
    <cellStyle name="好_2006年全省财力计算表（中央、决算）" xfId="387"/>
    <cellStyle name="货币[0]" xfId="388" builtinId="7"/>
    <cellStyle name="Calc Currency (0)" xfId="389"/>
    <cellStyle name="好_财政供养人员_财力性转移支付2010年预算参考数" xfId="390"/>
    <cellStyle name="差_教育(按照总人口测算）—20080416" xfId="391"/>
    <cellStyle name="差_农林水和城市维护标准支出20080505－县区合计" xfId="392"/>
    <cellStyle name="好_11大理" xfId="393"/>
    <cellStyle name="Accent5" xfId="394"/>
    <cellStyle name="20% - 强调文字颜色 1 2" xfId="395"/>
    <cellStyle name="差_09黑龙江_财力性转移支付2010年预算参考数" xfId="396"/>
    <cellStyle name="60% - Accent6" xfId="397"/>
    <cellStyle name="好_市辖区测算-新科目（20080626）_不含人员经费系数" xfId="398"/>
    <cellStyle name="差_卫生(按照总人口测算）—20080416_县市旗测算-新科目（含人口规模效应）_财力性转移支付2010年预算参考数" xfId="399"/>
    <cellStyle name="差_民生政策最低支出需求_财力性转移支付2010年预算参考数" xfId="400"/>
    <cellStyle name="常规 2" xfId="401"/>
    <cellStyle name="Accent5 - 60%" xfId="402"/>
    <cellStyle name="差_山东省民生支出标准" xfId="403"/>
    <cellStyle name="Accent6" xfId="404"/>
    <cellStyle name="差_人员工资和公用经费" xfId="405"/>
    <cellStyle name="常规 15" xfId="406"/>
    <cellStyle name="常规 20" xfId="407"/>
    <cellStyle name="Accent6 - 20%" xfId="408"/>
    <cellStyle name="差_2006年34青海_财力性转移支付2010年预算参考数" xfId="409"/>
    <cellStyle name="差_分县成本差异系数_民生政策最低支出需求_财力性转移支付2010年预算参考数" xfId="410"/>
    <cellStyle name="好_530623_2006年县级财政报表附表" xfId="411"/>
    <cellStyle name="差_行政（人员）_县市旗测算-新科目（含人口规模效应）" xfId="412"/>
    <cellStyle name="差_教育(按照总人口测算）—20080416_民生政策最低支出需求_财力性转移支付2010年预算参考数" xfId="413"/>
    <cellStyle name="好_农林水和城市维护标准支出20080505－县区合计_不含人员经费系数_财力性转移支付2010年预算参考数" xfId="414"/>
    <cellStyle name="Header2" xfId="415"/>
    <cellStyle name="差_其他部门(按照总人口测算）—20080416_民生政策最低支出需求" xfId="416"/>
    <cellStyle name="差_20河南" xfId="417"/>
    <cellStyle name="差_县市旗测算-新科目（20080627）_财力性转移支付2010年预算参考数" xfId="418"/>
    <cellStyle name="差_2008年全省汇总收支计算表_财力性转移支付2010年预算参考数" xfId="419"/>
    <cellStyle name="好_缺口县区测算（11.13）" xfId="420"/>
    <cellStyle name="20% - 强调文字颜色 6" xfId="421" builtinId="50"/>
    <cellStyle name="好_1_财力性转移支付2010年预算参考数" xfId="422"/>
    <cellStyle name="Accent1" xfId="423"/>
    <cellStyle name="差_2006年22湖南_财力性转移支付2010年预算参考数" xfId="424"/>
    <cellStyle name="Currency [0]" xfId="425"/>
    <cellStyle name="Dollar (zero dec)" xfId="426"/>
    <cellStyle name="Good" xfId="427"/>
    <cellStyle name="好_教育(按照总人口测算）—20080416_县市旗测算-新科目（含人口规模效应）" xfId="428"/>
    <cellStyle name="好_县市旗测算-新科目（20080626）_财力性转移支付2010年预算参考数" xfId="429"/>
    <cellStyle name="好_行政公检法测算_不含人员经费系数_财力性转移支付2010年预算参考数" xfId="430"/>
    <cellStyle name="差_14安徽_财力性转移支付2010年预算参考数" xfId="431"/>
    <cellStyle name="好_教育(按照总人口测算）—20080416" xfId="432"/>
    <cellStyle name="好_县市旗测算20080508" xfId="433"/>
    <cellStyle name="Heading 3" xfId="434"/>
    <cellStyle name="好_2006年27重庆" xfId="435"/>
    <cellStyle name="好_教育(按照总人口测算）—20080416_民生政策最低支出需求_财力性转移支付2010年预算参考数" xfId="436"/>
    <cellStyle name="差_0605石屏县_财力性转移支付2010年预算参考数" xfId="437"/>
    <cellStyle name="好_33甘肃" xfId="438"/>
    <cellStyle name="Heading 4" xfId="439"/>
    <cellStyle name="好_县区合并测算20080421_民生政策最低支出需求" xfId="440"/>
    <cellStyle name="HEADING2" xfId="441"/>
    <cellStyle name="Accent6_2006年33甘肃" xfId="442"/>
    <cellStyle name="差_县市旗测算20080508_民生政策最低支出需求_财力性转移支付2010年预算参考数" xfId="443"/>
    <cellStyle name="Note" xfId="444"/>
    <cellStyle name="好_22湖南_财力性转移支付2010年预算参考数" xfId="445"/>
    <cellStyle name="好_分县成本差异系数_民生政策最低支出需求_财力性转移支付2010年预算参考数" xfId="446"/>
    <cellStyle name="Input [yellow]" xfId="447"/>
    <cellStyle name="差_农林水和城市维护标准支出20080505－县区合计_不含人员经费系数_财力性转移支付2010年预算参考数" xfId="448"/>
    <cellStyle name="差_2006年22湖南" xfId="449"/>
    <cellStyle name="好_分县成本差异系数_民生政策最低支出需求" xfId="450"/>
    <cellStyle name="Input_20121229 提供执行转移支付" xfId="451"/>
    <cellStyle name="差_数据--基础数据--预算组--2015年人代会预算部分--2015.01.20--人代会前第6稿--按姚局意见改--调市级项级明细" xfId="452"/>
    <cellStyle name="差_财政供养人员" xfId="453"/>
    <cellStyle name="差_2008年支出核定" xfId="454"/>
    <cellStyle name="Linked Cell" xfId="455"/>
    <cellStyle name="差_县区合并测算20080421" xfId="456"/>
    <cellStyle name="好_农林水和城市维护标准支出20080505－县区合计_民生政策最低支出需求" xfId="457"/>
    <cellStyle name="好_530629_2006年县级财政报表附表" xfId="458"/>
    <cellStyle name="Normal - Style1" xfId="459"/>
    <cellStyle name="差_1" xfId="460"/>
    <cellStyle name="好_农林水和城市维护标准支出20080505－县区合计_不含人员经费系数" xfId="461"/>
    <cellStyle name="差_34青海_1_财力性转移支付2010年预算参考数" xfId="462"/>
    <cellStyle name="差_1_财力性转移支付2010年预算参考数" xfId="463"/>
    <cellStyle name="Output" xfId="464"/>
    <cellStyle name="差_1110洱源县_财力性转移支付2010年预算参考数" xfId="465"/>
    <cellStyle name="差_农林水和城市维护标准支出20080505－县区合计_民生政策最低支出需求" xfId="466"/>
    <cellStyle name="差_县区合并测算20080423(按照各省比重）_不含人员经费系数_财力性转移支付2010年预算参考数" xfId="467"/>
    <cellStyle name="检查单元格" xfId="468" builtinId="23"/>
    <cellStyle name="差_00省级(打印)" xfId="469"/>
    <cellStyle name="60% - Accent1" xfId="470"/>
    <cellStyle name="差_0605石屏县" xfId="471"/>
    <cellStyle name="差_行政公检法测算_不含人员经费系数_财力性转移支付2010年预算参考数" xfId="472"/>
    <cellStyle name="好_1110洱源县_财力性转移支付2010年预算参考数" xfId="473"/>
    <cellStyle name="差_09黑龙江" xfId="474"/>
    <cellStyle name="Accent1 - 20%" xfId="475"/>
    <cellStyle name="差_12滨州" xfId="476"/>
    <cellStyle name="差_22湖南" xfId="477"/>
    <cellStyle name="差_城建部门" xfId="478"/>
    <cellStyle name="强调文字颜色 3" xfId="479" builtinId="37"/>
    <cellStyle name="差_市辖区测算-新科目（20080626）_县市旗测算-新科目（含人口规模效应）" xfId="480"/>
    <cellStyle name="常规 4" xfId="481"/>
    <cellStyle name="差_2006年27重庆" xfId="482"/>
    <cellStyle name="好_县市旗测算-新科目（20080627）_民生政策最低支出需求_财力性转移支付2010年预算参考数" xfId="483"/>
    <cellStyle name="差_县市旗测算-新科目（20080626）_民生政策最低支出需求" xfId="484"/>
    <cellStyle name="差_30云南" xfId="485"/>
    <cellStyle name="差_34青海_财力性转移支付2010年预算参考数" xfId="486"/>
    <cellStyle name="差_自行调整差异系数顺序" xfId="487"/>
    <cellStyle name="好_青海 缺口县区测算(地方填报)" xfId="488"/>
    <cellStyle name="差_县市旗测算-新科目（20080626）_县市旗测算-新科目（含人口规模效应）_财力性转移支付2010年预算参考数" xfId="489"/>
    <cellStyle name="好_市辖区测算-新科目（20080626）_民生政策最低支出需求_财力性转移支付2010年预算参考数" xfId="490"/>
    <cellStyle name="差_县市旗测算-新科目（20080627）_民生政策最低支出需求_财力性转移支付2010年预算参考数" xfId="491"/>
    <cellStyle name="百分比 4" xfId="492"/>
    <cellStyle name="差_县市旗测算-新科目（20080627）_县市旗测算-新科目（含人口规模效应）_财力性转移支付2010年预算参考数" xfId="493"/>
    <cellStyle name="好_成本差异系数（含人口规模）_财力性转移支付2010年预算参考数" xfId="494"/>
    <cellStyle name="常规 11" xfId="495"/>
    <cellStyle name="差_同德" xfId="496"/>
    <cellStyle name="好_行政公检法测算" xfId="497"/>
    <cellStyle name="差_2006年33甘肃" xfId="498"/>
    <cellStyle name="Accent4 - 60%" xfId="499"/>
    <cellStyle name="差_行政(燃修费)" xfId="500"/>
    <cellStyle name="差_行政(燃修费)_民生政策最低支出需求" xfId="501"/>
    <cellStyle name="差_行政(燃修费)_民生政策最低支出需求_财力性转移支付2010年预算参考数" xfId="502"/>
    <cellStyle name="差_行政(燃修费)_县市旗测算-新科目（含人口规模效应）_财力性转移支付2010年预算参考数" xfId="503"/>
    <cellStyle name="差_行政（人员）" xfId="504"/>
    <cellStyle name="差_行政（人员）_不含人员经费系数" xfId="505"/>
    <cellStyle name="差_行政（人员）_民生政策最低支出需求" xfId="506"/>
    <cellStyle name="差_丽江汇总" xfId="507"/>
    <cellStyle name="差_行政（人员）_民生政策最低支出需求_财力性转移支付2010年预算参考数" xfId="508"/>
    <cellStyle name="好_人员工资和公用经费_财力性转移支付2010年预算参考数" xfId="509"/>
    <cellStyle name="差_行政公检法测算" xfId="510"/>
    <cellStyle name="千位[0]_(人代会用)" xfId="511"/>
    <cellStyle name="好_20河南_财力性转移支付2010年预算参考数" xfId="512"/>
    <cellStyle name="差_行政公检法测算_财力性转移支付2010年预算参考数" xfId="513"/>
    <cellStyle name="常规 2 2" xfId="514"/>
    <cellStyle name="强调文字颜色 1 2" xfId="515"/>
    <cellStyle name="差_行政公检法测算_民生政策最低支出需求_财力性转移支付2010年预算参考数" xfId="516"/>
    <cellStyle name="标题 4 2" xfId="517"/>
    <cellStyle name="差_行政公检法测算_县市旗测算-新科目（含人口规模效应）_财力性转移支付2010年预算参考数" xfId="518"/>
    <cellStyle name="差_第五部分(才淼、饶永宏）" xfId="519"/>
    <cellStyle name="差_2006年水利统计指标统计表_财力性转移支付2010年预算参考数" xfId="520"/>
    <cellStyle name="差_一般预算支出口径剔除表" xfId="521"/>
    <cellStyle name="差_一般预算支出口径剔除表_财力性转移支付2010年预算参考数" xfId="522"/>
    <cellStyle name="40% - 强调文字颜色 6" xfId="523" builtinId="51"/>
    <cellStyle name="差_云南省2008年转移支付测算——州市本级考核部分及政策性测算" xfId="524"/>
    <cellStyle name="差_汇总表提前告知区县" xfId="525"/>
    <cellStyle name="差_重点民生支出需求测算表社保（农村低保）081112" xfId="526"/>
    <cellStyle name="差_自行调整差异系数顺序_财力性转移支付2010年预算参考数" xfId="527"/>
    <cellStyle name="差_安徽 缺口县区测算(地方填报)1_财力性转移支付2010年预算参考数" xfId="528"/>
    <cellStyle name="常规 11 2" xfId="529"/>
    <cellStyle name="差_总人口" xfId="530"/>
    <cellStyle name="常规 10" xfId="531"/>
    <cellStyle name="常规 11_财力性转移支付2009年预算参考数" xfId="532"/>
    <cellStyle name="60% - 强调文字颜色 1" xfId="533" builtinId="32"/>
    <cellStyle name="好_文体广播事业(按照总人口测算）—20080416_县市旗测算-新科目（含人口规模效应）_财力性转移支付2010年预算参考数" xfId="534"/>
    <cellStyle name="输出" xfId="535" builtinId="21"/>
    <cellStyle name="常规 12" xfId="536"/>
    <cellStyle name="常规 13" xfId="537"/>
    <cellStyle name="60% - Accent5" xfId="538"/>
    <cellStyle name="好_行政(燃修费)_县市旗测算-新科目（含人口规模效应）" xfId="539"/>
    <cellStyle name="常规 17" xfId="540"/>
    <cellStyle name="常规 22" xfId="541"/>
    <cellStyle name="常规 18" xfId="542"/>
    <cellStyle name="常规 23" xfId="543"/>
    <cellStyle name="差_市辖区测算-新科目（20080626）_不含人员经费系数_财力性转移支付2010年预算参考数" xfId="544"/>
    <cellStyle name="常规 2 2 2" xfId="545"/>
    <cellStyle name="常规 2 4" xfId="546"/>
    <cellStyle name="常规 2_004-2010年增消两税返还情况表" xfId="547"/>
    <cellStyle name="差_市辖区测算-新科目（20080626）_县市旗测算-新科目（含人口规模效应）_财力性转移支付2010年预算参考数" xfId="548"/>
    <cellStyle name="好_文体广播事业(按照总人口测算）—20080416_县市旗测算-新科目（含人口规模效应）" xfId="549"/>
    <cellStyle name="好_成本差异系数（含人口规模）" xfId="550"/>
    <cellStyle name="常规 26" xfId="551"/>
    <cellStyle name="常规 27" xfId="552"/>
    <cellStyle name="好_缺口县区测算(财政部标准)_财力性转移支付2010年预算参考数" xfId="553"/>
    <cellStyle name="常规 28" xfId="554"/>
    <cellStyle name="常规 3 2" xfId="555"/>
    <cellStyle name="好_市辖区测算20080510_不含人员经费系数" xfId="556"/>
    <cellStyle name="好_农林水和城市维护标准支出20080505－县区合计" xfId="557"/>
    <cellStyle name="常规 4 2" xfId="558"/>
    <cellStyle name="60% - Accent4" xfId="559"/>
    <cellStyle name="常规 6 2" xfId="560"/>
    <cellStyle name="解释性文本" xfId="561" builtinId="53"/>
    <cellStyle name="千位分隔[0] 2" xfId="562"/>
    <cellStyle name="常规 7 2" xfId="563"/>
    <cellStyle name="好_测算结果_财力性转移支付2010年预算参考数" xfId="564"/>
    <cellStyle name="Neutral" xfId="565"/>
    <cellStyle name="好_2007一般预算支出口径剔除表" xfId="566"/>
    <cellStyle name="好_其他部门(按照总人口测算）—20080416_不含人员经费系数" xfId="567"/>
    <cellStyle name="差_汇总_财力性转移支付2010年预算参考数" xfId="568"/>
    <cellStyle name="常规 8" xfId="569"/>
    <cellStyle name="差_Book2_财力性转移支付2010年预算参考数" xfId="570"/>
    <cellStyle name="20% - 强调文字颜色 1" xfId="571" builtinId="30"/>
    <cellStyle name="常规 9" xfId="572"/>
    <cellStyle name="好_汇总表" xfId="573"/>
    <cellStyle name="常规_附件 5 " xfId="574"/>
    <cellStyle name="好_行政(燃修费)_财力性转移支付2010年预算参考数" xfId="575"/>
    <cellStyle name="差_县市旗测算20080508_县市旗测算-新科目（含人口规模效应）_财力性转移支付2010年预算参考数" xfId="576"/>
    <cellStyle name="好 2" xfId="577"/>
    <cellStyle name="差_2006年34青海" xfId="578"/>
    <cellStyle name="好_00省级(打印)" xfId="579"/>
    <cellStyle name="好_03昭通" xfId="580"/>
    <cellStyle name="强调文字颜色 2 2" xfId="581"/>
    <cellStyle name="好_0502通海县" xfId="582"/>
    <cellStyle name="好_0605石屏县" xfId="583"/>
    <cellStyle name="好_1110洱源县" xfId="584"/>
    <cellStyle name="好_11大理_财力性转移支付2010年预算参考数" xfId="585"/>
    <cellStyle name="好_12滨州_财力性转移支付2010年预算参考数" xfId="586"/>
    <cellStyle name="40% - 强调文字颜色 1 2" xfId="587"/>
    <cellStyle name="好_14安徽" xfId="588"/>
    <cellStyle name="好_2" xfId="589"/>
    <cellStyle name="好_行政(燃修费)_民生政策最低支出需求_财力性转移支付2010年预算参考数" xfId="590"/>
    <cellStyle name="好_2_财力性转移支付2010年预算参考数" xfId="591"/>
    <cellStyle name="好_2006年22湖南_财力性转移支付2010年预算参考数" xfId="592"/>
    <cellStyle name="好_2006年28四川" xfId="593"/>
    <cellStyle name="好_2006年28四川_财力性转移支付2010年预算参考数" xfId="594"/>
    <cellStyle name="常规 25" xfId="595"/>
    <cellStyle name="千分位_ 白土" xfId="596"/>
    <cellStyle name="60% - Accent2" xfId="597"/>
    <cellStyle name="好_2006年30云南" xfId="598"/>
    <cellStyle name="好_2006年34青海" xfId="599"/>
    <cellStyle name="好_2006年34青海_财力性转移支付2010年预算参考数" xfId="600"/>
    <cellStyle name="好_07临沂" xfId="601"/>
    <cellStyle name="好_汇总表_财力性转移支付2010年预算参考数" xfId="602"/>
    <cellStyle name="好_行政(燃修费)_民生政策最低支出需求" xfId="603"/>
    <cellStyle name="好_2006年水利统计指标统计表" xfId="604"/>
    <cellStyle name="差_2008年支出调整" xfId="605"/>
    <cellStyle name="好_2007年收支情况及2008年收支预计表(汇总表)_财力性转移支付2010年预算参考数" xfId="606"/>
    <cellStyle name="好_2007一般预算支出口径剔除表_财力性转移支付2010年预算参考数" xfId="607"/>
    <cellStyle name="好_人员工资和公用经费3" xfId="608"/>
    <cellStyle name="好_2008计算资料（8月5）" xfId="609"/>
    <cellStyle name="好_2008年全省汇总收支计算表_财力性转移支付2010年预算参考数" xfId="610"/>
    <cellStyle name="好_2008年支出核定" xfId="611"/>
    <cellStyle name="好_2016年科目0114" xfId="612"/>
    <cellStyle name="好_2016人代会附表（2015-9-11）（姚局）-财经委" xfId="613"/>
    <cellStyle name="好_20河南" xfId="614"/>
    <cellStyle name="好_县区合并测算20080423(按照各省比重）_民生政策最低支出需求" xfId="615"/>
    <cellStyle name="Accent3" xfId="616"/>
    <cellStyle name="差_市辖区测算20080510_县市旗测算-新科目（含人口规模效应）_财力性转移支付2010年预算参考数" xfId="617"/>
    <cellStyle name="好_27重庆" xfId="618"/>
    <cellStyle name="好_市辖区测算-新科目（20080626）_县市旗测算-新科目（含人口规模效应）" xfId="619"/>
    <cellStyle name="好_27重庆_财力性转移支付2010年预算参考数" xfId="620"/>
    <cellStyle name="60% - 强调文字颜色 2" xfId="621" builtinId="36"/>
    <cellStyle name="好_28四川" xfId="622"/>
    <cellStyle name="差_县区合并测算20080421_财力性转移支付2010年预算参考数" xfId="623"/>
    <cellStyle name="好_30云南" xfId="624"/>
    <cellStyle name="好_30云南_1" xfId="625"/>
    <cellStyle name="差_县区合并测算20080423(按照各省比重）_不含人员经费系数" xfId="626"/>
    <cellStyle name="好_34青海" xfId="627"/>
    <cellStyle name="Comma [0]" xfId="628"/>
    <cellStyle name="好_34青海_1" xfId="629"/>
    <cellStyle name="好_34青海_1_财力性转移支付2010年预算参考数" xfId="630"/>
    <cellStyle name="好_文体广播事业(按照总人口测算）—20080416_民生政策最低支出需求" xfId="631"/>
    <cellStyle name="好_34青海_财力性转移支付2010年预算参考数" xfId="632"/>
    <cellStyle name="好_5334_2006年迪庆县级财政报表附表" xfId="633"/>
    <cellStyle name="好_汇总-县级财政报表附表" xfId="634"/>
    <cellStyle name="好_Book1" xfId="635"/>
    <cellStyle name="好_Book2" xfId="636"/>
    <cellStyle name="好_gdp" xfId="637"/>
    <cellStyle name="好_M01-2(州市补助收入)" xfId="638"/>
    <cellStyle name="好_安徽 缺口县区测算(地方填报)1" xfId="639"/>
    <cellStyle name="好_安徽 缺口县区测算(地方填报)1_财力性转移支付2010年预算参考数" xfId="640"/>
    <cellStyle name="Heading 2" xfId="641"/>
    <cellStyle name="好_报表" xfId="642"/>
    <cellStyle name="好_不含人员经费系数" xfId="643"/>
    <cellStyle name="好_同德" xfId="644"/>
    <cellStyle name="好_2007年一般预算支出剔除_财力性转移支付2010年预算参考数" xfId="645"/>
    <cellStyle name="好_行政（人员）" xfId="646"/>
    <cellStyle name="好_不含人员经费系数_财力性转移支付2010年预算参考数" xfId="647"/>
    <cellStyle name="好_测算结果" xfId="648"/>
    <cellStyle name="差_行政(燃修费)_不含人员经费系数_财力性转移支付2010年预算参考数" xfId="649"/>
    <cellStyle name="好_测算结果汇总" xfId="650"/>
    <cellStyle name="好_县区合并测算20080421_民生政策最低支出需求_财力性转移支付2010年预算参考数" xfId="651"/>
    <cellStyle name="差_测算结果" xfId="652"/>
    <cellStyle name="好_行政（人员）_不含人员经费系数" xfId="653"/>
    <cellStyle name="好_测算结果汇总_财力性转移支付2010年预算参考数" xfId="654"/>
    <cellStyle name="好" xfId="655" builtinId="26"/>
    <cellStyle name="差_2006年全省财力计算表（中央、决算）" xfId="656"/>
    <cellStyle name="好_成本差异系数" xfId="657"/>
    <cellStyle name="Accent2 - 40%" xfId="658"/>
    <cellStyle name="Percent [2]" xfId="659"/>
    <cellStyle name="好_第一部分：综合全" xfId="660"/>
    <cellStyle name="差_县市旗测算-新科目（20080626）_民生政策最低支出需求_财力性转移支付2010年预算参考数" xfId="661"/>
    <cellStyle name="好_分析缺口率" xfId="662"/>
    <cellStyle name="好_分析缺口率_财力性转移支付2010年预算参考数" xfId="663"/>
    <cellStyle name="好_分县成本差异系数" xfId="664"/>
    <cellStyle name="好_分县成本差异系数_不含人员经费系数" xfId="665"/>
    <cellStyle name="好_河南 缺口县区测算(地方填报)" xfId="666"/>
    <cellStyle name="霓付 [0]_ +Foil &amp; -FOIL &amp; PAPER" xfId="667"/>
    <cellStyle name="好_河南 缺口县区测算(地方填报)_财力性转移支付2010年预算参考数" xfId="668"/>
    <cellStyle name="百分比 2" xfId="669"/>
    <cellStyle name="好_卫生(按照总人口测算）—20080416_县市旗测算-新科目（含人口规模效应）" xfId="670"/>
    <cellStyle name="Normal_#10-Headcount" xfId="671"/>
    <cellStyle name="好_行政（人员）_不含人员经费系数_财力性转移支付2010年预算参考数" xfId="672"/>
    <cellStyle name="好_河南 缺口县区测算(地方填报白)" xfId="673"/>
    <cellStyle name="千位分隔 2" xfId="674"/>
    <cellStyle name="好_河南 缺口县区测算(地方填报白)_财力性转移支付2010年预算参考数" xfId="675"/>
    <cellStyle name="好_县市旗测算20080508_不含人员经费系数" xfId="676"/>
    <cellStyle name="差_2008年一般预算支出预计" xfId="677"/>
    <cellStyle name="好_核定人数下发表_财力性转移支付2010年预算参考数" xfId="678"/>
    <cellStyle name="好_汇总_财力性转移支付2010年预算参考数" xfId="679"/>
    <cellStyle name="好_0605石屏县_财力性转移支付2010年预算参考数" xfId="680"/>
    <cellStyle name="好_汇总表4" xfId="681"/>
    <cellStyle name="差_文体广播事业(按照总人口测算）—20080416_民生政策最低支出需求_财力性转移支付2010年预算参考数" xfId="682"/>
    <cellStyle name="好_汇总表4_财力性转移支付2010年预算参考数" xfId="683"/>
    <cellStyle name="好_汇总表提前告知区县" xfId="684"/>
    <cellStyle name="好_检验表" xfId="685"/>
    <cellStyle name="好_县区合并测算20080423(按照各省比重）_财力性转移支付2010年预算参考数" xfId="686"/>
    <cellStyle name="好_县区合并测算20080421" xfId="687"/>
    <cellStyle name="解释性文本 2" xfId="688"/>
    <cellStyle name="好_09黑龙江" xfId="689"/>
    <cellStyle name="钎霖_4岿角利" xfId="690"/>
    <cellStyle name="好_检验表（调整后）" xfId="691"/>
    <cellStyle name="好_教育(按照总人口测算）—20080416_不含人员经费系数" xfId="692"/>
    <cellStyle name="差_分县成本差异系数" xfId="693"/>
    <cellStyle name="好_云南省2008年转移支付测算——州市本级考核部分及政策性测算_财力性转移支付2010年预算参考数" xfId="694"/>
    <cellStyle name="好_教育(按照总人口测算）—20080416_不含人员经费系数_财力性转移支付2010年预算参考数" xfId="695"/>
    <cellStyle name="好_教育(按照总人口测算）—20080416_民生政策最低支出需求" xfId="696"/>
    <cellStyle name="Accent5 - 40%" xfId="697"/>
    <cellStyle name="好_教育(按照总人口测算）—20080416_县市旗测算-新科目（含人口规模效应）_财力性转移支付2010年预算参考数" xfId="698"/>
    <cellStyle name="好_丽江汇总" xfId="699"/>
    <cellStyle name="好_民生政策最低支出需求" xfId="700"/>
    <cellStyle name="好_民生政策最低支出需求_财力性转移支付2010年预算参考数" xfId="701"/>
    <cellStyle name="好_农林水和城市维护标准支出20080505－县区合计_财力性转移支付2010年预算参考数" xfId="702"/>
    <cellStyle name="好_县市旗测算20080508_县市旗测算-新科目（含人口规模效应）" xfId="703"/>
    <cellStyle name="Accent3 - 40%" xfId="704"/>
    <cellStyle name="好_农林水和城市维护标准支出20080505－县区合计_民生政策最低支出需求_财力性转移支付2010年预算参考数" xfId="705"/>
    <cellStyle name="好_其他部门(按照总人口测算）—20080416" xfId="706"/>
    <cellStyle name="好_一般预算支出口径剔除表" xfId="707"/>
    <cellStyle name="好_其他部门(按照总人口测算）—20080416_不含人员经费系数_财力性转移支付2010年预算参考数" xfId="708"/>
    <cellStyle name="好_其他部门(按照总人口测算）—20080416_财力性转移支付2010年预算参考数" xfId="709"/>
    <cellStyle name="好_其他部门(按照总人口测算）—20080416_民生政策最低支出需求_财力性转移支付2010年预算参考数" xfId="710"/>
    <cellStyle name="好_青海 缺口县区测算(地方填报)_财力性转移支付2010年预算参考数" xfId="711"/>
    <cellStyle name="好_缺口县区测算" xfId="712"/>
    <cellStyle name="好_缺口县区测算(按2007支出增长25%测算)" xfId="713"/>
    <cellStyle name="链接单元格 2" xfId="714"/>
    <cellStyle name="Explanatory Text" xfId="715"/>
    <cellStyle name="好_缺口县区测算(按2007支出增长25%测算)_财力性转移支付2010年预算参考数" xfId="716"/>
    <cellStyle name="常规 2 3" xfId="717"/>
    <cellStyle name="好_缺口县区测算(按核定人数)" xfId="718"/>
    <cellStyle name="好_缺口县区测算(按核定人数)_财力性转移支付2010年预算参考数" xfId="719"/>
    <cellStyle name="好_人员工资和公用经费" xfId="720"/>
    <cellStyle name="好_2008年支出调整" xfId="721"/>
    <cellStyle name="好_人员工资和公用经费2" xfId="722"/>
    <cellStyle name="好_人员工资和公用经费3_财力性转移支付2010年预算参考数" xfId="723"/>
    <cellStyle name="好_山东省民生支出标准" xfId="724"/>
    <cellStyle name="20% - Accent5" xfId="725"/>
    <cellStyle name="好_山东省民生支出标准_财力性转移支付2010年预算参考数" xfId="726"/>
    <cellStyle name="好_社保处下达区县2015年指标（第二批）" xfId="727"/>
    <cellStyle name="好_市辖区测算20080510" xfId="728"/>
    <cellStyle name="差_卫生部门" xfId="729"/>
    <cellStyle name="好_2008年支出调整_财力性转移支付2010年预算参考数" xfId="730"/>
    <cellStyle name="好_市辖区测算20080510_不含人员经费系数_财力性转移支付2010年预算参考数" xfId="731"/>
    <cellStyle name="差_青海 缺口县区测算(地方填报)_财力性转移支付2010年预算参考数" xfId="732"/>
    <cellStyle name="好_市辖区测算20080510_民生政策最低支出需求_财力性转移支付2010年预算参考数" xfId="733"/>
    <cellStyle name="强调文字颜色 1" xfId="734" builtinId="29"/>
    <cellStyle name="好_市辖区测算-新科目（20080626）" xfId="735"/>
    <cellStyle name="好_市辖区测算-新科目（20080626）_不含人员经费系数_财力性转移支付2010年预算参考数" xfId="736"/>
    <cellStyle name="Accent5 - 20%" xfId="737"/>
    <cellStyle name="输入" xfId="738" builtinId="20"/>
    <cellStyle name="好_市辖区测算-新科目（20080626）_财力性转移支付2010年预算参考数" xfId="739"/>
    <cellStyle name="好_市辖区测算-新科目（20080626）_民生政策最低支出需求" xfId="740"/>
    <cellStyle name="好_市辖区测算-新科目（20080626）_县市旗测算-新科目（含人口规模效应）_财力性转移支付2010年预算参考数" xfId="741"/>
    <cellStyle name="差_市辖区测算20080510_民生政策最低支出需求_财力性转移支付2010年预算参考数" xfId="742"/>
    <cellStyle name="好_数据--基础数据--预算组--2015年人代会预算部分--2015.01.20--人代会前第6稿--按姚局意见改--调市级项级明细" xfId="743"/>
    <cellStyle name="差_市辖区测算-新科目（20080626）_民生政策最低支出需求" xfId="744"/>
    <cellStyle name="差_22湖南_财力性转移支付2010年预算参考数" xfId="745"/>
    <cellStyle name="好_数据--基础数据--预算组--2015年人代会预算部分--2015.01.20--人代会前第6稿--按姚局意见改--调市级项级明细_区县政府预算公开整改--表" xfId="746"/>
    <cellStyle name="好_市辖区测算20080510_财力性转移支付2010年预算参考数" xfId="747"/>
    <cellStyle name="好_县区合并测算20080421_不含人员经费系数" xfId="748"/>
    <cellStyle name="好_县市旗测算-新科目（20080626）_县市旗测算-新科目（含人口规模效应）" xfId="749"/>
    <cellStyle name="好_12滨州" xfId="750"/>
    <cellStyle name="好_危改资金测算" xfId="751"/>
    <cellStyle name="标题 2" xfId="752" builtinId="17"/>
    <cellStyle name="好_危改资金测算_财力性转移支付2010年预算参考数" xfId="753"/>
    <cellStyle name="好_卫生(按照总人口测算）—20080416_不含人员经费系数" xfId="754"/>
    <cellStyle name="好_县区合并测算20080423(按照各省比重）" xfId="755"/>
    <cellStyle name="好_2015年社会保险基金预算草案表样（报人大）" xfId="756"/>
    <cellStyle name="好_卫生(按照总人口测算）—20080416_不含人员经费系数_财力性转移支付2010年预算参考数" xfId="757"/>
    <cellStyle name="好_卫生(按照总人口测算）—20080416_财力性转移支付2010年预算参考数" xfId="758"/>
    <cellStyle name="好_行政公检法测算_县市旗测算-新科目（含人口规模效应）_财力性转移支付2010年预算参考数" xfId="759"/>
    <cellStyle name="差_县市旗测算-新科目（20080626）_财力性转移支付2010年预算参考数" xfId="760"/>
    <cellStyle name="好_卫生(按照总人口测算）—20080416_民生政策最低支出需求" xfId="761"/>
    <cellStyle name="差_市辖区测算20080510_民生政策最低支出需求" xfId="762"/>
    <cellStyle name="差_5334_2006年迪庆县级财政报表附表" xfId="763"/>
    <cellStyle name="好_卫生(按照总人口测算）—20080416_民生政策最低支出需求_财力性转移支付2010年预算参考数" xfId="764"/>
    <cellStyle name="好_卫生(按照总人口测算）—20080416_县市旗测算-新科目（含人口规模效应）_财力性转移支付2010年预算参考数" xfId="765"/>
    <cellStyle name="好_卫生部门" xfId="766"/>
    <cellStyle name="好_卫生部门_财力性转移支付2010年预算参考数" xfId="767"/>
    <cellStyle name="好_缺口县区测算_财力性转移支付2010年预算参考数" xfId="768"/>
    <cellStyle name="好_文体广播部门" xfId="769"/>
    <cellStyle name="好_文体广播事业(按照总人口测算）—20080416" xfId="770"/>
    <cellStyle name="百分比 3" xfId="771"/>
    <cellStyle name="好_文体广播事业(按照总人口测算）—20080416_不含人员经费系数_财力性转移支付2010年预算参考数" xfId="772"/>
    <cellStyle name="好_文体广播事业(按照总人口测算）—20080416_财力性转移支付2010年预算参考数" xfId="773"/>
    <cellStyle name="好_县区合并测算20080421_财力性转移支付2010年预算参考数" xfId="774"/>
    <cellStyle name="Heading 1" xfId="775"/>
    <cellStyle name="好_县区合并测算20080421_县市旗测算-新科目（含人口规模效应）_财力性转移支付2010年预算参考数" xfId="776"/>
    <cellStyle name="差_行政公检法测算_民生政策最低支出需求" xfId="777"/>
    <cellStyle name="好_县区合并测算20080423(按照各省比重）_不含人员经费系数" xfId="778"/>
    <cellStyle name="好_县市旗测算20080508_民生政策最低支出需求" xfId="779"/>
    <cellStyle name="好_县市旗测算20080508_县市旗测算-新科目（含人口规模效应）_财力性转移支付2010年预算参考数" xfId="780"/>
    <cellStyle name="好_县市旗测算-新科目（20080626）" xfId="781"/>
    <cellStyle name="好_县市旗测算-新科目（20080626）_不含人员经费系数" xfId="782"/>
    <cellStyle name="好_县市旗测算-新科目（20080626）_不含人员经费系数_财力性转移支付2010年预算参考数" xfId="783"/>
    <cellStyle name="常规 5 2" xfId="784"/>
    <cellStyle name="好_分县成本差异系数_不含人员经费系数_财力性转移支付2010年预算参考数" xfId="785"/>
    <cellStyle name="好_县市旗测算-新科目（20080626）_民生政策最低支出需求_财力性转移支付2010年预算参考数" xfId="786"/>
    <cellStyle name="好_第五部分(才淼、饶永宏）" xfId="787"/>
    <cellStyle name="好_一般预算支出口径剔除表_财力性转移支付2010年预算参考数" xfId="788"/>
    <cellStyle name="千位分隔 4" xfId="789"/>
    <cellStyle name="好_县市旗测算-新科目（20080626）_县市旗测算-新科目（含人口规模效应）_财力性转移支付2010年预算参考数" xfId="790"/>
    <cellStyle name="好_县市旗测算-新科目（20080627）_不含人员经费系数_财力性转移支付2010年预算参考数" xfId="791"/>
    <cellStyle name="差_27重庆" xfId="792"/>
    <cellStyle name="好_县市旗测算-新科目（20080627）_县市旗测算-新科目（含人口规模效应）_财力性转移支付2010年预算参考数" xfId="793"/>
    <cellStyle name="好_行政(燃修费)" xfId="794"/>
    <cellStyle name="好_行政(燃修费)_不含人员经费系数_财力性转移支付2010年预算参考数" xfId="795"/>
    <cellStyle name="差_文体广播事业(按照总人口测算）—20080416_不含人员经费系数_财力性转移支付2010年预算参考数" xfId="796"/>
    <cellStyle name="好_行政(燃修费)_县市旗测算-新科目（含人口规模效应）_财力性转移支付2010年预算参考数" xfId="797"/>
    <cellStyle name="好_行政（人员）_财力性转移支付2010年预算参考数" xfId="798"/>
    <cellStyle name="好_行政（人员）_民生政策最低支出需求" xfId="799"/>
    <cellStyle name="好_行政（人员）_县市旗测算-新科目（含人口规模效应）_财力性转移支付2010年预算参考数" xfId="800"/>
    <cellStyle name="好_行政公检法测算_不含人员经费系数" xfId="801"/>
    <cellStyle name="40% - Accent6" xfId="802"/>
    <cellStyle name="好_行政公检法测算_财力性转移支付2010年预算参考数" xfId="803"/>
    <cellStyle name="好_行政公检法测算_民生政策最低支出需求_财力性转移支付2010年预算参考数" xfId="804"/>
    <cellStyle name="好_云南 缺口县区测算(地方填报)" xfId="805"/>
    <cellStyle name="好_云南 缺口县区测算(地方填报)_财力性转移支付2010年预算参考数" xfId="806"/>
    <cellStyle name="好_重点民生支出需求测算表社保（农村低保）081112" xfId="807"/>
    <cellStyle name="好_自行调整差异系数顺序" xfId="808"/>
    <cellStyle name="40% - Accent1" xfId="809"/>
    <cellStyle name="好_自行调整差异系数顺序_财力性转移支付2010年预算参考数" xfId="810"/>
    <cellStyle name="好_总人口_财力性转移支付2010年预算参考数" xfId="811"/>
    <cellStyle name="后继超级链接" xfId="812"/>
    <cellStyle name="好_30云南_1_财力性转移支付2010年预算参考数" xfId="813"/>
    <cellStyle name="后继超链接" xfId="814"/>
    <cellStyle name="汇总 2" xfId="815"/>
    <cellStyle name="计算 2" xfId="816"/>
    <cellStyle name="好_教育(按照总人口测算）—20080416_财力性转移支付2010年预算参考数" xfId="817"/>
    <cellStyle name="检查单元格 2" xfId="818"/>
    <cellStyle name="差_12滨州_财力性转移支付2010年预算参考数" xfId="819"/>
    <cellStyle name="警告文本 2" xfId="820"/>
    <cellStyle name="好_2006年33甘肃" xfId="821"/>
    <cellStyle name="霓付_ +Foil &amp; -FOIL &amp; PAPER" xfId="822"/>
    <cellStyle name="烹拳 [0]_ +Foil &amp; -FOIL &amp; PAPER" xfId="823"/>
    <cellStyle name="差_汇总表4_财力性转移支付2010年预算参考数" xfId="824"/>
    <cellStyle name="烹拳_ +Foil &amp; -FOIL &amp; PAPER" xfId="825"/>
    <cellStyle name="适中" xfId="826" builtinId="28"/>
    <cellStyle name="Warning Text" xfId="827"/>
    <cellStyle name="普通_ 白土" xfId="828"/>
    <cellStyle name="千分位[0]_ 白土" xfId="829"/>
    <cellStyle name="千位分隔 3" xfId="830"/>
    <cellStyle name="好_县区合并测算20080423(按照各省比重）_县市旗测算-新科目（含人口规模效应）" xfId="831"/>
    <cellStyle name="千位分隔[0] 3" xfId="832"/>
    <cellStyle name="强调 1" xfId="833"/>
    <cellStyle name="好_城建部门" xfId="834"/>
    <cellStyle name="货币 2" xfId="835"/>
    <cellStyle name="强调 2" xfId="836"/>
    <cellStyle name="差_人员工资和公用经费2_财力性转移支付2010年预算参考数" xfId="837"/>
    <cellStyle name="强调 3" xfId="83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95250</xdr:rowOff>
    </xdr:from>
    <xdr:to>
      <xdr:col>1</xdr:col>
      <xdr:colOff>438150</xdr:colOff>
      <xdr:row>10</xdr:row>
      <xdr:rowOff>28575</xdr:rowOff>
    </xdr:to>
    <xdr:sp>
      <xdr:nvSpPr>
        <xdr:cNvPr id="20511" name="Text Box 1"/>
        <xdr:cNvSpPr txBox="true">
          <a:spLocks noChangeArrowheads="true"/>
        </xdr:cNvSpPr>
      </xdr:nvSpPr>
      <xdr:spPr>
        <a:xfrm>
          <a:off x="1617345" y="4912360"/>
          <a:ext cx="57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work&#12305;/1.&#39044;&#31639;/2025&#24180;/&#27719;&#25253;&#20070;&#35760; &#20462;&#25913;&#21518;/12.31&#37096;&#38376;2025&#24180;&#39044;&#31639;&#27719;&#24635;&#34920;&#65288;&#20070;&#35760;&#24847;&#3526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"/>
      <sheetName val="项目"/>
      <sheetName val="政府性基金预算"/>
      <sheetName val="预算大表"/>
      <sheetName val="Sheet1"/>
      <sheetName val="Sheet2"/>
      <sheetName val="Sheet3"/>
      <sheetName val="Sheet4"/>
      <sheetName val="WpsReserved_CellImgList"/>
    </sheetNames>
    <sheetDataSet>
      <sheetData sheetId="0"/>
      <sheetData sheetId="1"/>
      <sheetData sheetId="2"/>
      <sheetData sheetId="3">
        <row r="327">
          <cell r="E327">
            <v>4.8</v>
          </cell>
          <cell r="F327">
            <v>2120109</v>
          </cell>
          <cell r="G327">
            <v>30227</v>
          </cell>
        </row>
        <row r="327">
          <cell r="I327" t="str">
            <v>212</v>
          </cell>
          <cell r="J327" t="str">
            <v>21201</v>
          </cell>
          <cell r="K327" t="str">
            <v>2120109</v>
          </cell>
          <cell r="L327" t="str">
            <v>登记中心电路使用费</v>
          </cell>
        </row>
        <row r="328">
          <cell r="E328">
            <v>3.85</v>
          </cell>
          <cell r="F328">
            <v>2120102</v>
          </cell>
          <cell r="G328">
            <v>30227</v>
          </cell>
        </row>
        <row r="328">
          <cell r="I328" t="str">
            <v>212</v>
          </cell>
          <cell r="J328" t="str">
            <v>21201</v>
          </cell>
          <cell r="K328" t="str">
            <v>2120102</v>
          </cell>
          <cell r="L328" t="str">
            <v>国土空间用途管制业务全周期数字化管理项目</v>
          </cell>
        </row>
        <row r="329">
          <cell r="E329">
            <v>4</v>
          </cell>
          <cell r="F329">
            <v>2200106</v>
          </cell>
          <cell r="G329">
            <v>30227</v>
          </cell>
        </row>
        <row r="329">
          <cell r="I329" t="str">
            <v>220</v>
          </cell>
          <cell r="J329" t="str">
            <v>22001</v>
          </cell>
          <cell r="K329" t="str">
            <v>2200106</v>
          </cell>
          <cell r="L329" t="str">
            <v>土地集约利用监测统计费</v>
          </cell>
        </row>
        <row r="330">
          <cell r="E330">
            <v>2.82</v>
          </cell>
          <cell r="F330">
            <v>2200109</v>
          </cell>
          <cell r="G330">
            <v>30227</v>
          </cell>
        </row>
        <row r="330">
          <cell r="I330" t="str">
            <v>220</v>
          </cell>
          <cell r="J330" t="str">
            <v>22001</v>
          </cell>
          <cell r="K330" t="str">
            <v>2200109</v>
          </cell>
          <cell r="L330" t="str">
            <v>国土变更调查工作经费</v>
          </cell>
        </row>
        <row r="331">
          <cell r="E331">
            <v>39.46032</v>
          </cell>
          <cell r="F331">
            <v>2200112</v>
          </cell>
          <cell r="G331">
            <v>30227</v>
          </cell>
        </row>
        <row r="331">
          <cell r="I331" t="str">
            <v>220</v>
          </cell>
          <cell r="J331" t="str">
            <v>22001</v>
          </cell>
          <cell r="K331" t="str">
            <v>2200112</v>
          </cell>
          <cell r="L331" t="str">
            <v>2025-2027年度东疆收回土地看护项目</v>
          </cell>
        </row>
        <row r="332">
          <cell r="E332">
            <v>7</v>
          </cell>
          <cell r="F332">
            <v>2200112</v>
          </cell>
          <cell r="G332">
            <v>30227</v>
          </cell>
        </row>
        <row r="332">
          <cell r="I332" t="str">
            <v>220</v>
          </cell>
          <cell r="J332" t="str">
            <v>22001</v>
          </cell>
          <cell r="K332" t="str">
            <v>2200112</v>
          </cell>
          <cell r="L332" t="str">
            <v>节地评价工作费用</v>
          </cell>
        </row>
        <row r="333">
          <cell r="E333">
            <v>6</v>
          </cell>
          <cell r="F333">
            <v>2200112</v>
          </cell>
          <cell r="G333">
            <v>30227</v>
          </cell>
        </row>
        <row r="333">
          <cell r="I333" t="str">
            <v>220</v>
          </cell>
          <cell r="J333" t="str">
            <v>22001</v>
          </cell>
          <cell r="K333" t="str">
            <v>2200112</v>
          </cell>
          <cell r="L333" t="str">
            <v>试点区域土地成本导则编制及成本审核技术委托服务费</v>
          </cell>
        </row>
        <row r="334">
          <cell r="E334">
            <v>13</v>
          </cell>
          <cell r="F334">
            <v>2200112</v>
          </cell>
          <cell r="G334">
            <v>30227</v>
          </cell>
        </row>
        <row r="334">
          <cell r="I334" t="str">
            <v>220</v>
          </cell>
          <cell r="J334" t="str">
            <v>22001</v>
          </cell>
          <cell r="K334" t="str">
            <v>2200112</v>
          </cell>
          <cell r="L334" t="str">
            <v>试点区域土地测量、地价评估技术委托服务费</v>
          </cell>
        </row>
        <row r="335">
          <cell r="E335">
            <v>21.65</v>
          </cell>
          <cell r="F335">
            <v>2120201</v>
          </cell>
          <cell r="G335">
            <v>30227</v>
          </cell>
        </row>
        <row r="335">
          <cell r="I335" t="str">
            <v>212</v>
          </cell>
          <cell r="J335" t="str">
            <v>21202</v>
          </cell>
          <cell r="K335" t="str">
            <v>2120201</v>
          </cell>
          <cell r="L335" t="str">
            <v>规划编制和研究费用</v>
          </cell>
        </row>
        <row r="336">
          <cell r="E336">
            <v>38.85</v>
          </cell>
          <cell r="F336">
            <v>2120201</v>
          </cell>
          <cell r="G336">
            <v>30227</v>
          </cell>
        </row>
        <row r="336">
          <cell r="I336" t="str">
            <v>212</v>
          </cell>
          <cell r="J336" t="str">
            <v>21202</v>
          </cell>
          <cell r="K336" t="str">
            <v>2120201</v>
          </cell>
          <cell r="L336" t="str">
            <v>中国制造东疆海岸线研究策划</v>
          </cell>
        </row>
        <row r="337">
          <cell r="E337">
            <v>3.25094</v>
          </cell>
          <cell r="F337">
            <v>2120106</v>
          </cell>
          <cell r="G337">
            <v>30907</v>
          </cell>
        </row>
        <row r="337">
          <cell r="I337" t="str">
            <v>212</v>
          </cell>
          <cell r="J337" t="str">
            <v>21201</v>
          </cell>
          <cell r="K337" t="str">
            <v>2120106</v>
          </cell>
          <cell r="L337" t="str">
            <v>建设项目审批智能引导助手</v>
          </cell>
        </row>
        <row r="338">
          <cell r="E338">
            <v>106.96</v>
          </cell>
          <cell r="F338">
            <v>2120201</v>
          </cell>
          <cell r="G338">
            <v>30227</v>
          </cell>
        </row>
        <row r="338">
          <cell r="I338" t="str">
            <v>212</v>
          </cell>
          <cell r="J338" t="str">
            <v>21202</v>
          </cell>
          <cell r="K338" t="str">
            <v>2120201</v>
          </cell>
          <cell r="L338" t="str">
            <v>东疆综合配套服务区空间规划优化提升研究</v>
          </cell>
        </row>
        <row r="339">
          <cell r="E339">
            <v>65.325</v>
          </cell>
          <cell r="F339">
            <v>2120102</v>
          </cell>
          <cell r="G339">
            <v>30227</v>
          </cell>
        </row>
        <row r="339">
          <cell r="I339" t="str">
            <v>212</v>
          </cell>
          <cell r="J339" t="str">
            <v>21201</v>
          </cell>
          <cell r="K339" t="str">
            <v>2120102</v>
          </cell>
          <cell r="L339" t="str">
            <v>城建档案技术服务和登记档案数字化</v>
          </cell>
        </row>
        <row r="340">
          <cell r="E340">
            <v>11.2</v>
          </cell>
          <cell r="F340">
            <v>2120201</v>
          </cell>
          <cell r="G340">
            <v>30227</v>
          </cell>
        </row>
        <row r="340">
          <cell r="I340" t="str">
            <v>212</v>
          </cell>
          <cell r="J340" t="str">
            <v>21202</v>
          </cell>
          <cell r="K340" t="str">
            <v>2120201</v>
          </cell>
          <cell r="L340" t="str">
            <v>地下管线信息数据库更新维护</v>
          </cell>
        </row>
        <row r="341">
          <cell r="E341">
            <v>10</v>
          </cell>
          <cell r="F341">
            <v>2120201</v>
          </cell>
          <cell r="G341">
            <v>30227</v>
          </cell>
        </row>
        <row r="341">
          <cell r="I341" t="str">
            <v>212</v>
          </cell>
          <cell r="J341" t="str">
            <v>21202</v>
          </cell>
          <cell r="K341" t="str">
            <v>2120201</v>
          </cell>
          <cell r="L341" t="str">
            <v>东疆生产力地图编制</v>
          </cell>
        </row>
        <row r="342">
          <cell r="E342">
            <v>47.5</v>
          </cell>
          <cell r="F342">
            <v>2120201</v>
          </cell>
          <cell r="G342">
            <v>30227</v>
          </cell>
        </row>
        <row r="342">
          <cell r="I342" t="str">
            <v>212</v>
          </cell>
          <cell r="J342" t="str">
            <v>21202</v>
          </cell>
          <cell r="K342" t="str">
            <v>2120201</v>
          </cell>
          <cell r="L342" t="str">
            <v>国土空间控制性详细规划编制</v>
          </cell>
        </row>
        <row r="343">
          <cell r="E343">
            <v>13.3</v>
          </cell>
          <cell r="F343">
            <v>2120601</v>
          </cell>
          <cell r="G343">
            <v>30227</v>
          </cell>
        </row>
        <row r="343">
          <cell r="I343" t="str">
            <v>212</v>
          </cell>
          <cell r="J343" t="str">
            <v>21206</v>
          </cell>
          <cell r="K343" t="str">
            <v>2120601</v>
          </cell>
          <cell r="L343" t="str">
            <v>建设工程消防验收技术服务费</v>
          </cell>
        </row>
        <row r="344">
          <cell r="E344">
            <v>10</v>
          </cell>
          <cell r="F344">
            <v>2120601</v>
          </cell>
          <cell r="G344">
            <v>30227</v>
          </cell>
        </row>
        <row r="344">
          <cell r="I344" t="str">
            <v>212</v>
          </cell>
          <cell r="J344" t="str">
            <v>21206</v>
          </cell>
          <cell r="K344" t="str">
            <v>2120601</v>
          </cell>
          <cell r="L344" t="str">
            <v>施工图审查技术服务费</v>
          </cell>
        </row>
        <row r="345">
          <cell r="E345">
            <v>11.7</v>
          </cell>
          <cell r="F345">
            <v>2120601</v>
          </cell>
          <cell r="G345">
            <v>30227</v>
          </cell>
        </row>
        <row r="345">
          <cell r="I345" t="str">
            <v>212</v>
          </cell>
          <cell r="J345" t="str">
            <v>21206</v>
          </cell>
          <cell r="K345" t="str">
            <v>2120601</v>
          </cell>
          <cell r="L345" t="str">
            <v>招标投标系统建设运营费</v>
          </cell>
        </row>
        <row r="346">
          <cell r="E346">
            <v>160</v>
          </cell>
          <cell r="F346">
            <v>2129999</v>
          </cell>
          <cell r="G346">
            <v>30214</v>
          </cell>
        </row>
        <row r="346">
          <cell r="I346" t="str">
            <v>212</v>
          </cell>
          <cell r="J346" t="str">
            <v>21299</v>
          </cell>
          <cell r="K346" t="str">
            <v>2129999</v>
          </cell>
          <cell r="L346" t="str">
            <v>“8.12”事故受损房屋资产使用费</v>
          </cell>
        </row>
        <row r="347">
          <cell r="E347">
            <v>22.74</v>
          </cell>
          <cell r="F347">
            <v>2120106</v>
          </cell>
          <cell r="G347">
            <v>30227</v>
          </cell>
        </row>
        <row r="347">
          <cell r="I347" t="str">
            <v>212</v>
          </cell>
          <cell r="J347" t="str">
            <v>21201</v>
          </cell>
          <cell r="K347" t="str">
            <v>2120106</v>
          </cell>
          <cell r="L347" t="str">
            <v>海绵城市实施方案编制项目</v>
          </cell>
        </row>
        <row r="348">
          <cell r="E348">
            <v>7.6</v>
          </cell>
          <cell r="F348">
            <v>2120201</v>
          </cell>
          <cell r="G348">
            <v>30227</v>
          </cell>
        </row>
        <row r="348">
          <cell r="I348" t="str">
            <v>212</v>
          </cell>
          <cell r="J348" t="str">
            <v>21202</v>
          </cell>
          <cell r="K348" t="str">
            <v>2120201</v>
          </cell>
          <cell r="L348" t="str">
            <v>城市体检费用</v>
          </cell>
        </row>
        <row r="349">
          <cell r="E349">
            <v>139.36</v>
          </cell>
          <cell r="F349">
            <v>2120601</v>
          </cell>
          <cell r="G349">
            <v>30227</v>
          </cell>
        </row>
        <row r="349">
          <cell r="I349" t="str">
            <v>212</v>
          </cell>
          <cell r="J349" t="str">
            <v>21206</v>
          </cell>
          <cell r="K349" t="str">
            <v>2120601</v>
          </cell>
          <cell r="L349" t="str">
            <v>住建领域质量安全技术服务费</v>
          </cell>
        </row>
        <row r="350">
          <cell r="E350">
            <v>3</v>
          </cell>
          <cell r="F350">
            <v>2120601</v>
          </cell>
          <cell r="G350">
            <v>30227</v>
          </cell>
        </row>
        <row r="350">
          <cell r="I350" t="str">
            <v>212</v>
          </cell>
          <cell r="J350" t="str">
            <v>21206</v>
          </cell>
          <cell r="K350" t="str">
            <v>2120601</v>
          </cell>
          <cell r="L350" t="str">
            <v>工程材料检测费</v>
          </cell>
        </row>
        <row r="351">
          <cell r="E351">
            <v>4.9</v>
          </cell>
          <cell r="F351">
            <v>2120201</v>
          </cell>
          <cell r="G351">
            <v>30227</v>
          </cell>
        </row>
        <row r="351">
          <cell r="I351" t="str">
            <v>212</v>
          </cell>
          <cell r="J351" t="str">
            <v>21202</v>
          </cell>
          <cell r="K351" t="str">
            <v>2120201</v>
          </cell>
          <cell r="L351" t="str">
            <v>2025年春季房交会布展费用</v>
          </cell>
        </row>
        <row r="352">
          <cell r="E352">
            <v>5.78</v>
          </cell>
          <cell r="F352">
            <v>2120106</v>
          </cell>
          <cell r="G352">
            <v>30227</v>
          </cell>
        </row>
        <row r="352">
          <cell r="I352" t="str">
            <v>212</v>
          </cell>
          <cell r="J352" t="str">
            <v>21201</v>
          </cell>
          <cell r="K352" t="str">
            <v>2120106</v>
          </cell>
          <cell r="L352" t="str">
            <v>东疆综合保税区绿色建筑
和海绵城市技术咨询服务项目</v>
          </cell>
        </row>
        <row r="353">
          <cell r="E353">
            <v>12.32</v>
          </cell>
          <cell r="F353">
            <v>2120601</v>
          </cell>
          <cell r="G353">
            <v>30227</v>
          </cell>
        </row>
        <row r="353">
          <cell r="I353" t="str">
            <v>212</v>
          </cell>
          <cell r="J353" t="str">
            <v>21206</v>
          </cell>
          <cell r="K353" t="str">
            <v>2120601</v>
          </cell>
          <cell r="L353" t="str">
            <v>玻璃幕墙安全鉴定费</v>
          </cell>
        </row>
        <row r="354">
          <cell r="E354">
            <v>5</v>
          </cell>
          <cell r="F354">
            <v>2120601</v>
          </cell>
          <cell r="G354">
            <v>30227</v>
          </cell>
        </row>
        <row r="354">
          <cell r="I354" t="str">
            <v>212</v>
          </cell>
          <cell r="J354" t="str">
            <v>21206</v>
          </cell>
          <cell r="K354" t="str">
            <v>2120601</v>
          </cell>
          <cell r="L354" t="str">
            <v>初步设计评审费</v>
          </cell>
        </row>
        <row r="355">
          <cell r="E355">
            <v>29.205</v>
          </cell>
          <cell r="F355">
            <v>2120201</v>
          </cell>
          <cell r="G355">
            <v>30227</v>
          </cell>
        </row>
        <row r="355">
          <cell r="I355" t="str">
            <v>212</v>
          </cell>
          <cell r="J355" t="str">
            <v>21202</v>
          </cell>
          <cell r="K355" t="str">
            <v>2120201</v>
          </cell>
          <cell r="L355" t="str">
            <v>东疆综合保税区打造港产城融合样板区综合交通规划研究</v>
          </cell>
        </row>
        <row r="356">
          <cell r="E356">
            <v>40.725</v>
          </cell>
          <cell r="F356">
            <v>2120601</v>
          </cell>
          <cell r="G356">
            <v>30227</v>
          </cell>
        </row>
        <row r="356">
          <cell r="I356" t="str">
            <v>212</v>
          </cell>
          <cell r="J356" t="str">
            <v>21206</v>
          </cell>
          <cell r="K356" t="str">
            <v>2120601</v>
          </cell>
          <cell r="L356" t="str">
            <v>建设项目审批事项代办(帮办)服务及土地供后辅助巡查服务项目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6666666666667" defaultRowHeight="12.7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"/>
  <sheetViews>
    <sheetView workbookViewId="0">
      <pane ySplit="4" topLeftCell="A5" activePane="bottomLeft" state="frozen"/>
      <selection/>
      <selection pane="bottomLeft" activeCell="E5" sqref="E5"/>
    </sheetView>
  </sheetViews>
  <sheetFormatPr defaultColWidth="16.3666666666667" defaultRowHeight="18" customHeight="true" outlineLevelCol="5"/>
  <cols>
    <col min="1" max="1" width="13.8111111111111" style="2" customWidth="true"/>
    <col min="2" max="2" width="14.8111111111111" style="2" customWidth="true"/>
    <col min="3" max="3" width="17.1777777777778" style="2" customWidth="true"/>
    <col min="4" max="4" width="62.4555555555556" style="2" customWidth="true"/>
    <col min="5" max="5" width="19.4555555555556" style="2" customWidth="true"/>
    <col min="6" max="6" width="55.6333333333333" style="2" customWidth="true"/>
    <col min="7" max="16384" width="16.3666666666667" style="2"/>
  </cols>
  <sheetData>
    <row r="1" ht="20.25" spans="1:6">
      <c r="A1" s="3" t="s">
        <v>157</v>
      </c>
      <c r="B1" s="3"/>
      <c r="C1" s="4"/>
      <c r="D1" s="4"/>
      <c r="E1" s="4"/>
      <c r="F1" s="4"/>
    </row>
    <row r="2" ht="30.75" customHeight="true" spans="1:6">
      <c r="A2" s="6" t="s">
        <v>158</v>
      </c>
      <c r="B2" s="6"/>
      <c r="C2" s="6"/>
      <c r="D2" s="6"/>
      <c r="E2" s="6"/>
      <c r="F2" s="6"/>
    </row>
    <row r="3" ht="15.75" spans="1:6">
      <c r="A3" s="7" t="s">
        <v>159</v>
      </c>
      <c r="B3" s="8"/>
      <c r="C3" s="8"/>
      <c r="D3" s="8"/>
      <c r="E3" s="8" t="s">
        <v>3</v>
      </c>
      <c r="F3" s="8"/>
    </row>
    <row r="4" ht="68.25" customHeight="true" spans="1:6">
      <c r="A4" s="62" t="s">
        <v>160</v>
      </c>
      <c r="B4" s="62" t="s">
        <v>161</v>
      </c>
      <c r="C4" s="26" t="s">
        <v>162</v>
      </c>
      <c r="D4" s="26" t="s">
        <v>163</v>
      </c>
      <c r="E4" s="26" t="s">
        <v>164</v>
      </c>
      <c r="F4" s="68" t="s">
        <v>165</v>
      </c>
    </row>
    <row r="5" ht="68.25" customHeight="true" spans="1:6">
      <c r="A5" s="12">
        <v>2120101</v>
      </c>
      <c r="B5" s="12">
        <v>358</v>
      </c>
      <c r="C5" s="63" t="s">
        <v>166</v>
      </c>
      <c r="D5" s="64" t="s">
        <v>167</v>
      </c>
      <c r="E5" s="69">
        <v>1</v>
      </c>
      <c r="F5" s="63"/>
    </row>
    <row r="6" ht="68.25" customHeight="true" spans="1:6">
      <c r="A6" s="12">
        <v>2120201</v>
      </c>
      <c r="B6" s="12">
        <v>358</v>
      </c>
      <c r="C6" s="63" t="s">
        <v>168</v>
      </c>
      <c r="D6" s="64" t="s">
        <v>169</v>
      </c>
      <c r="E6" s="69">
        <v>42.16</v>
      </c>
      <c r="F6" s="63" t="s">
        <v>170</v>
      </c>
    </row>
    <row r="7" ht="68.25" customHeight="true" spans="1:6">
      <c r="A7" s="12">
        <v>2200112</v>
      </c>
      <c r="B7" s="12">
        <v>358</v>
      </c>
      <c r="C7" s="63" t="s">
        <v>168</v>
      </c>
      <c r="D7" s="64" t="s">
        <v>171</v>
      </c>
      <c r="E7" s="69">
        <v>55.38</v>
      </c>
      <c r="F7" s="70" t="s">
        <v>172</v>
      </c>
    </row>
    <row r="8" ht="68.25" customHeight="true" spans="1:6">
      <c r="A8" s="12">
        <v>2120601</v>
      </c>
      <c r="B8" s="12">
        <v>358</v>
      </c>
      <c r="C8" s="63" t="s">
        <v>168</v>
      </c>
      <c r="D8" s="64" t="s">
        <v>173</v>
      </c>
      <c r="E8" s="69">
        <v>74.608</v>
      </c>
      <c r="F8" s="70" t="s">
        <v>174</v>
      </c>
    </row>
    <row r="9" ht="68.25" customHeight="true" spans="1:6">
      <c r="A9" s="12">
        <v>2120102</v>
      </c>
      <c r="B9" s="20">
        <v>358</v>
      </c>
      <c r="C9" s="63" t="s">
        <v>168</v>
      </c>
      <c r="D9" s="63" t="s">
        <v>175</v>
      </c>
      <c r="E9" s="69">
        <v>32.8225</v>
      </c>
      <c r="F9" s="70" t="s">
        <v>176</v>
      </c>
    </row>
    <row r="10" ht="30.75" customHeight="true" spans="1:6">
      <c r="A10" s="65"/>
      <c r="B10" s="26"/>
      <c r="C10" s="66"/>
      <c r="D10" s="67" t="s">
        <v>50</v>
      </c>
      <c r="E10" s="71">
        <f>SUM(E5:E9)</f>
        <v>205.9705</v>
      </c>
      <c r="F10" s="31"/>
    </row>
  </sheetData>
  <mergeCells count="1">
    <mergeCell ref="A2:F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II8"/>
  <sheetViews>
    <sheetView showGridLines="0" showZeros="0" view="pageBreakPreview" zoomScaleNormal="115" zoomScaleSheetLayoutView="100" workbookViewId="0">
      <selection activeCell="A1" sqref="A1"/>
    </sheetView>
  </sheetViews>
  <sheetFormatPr defaultColWidth="9.17777777777778" defaultRowHeight="27.75" customHeight="true" outlineLevelRow="7"/>
  <cols>
    <col min="1" max="1" width="18.8111111111111" style="49" customWidth="true"/>
    <col min="2" max="2" width="31.1777777777778" style="49" customWidth="true"/>
    <col min="3" max="5" width="19.3666666666667" style="49" customWidth="true"/>
    <col min="6" max="243" width="7.63333333333333" style="49" customWidth="true"/>
  </cols>
  <sheetData>
    <row r="1" customHeight="true" spans="1:2">
      <c r="A1" s="50" t="s">
        <v>177</v>
      </c>
      <c r="B1" s="50"/>
    </row>
    <row r="2" s="46" customFormat="true" ht="34.5" customHeight="true" spans="1:5">
      <c r="A2" s="51" t="s">
        <v>178</v>
      </c>
      <c r="B2" s="51"/>
      <c r="C2" s="51"/>
      <c r="D2" s="51"/>
      <c r="E2" s="51"/>
    </row>
    <row r="3" s="47" customFormat="true" ht="30.75" customHeight="true" spans="1:5">
      <c r="A3" s="52" t="s">
        <v>2</v>
      </c>
      <c r="E3" s="47" t="s">
        <v>3</v>
      </c>
    </row>
    <row r="4" s="48" customFormat="true" ht="40.2" customHeight="true" spans="1:243">
      <c r="A4" s="53" t="s">
        <v>68</v>
      </c>
      <c r="B4" s="53" t="s">
        <v>69</v>
      </c>
      <c r="C4" s="54" t="s">
        <v>179</v>
      </c>
      <c r="D4" s="54"/>
      <c r="E4" s="54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</row>
    <row r="5" s="48" customFormat="true" ht="40.2" customHeight="true" spans="1:243">
      <c r="A5" s="55"/>
      <c r="B5" s="55"/>
      <c r="C5" s="53" t="s">
        <v>50</v>
      </c>
      <c r="D5" s="53" t="s">
        <v>70</v>
      </c>
      <c r="E5" s="53" t="s">
        <v>71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</row>
    <row r="6" ht="45.75" customHeight="true" spans="1:5">
      <c r="A6" s="56"/>
      <c r="B6" s="57" t="s">
        <v>148</v>
      </c>
      <c r="C6" s="58"/>
      <c r="D6" s="59"/>
      <c r="E6" s="59"/>
    </row>
    <row r="7" ht="35.15" customHeight="true" spans="1:5">
      <c r="A7" s="57"/>
      <c r="B7" s="57" t="s">
        <v>50</v>
      </c>
      <c r="C7" s="58"/>
      <c r="D7" s="59"/>
      <c r="E7" s="59"/>
    </row>
    <row r="8" customHeight="true" spans="1:2">
      <c r="A8" s="60" t="s">
        <v>99</v>
      </c>
      <c r="B8" s="60"/>
    </row>
  </sheetData>
  <mergeCells count="2">
    <mergeCell ref="A4:A5"/>
    <mergeCell ref="B4:B5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view="pageBreakPreview" zoomScaleNormal="70" zoomScaleSheetLayoutView="100" topLeftCell="A22" workbookViewId="0">
      <selection activeCell="A25" sqref="$A25:$XFD25"/>
    </sheetView>
  </sheetViews>
  <sheetFormatPr defaultColWidth="17" defaultRowHeight="12.75"/>
  <cols>
    <col min="1" max="1" width="22.3666666666667" style="33" customWidth="true"/>
    <col min="2" max="2" width="43.4555555555556" style="33" customWidth="true"/>
    <col min="3" max="3" width="34.4555555555556" style="33" customWidth="true"/>
    <col min="4" max="4" width="14.3666666666667" style="33" customWidth="true"/>
    <col min="5" max="5" width="17.8111111111111" style="33" customWidth="true"/>
    <col min="6" max="10" width="15.4555555555556" style="33" customWidth="true"/>
    <col min="11" max="12" width="11.8111111111111" style="33" customWidth="true"/>
    <col min="13" max="14" width="24.3666666666667" style="33" hidden="true" customWidth="true"/>
    <col min="15" max="16384" width="17" style="33"/>
  </cols>
  <sheetData>
    <row r="1" ht="32.25" customHeight="true" spans="1:13">
      <c r="A1" s="34" t="s">
        <v>180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45" customHeight="true" spans="2:13">
      <c r="B2" s="36" t="s">
        <v>181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" customHeight="true" spans="1:13">
      <c r="A3" s="37" t="s">
        <v>2</v>
      </c>
      <c r="B3" s="37"/>
      <c r="C3" s="37"/>
      <c r="D3" s="38"/>
      <c r="E3" s="38"/>
      <c r="F3" s="38"/>
      <c r="G3" s="38"/>
      <c r="H3" s="38"/>
      <c r="I3" s="38"/>
      <c r="J3" s="38"/>
      <c r="K3" s="44" t="s">
        <v>3</v>
      </c>
      <c r="L3" s="44"/>
      <c r="M3" s="44"/>
    </row>
    <row r="4" s="32" customFormat="true" ht="44.25" customHeight="true" spans="1:13">
      <c r="A4" s="39" t="s">
        <v>182</v>
      </c>
      <c r="B4" s="39" t="s">
        <v>183</v>
      </c>
      <c r="C4" s="39" t="s">
        <v>184</v>
      </c>
      <c r="D4" s="39" t="s">
        <v>50</v>
      </c>
      <c r="E4" s="39" t="s">
        <v>185</v>
      </c>
      <c r="F4" s="39"/>
      <c r="G4" s="39"/>
      <c r="H4" s="39" t="s">
        <v>186</v>
      </c>
      <c r="I4" s="39"/>
      <c r="J4" s="39"/>
      <c r="K4" s="39" t="s">
        <v>187</v>
      </c>
      <c r="L4" s="39" t="s">
        <v>63</v>
      </c>
      <c r="M4" s="45"/>
    </row>
    <row r="5" s="32" customFormat="true" ht="44.25" customHeight="true" spans="1:13">
      <c r="A5" s="39"/>
      <c r="B5" s="39"/>
      <c r="C5" s="39"/>
      <c r="D5" s="39"/>
      <c r="E5" s="39" t="s">
        <v>188</v>
      </c>
      <c r="F5" s="39" t="s">
        <v>189</v>
      </c>
      <c r="G5" s="39" t="s">
        <v>190</v>
      </c>
      <c r="H5" s="39" t="s">
        <v>188</v>
      </c>
      <c r="I5" s="39" t="s">
        <v>189</v>
      </c>
      <c r="J5" s="39" t="s">
        <v>190</v>
      </c>
      <c r="K5" s="39"/>
      <c r="L5" s="39"/>
      <c r="M5" s="45" t="s">
        <v>191</v>
      </c>
    </row>
    <row r="6" ht="42.75" customHeight="true" spans="1:14">
      <c r="A6" s="40" t="s">
        <v>192</v>
      </c>
      <c r="B6" s="39" t="s">
        <v>193</v>
      </c>
      <c r="C6" s="40" t="s">
        <v>64</v>
      </c>
      <c r="D6" s="41">
        <f>SUM(E6:L6)</f>
        <v>11.32</v>
      </c>
      <c r="E6" s="41">
        <v>11.32</v>
      </c>
      <c r="F6" s="42"/>
      <c r="G6" s="42"/>
      <c r="H6" s="42"/>
      <c r="I6" s="42"/>
      <c r="J6" s="42"/>
      <c r="K6" s="42"/>
      <c r="L6" s="42"/>
      <c r="M6" s="33" t="e">
        <f>VLOOKUP(D6,[1]预算大表!$E$327:$L$356,8,0)</f>
        <v>#N/A</v>
      </c>
      <c r="N6" s="33" t="s">
        <v>194</v>
      </c>
    </row>
    <row r="7" ht="42.75" customHeight="true" spans="1:14">
      <c r="A7" s="40" t="s">
        <v>192</v>
      </c>
      <c r="B7" s="39" t="s">
        <v>195</v>
      </c>
      <c r="C7" s="40" t="s">
        <v>64</v>
      </c>
      <c r="D7" s="41">
        <f t="shared" ref="D7:D27" si="0">SUM(E7:L7)</f>
        <v>62.32</v>
      </c>
      <c r="E7" s="41">
        <v>62.32</v>
      </c>
      <c r="F7" s="42"/>
      <c r="G7" s="42"/>
      <c r="H7" s="42"/>
      <c r="I7" s="42"/>
      <c r="J7" s="42"/>
      <c r="K7" s="42"/>
      <c r="L7" s="42"/>
      <c r="M7" s="33" t="e">
        <f>VLOOKUP(D7,[1]预算大表!$E$327:$L$356,8,0)</f>
        <v>#N/A</v>
      </c>
      <c r="N7" s="33" t="s">
        <v>196</v>
      </c>
    </row>
    <row r="8" ht="42.75" customHeight="true" spans="1:14">
      <c r="A8" s="40" t="s">
        <v>192</v>
      </c>
      <c r="B8" s="39" t="s">
        <v>197</v>
      </c>
      <c r="C8" s="40" t="s">
        <v>64</v>
      </c>
      <c r="D8" s="41">
        <f t="shared" si="0"/>
        <v>7.6</v>
      </c>
      <c r="E8" s="41">
        <v>7.6</v>
      </c>
      <c r="F8" s="42"/>
      <c r="G8" s="42"/>
      <c r="H8" s="42"/>
      <c r="I8" s="42"/>
      <c r="J8" s="42"/>
      <c r="K8" s="42"/>
      <c r="L8" s="42"/>
      <c r="M8" s="33" t="str">
        <f>VLOOKUP(D8,[1]预算大表!$E$327:$L$356,8,0)</f>
        <v>城市体检费用</v>
      </c>
      <c r="N8" s="33" t="s">
        <v>198</v>
      </c>
    </row>
    <row r="9" ht="42.75" customHeight="true" spans="1:14">
      <c r="A9" s="40" t="s">
        <v>192</v>
      </c>
      <c r="B9" s="39" t="s">
        <v>198</v>
      </c>
      <c r="C9" s="40" t="s">
        <v>64</v>
      </c>
      <c r="D9" s="41">
        <f t="shared" si="0"/>
        <v>15</v>
      </c>
      <c r="E9" s="41">
        <v>15</v>
      </c>
      <c r="F9" s="42"/>
      <c r="G9" s="42"/>
      <c r="H9" s="42"/>
      <c r="I9" s="42"/>
      <c r="J9" s="42"/>
      <c r="K9" s="42"/>
      <c r="L9" s="42"/>
      <c r="M9" s="33" t="e">
        <f>VLOOKUP(D9,[1]预算大表!$E$327:$L$356,8,0)</f>
        <v>#N/A</v>
      </c>
      <c r="N9" s="33" t="s">
        <v>199</v>
      </c>
    </row>
    <row r="10" ht="42.75" customHeight="true" spans="1:14">
      <c r="A10" s="40" t="s">
        <v>192</v>
      </c>
      <c r="B10" s="39" t="s">
        <v>200</v>
      </c>
      <c r="C10" s="40" t="s">
        <v>64</v>
      </c>
      <c r="D10" s="41">
        <f t="shared" si="0"/>
        <v>13.3</v>
      </c>
      <c r="E10" s="41">
        <v>13.3</v>
      </c>
      <c r="F10" s="42"/>
      <c r="G10" s="42"/>
      <c r="H10" s="42"/>
      <c r="I10" s="42"/>
      <c r="J10" s="42"/>
      <c r="K10" s="42"/>
      <c r="L10" s="42"/>
      <c r="M10" s="33" t="str">
        <f>VLOOKUP(D10,[1]预算大表!$E$327:$L$356,8,0)</f>
        <v>建设工程消防验收技术服务费</v>
      </c>
      <c r="N10" s="33" t="s">
        <v>201</v>
      </c>
    </row>
    <row r="11" ht="42.75" customHeight="true" spans="1:14">
      <c r="A11" s="40" t="s">
        <v>192</v>
      </c>
      <c r="B11" s="39" t="s">
        <v>202</v>
      </c>
      <c r="C11" s="40" t="s">
        <v>64</v>
      </c>
      <c r="D11" s="41">
        <f t="shared" si="0"/>
        <v>10</v>
      </c>
      <c r="E11" s="41">
        <v>10</v>
      </c>
      <c r="F11" s="42"/>
      <c r="G11" s="42"/>
      <c r="H11" s="42"/>
      <c r="I11" s="42"/>
      <c r="J11" s="42"/>
      <c r="K11" s="42"/>
      <c r="L11" s="42"/>
      <c r="M11" s="33" t="str">
        <f>VLOOKUP(D11,[1]预算大表!$E$327:$L$356,8,0)</f>
        <v>东疆生产力地图编制</v>
      </c>
      <c r="N11" s="33" t="s">
        <v>203</v>
      </c>
    </row>
    <row r="12" ht="42.75" customHeight="true" spans="1:14">
      <c r="A12" s="40" t="s">
        <v>192</v>
      </c>
      <c r="B12" s="39" t="s">
        <v>204</v>
      </c>
      <c r="C12" s="40" t="s">
        <v>64</v>
      </c>
      <c r="D12" s="41">
        <f t="shared" si="0"/>
        <v>6</v>
      </c>
      <c r="E12" s="41">
        <v>6</v>
      </c>
      <c r="F12" s="42"/>
      <c r="G12" s="42"/>
      <c r="H12" s="42"/>
      <c r="I12" s="42"/>
      <c r="J12" s="42"/>
      <c r="K12" s="42"/>
      <c r="L12" s="42"/>
      <c r="M12" s="33" t="str">
        <f>VLOOKUP(D12,[1]预算大表!$E$327:$L$356,8,0)</f>
        <v>试点区域土地成本导则编制及成本审核技术委托服务费</v>
      </c>
      <c r="N12" s="33" t="s">
        <v>205</v>
      </c>
    </row>
    <row r="13" ht="42.75" customHeight="true" spans="1:14">
      <c r="A13" s="40" t="s">
        <v>192</v>
      </c>
      <c r="B13" s="39" t="s">
        <v>206</v>
      </c>
      <c r="C13" s="40" t="s">
        <v>64</v>
      </c>
      <c r="D13" s="41">
        <f t="shared" si="0"/>
        <v>5</v>
      </c>
      <c r="E13" s="41">
        <v>5</v>
      </c>
      <c r="F13" s="42"/>
      <c r="G13" s="42"/>
      <c r="H13" s="42"/>
      <c r="I13" s="42"/>
      <c r="J13" s="42"/>
      <c r="K13" s="42"/>
      <c r="L13" s="42"/>
      <c r="M13" s="33" t="str">
        <f>VLOOKUP(D13,[1]预算大表!$E$327:$L$356,8,0)</f>
        <v>初步设计评审费</v>
      </c>
      <c r="N13" s="33" t="s">
        <v>207</v>
      </c>
    </row>
    <row r="14" ht="42.75" customHeight="true" spans="1:14">
      <c r="A14" s="40" t="s">
        <v>192</v>
      </c>
      <c r="B14" s="39" t="s">
        <v>208</v>
      </c>
      <c r="C14" s="40" t="s">
        <v>64</v>
      </c>
      <c r="D14" s="41">
        <f t="shared" si="0"/>
        <v>4.9</v>
      </c>
      <c r="E14" s="41">
        <v>4.9</v>
      </c>
      <c r="F14" s="42"/>
      <c r="G14" s="42"/>
      <c r="H14" s="42"/>
      <c r="I14" s="42"/>
      <c r="J14" s="42"/>
      <c r="K14" s="42"/>
      <c r="L14" s="42"/>
      <c r="M14" s="33" t="str">
        <f>VLOOKUP(D14,[1]预算大表!$E$327:$L$356,8,0)</f>
        <v>2025年春季房交会布展费用</v>
      </c>
      <c r="N14" s="33" t="s">
        <v>209</v>
      </c>
    </row>
    <row r="15" ht="42.75" customHeight="true" spans="1:14">
      <c r="A15" s="40" t="s">
        <v>192</v>
      </c>
      <c r="B15" s="39" t="s">
        <v>199</v>
      </c>
      <c r="C15" s="40" t="s">
        <v>64</v>
      </c>
      <c r="D15" s="41">
        <f t="shared" si="0"/>
        <v>2.82</v>
      </c>
      <c r="E15" s="41">
        <v>2.82</v>
      </c>
      <c r="F15" s="42"/>
      <c r="G15" s="42"/>
      <c r="H15" s="42"/>
      <c r="I15" s="42"/>
      <c r="J15" s="42"/>
      <c r="K15" s="42"/>
      <c r="L15" s="42"/>
      <c r="M15" s="33" t="str">
        <f>VLOOKUP(D15,[1]预算大表!$E$327:$L$356,8,0)</f>
        <v>国土变更调查工作经费</v>
      </c>
      <c r="N15" s="33" t="s">
        <v>210</v>
      </c>
    </row>
    <row r="16" ht="42.75" customHeight="true" spans="1:14">
      <c r="A16" s="40" t="s">
        <v>192</v>
      </c>
      <c r="B16" s="39" t="s">
        <v>211</v>
      </c>
      <c r="C16" s="40" t="s">
        <v>64</v>
      </c>
      <c r="D16" s="41">
        <f t="shared" si="0"/>
        <v>55.5</v>
      </c>
      <c r="E16" s="41">
        <v>55.5</v>
      </c>
      <c r="F16" s="42"/>
      <c r="G16" s="42"/>
      <c r="H16" s="42"/>
      <c r="I16" s="42"/>
      <c r="J16" s="42"/>
      <c r="K16" s="42"/>
      <c r="L16" s="42"/>
      <c r="M16" s="33" t="e">
        <f>VLOOKUP(D16,[1]预算大表!$E$327:$L$356,8,0)</f>
        <v>#N/A</v>
      </c>
      <c r="N16" s="33" t="s">
        <v>212</v>
      </c>
    </row>
    <row r="17" ht="42.75" customHeight="true" spans="1:14">
      <c r="A17" s="40" t="s">
        <v>192</v>
      </c>
      <c r="B17" s="39" t="s">
        <v>213</v>
      </c>
      <c r="C17" s="40" t="s">
        <v>64</v>
      </c>
      <c r="D17" s="41">
        <f t="shared" si="0"/>
        <v>8.484</v>
      </c>
      <c r="E17" s="41">
        <v>8.484</v>
      </c>
      <c r="F17" s="42"/>
      <c r="G17" s="42"/>
      <c r="H17" s="42"/>
      <c r="I17" s="42"/>
      <c r="J17" s="42"/>
      <c r="K17" s="42"/>
      <c r="L17" s="42"/>
      <c r="M17" s="33" t="e">
        <f>VLOOKUP(D17,[1]预算大表!$E$327:$L$356,8,0)</f>
        <v>#N/A</v>
      </c>
      <c r="N17" s="33" t="s">
        <v>214</v>
      </c>
    </row>
    <row r="18" ht="42.75" customHeight="true" spans="1:14">
      <c r="A18" s="40" t="s">
        <v>192</v>
      </c>
      <c r="B18" s="39" t="s">
        <v>194</v>
      </c>
      <c r="C18" s="40" t="s">
        <v>64</v>
      </c>
      <c r="D18" s="41">
        <f t="shared" si="0"/>
        <v>4.8</v>
      </c>
      <c r="E18" s="41">
        <v>4.8</v>
      </c>
      <c r="F18" s="42"/>
      <c r="G18" s="42"/>
      <c r="H18" s="42"/>
      <c r="I18" s="42"/>
      <c r="J18" s="42"/>
      <c r="K18" s="42"/>
      <c r="L18" s="42"/>
      <c r="M18" s="33" t="str">
        <f>VLOOKUP(D18,[1]预算大表!$E$327:$L$356,8,0)</f>
        <v>登记中心电路使用费</v>
      </c>
      <c r="N18" s="33" t="s">
        <v>215</v>
      </c>
    </row>
    <row r="19" ht="42.75" customHeight="true" spans="1:14">
      <c r="A19" s="40" t="s">
        <v>192</v>
      </c>
      <c r="B19" s="39" t="s">
        <v>216</v>
      </c>
      <c r="C19" s="40" t="s">
        <v>64</v>
      </c>
      <c r="D19" s="41">
        <f t="shared" si="0"/>
        <v>0.2</v>
      </c>
      <c r="E19" s="41">
        <v>0.2</v>
      </c>
      <c r="F19" s="42"/>
      <c r="G19" s="42"/>
      <c r="H19" s="42"/>
      <c r="I19" s="42"/>
      <c r="J19" s="42"/>
      <c r="K19" s="42"/>
      <c r="L19" s="42"/>
      <c r="M19" s="33" t="e">
        <f>VLOOKUP(D19,[1]预算大表!$E$327:$L$356,8,0)</f>
        <v>#N/A</v>
      </c>
      <c r="N19" s="33" t="s">
        <v>217</v>
      </c>
    </row>
    <row r="20" ht="42.75" customHeight="true" spans="1:14">
      <c r="A20" s="40" t="s">
        <v>192</v>
      </c>
      <c r="B20" s="39" t="s">
        <v>218</v>
      </c>
      <c r="C20" s="40" t="s">
        <v>64</v>
      </c>
      <c r="D20" s="41">
        <f t="shared" si="0"/>
        <v>74.608</v>
      </c>
      <c r="E20" s="41">
        <v>74.608</v>
      </c>
      <c r="F20" s="42"/>
      <c r="G20" s="42"/>
      <c r="H20" s="42"/>
      <c r="I20" s="42"/>
      <c r="J20" s="42"/>
      <c r="K20" s="42"/>
      <c r="L20" s="42"/>
      <c r="M20" s="33" t="e">
        <f>VLOOKUP(D20,[1]预算大表!$E$327:$L$356,8,0)</f>
        <v>#N/A</v>
      </c>
      <c r="N20" s="33" t="s">
        <v>219</v>
      </c>
    </row>
    <row r="21" ht="42.75" customHeight="true" spans="1:14">
      <c r="A21" s="40" t="s">
        <v>192</v>
      </c>
      <c r="B21" s="39" t="s">
        <v>215</v>
      </c>
      <c r="C21" s="40" t="s">
        <v>64</v>
      </c>
      <c r="D21" s="41">
        <f t="shared" si="0"/>
        <v>32.8225</v>
      </c>
      <c r="E21" s="41">
        <v>32.8225</v>
      </c>
      <c r="F21" s="42"/>
      <c r="G21" s="42"/>
      <c r="H21" s="42"/>
      <c r="I21" s="42"/>
      <c r="J21" s="42"/>
      <c r="K21" s="42"/>
      <c r="L21" s="42"/>
      <c r="M21" s="33" t="e">
        <f>VLOOKUP(D21,[1]预算大表!$E$327:$L$356,8,0)</f>
        <v>#N/A</v>
      </c>
      <c r="N21" s="33" t="s">
        <v>195</v>
      </c>
    </row>
    <row r="22" ht="42.75" customHeight="true" spans="1:14">
      <c r="A22" s="40" t="s">
        <v>192</v>
      </c>
      <c r="B22" s="39" t="s">
        <v>205</v>
      </c>
      <c r="C22" s="40" t="s">
        <v>64</v>
      </c>
      <c r="D22" s="41">
        <f t="shared" si="0"/>
        <v>18.4</v>
      </c>
      <c r="E22" s="41">
        <v>18.4</v>
      </c>
      <c r="F22" s="42"/>
      <c r="G22" s="42"/>
      <c r="H22" s="42"/>
      <c r="I22" s="42"/>
      <c r="J22" s="42"/>
      <c r="K22" s="42"/>
      <c r="L22" s="42"/>
      <c r="M22" s="33" t="e">
        <f>VLOOKUP(D22,[1]预算大表!$E$327:$L$356,8,0)</f>
        <v>#N/A</v>
      </c>
      <c r="N22" s="33" t="s">
        <v>200</v>
      </c>
    </row>
    <row r="23" ht="42.75" customHeight="true" spans="1:14">
      <c r="A23" s="40" t="s">
        <v>192</v>
      </c>
      <c r="B23" s="39" t="s">
        <v>220</v>
      </c>
      <c r="C23" s="40" t="s">
        <v>64</v>
      </c>
      <c r="D23" s="41">
        <f t="shared" si="0"/>
        <v>9.248</v>
      </c>
      <c r="E23" s="41">
        <v>9.248</v>
      </c>
      <c r="F23" s="42"/>
      <c r="G23" s="42"/>
      <c r="H23" s="42"/>
      <c r="I23" s="42"/>
      <c r="J23" s="42"/>
      <c r="K23" s="42"/>
      <c r="L23" s="42"/>
      <c r="M23" s="33" t="e">
        <f>VLOOKUP(D23,[1]预算大表!$E$327:$L$356,8,0)</f>
        <v>#N/A</v>
      </c>
      <c r="N23" s="33" t="s">
        <v>202</v>
      </c>
    </row>
    <row r="24" ht="42.75" customHeight="true" spans="1:14">
      <c r="A24" s="40" t="s">
        <v>192</v>
      </c>
      <c r="B24" s="39" t="s">
        <v>221</v>
      </c>
      <c r="C24" s="40" t="s">
        <v>64</v>
      </c>
      <c r="D24" s="41">
        <f t="shared" si="0"/>
        <v>11.7</v>
      </c>
      <c r="E24" s="41">
        <v>11.7</v>
      </c>
      <c r="F24" s="42"/>
      <c r="G24" s="42"/>
      <c r="H24" s="42"/>
      <c r="I24" s="42"/>
      <c r="J24" s="42"/>
      <c r="K24" s="42"/>
      <c r="L24" s="42"/>
      <c r="M24" s="33" t="str">
        <f>VLOOKUP(D24,[1]预算大表!$E$327:$L$356,8,0)</f>
        <v>招标投标系统建设运营费</v>
      </c>
      <c r="N24" s="33" t="s">
        <v>221</v>
      </c>
    </row>
    <row r="25" ht="42.75" customHeight="true" spans="1:14">
      <c r="A25" s="40" t="s">
        <v>192</v>
      </c>
      <c r="B25" s="39" t="s">
        <v>205</v>
      </c>
      <c r="C25" s="40" t="s">
        <v>64</v>
      </c>
      <c r="D25" s="41">
        <f t="shared" si="0"/>
        <v>7.3</v>
      </c>
      <c r="E25" s="41">
        <v>7.3</v>
      </c>
      <c r="F25" s="42"/>
      <c r="G25" s="42"/>
      <c r="H25" s="42"/>
      <c r="I25" s="42"/>
      <c r="J25" s="42"/>
      <c r="K25" s="42"/>
      <c r="L25" s="42"/>
      <c r="M25" s="33" t="e">
        <f>VLOOKUP(D25,[1]预算大表!$E$327:$L$356,8,0)</f>
        <v>#N/A</v>
      </c>
      <c r="N25" s="33" t="s">
        <v>222</v>
      </c>
    </row>
    <row r="26" ht="42.75" customHeight="true" spans="1:14">
      <c r="A26" s="40" t="s">
        <v>192</v>
      </c>
      <c r="B26" s="39" t="s">
        <v>219</v>
      </c>
      <c r="C26" s="40" t="s">
        <v>64</v>
      </c>
      <c r="D26" s="41">
        <f t="shared" si="0"/>
        <v>4.9</v>
      </c>
      <c r="E26" s="41">
        <v>4.9</v>
      </c>
      <c r="F26" s="42"/>
      <c r="G26" s="42"/>
      <c r="H26" s="42"/>
      <c r="I26" s="42"/>
      <c r="J26" s="42"/>
      <c r="K26" s="42"/>
      <c r="L26" s="42"/>
      <c r="M26" s="33" t="str">
        <f>VLOOKUP(D26,[1]预算大表!$E$327:$L$356,8,0)</f>
        <v>2025年春季房交会布展费用</v>
      </c>
      <c r="N26" s="33" t="s">
        <v>223</v>
      </c>
    </row>
    <row r="27" ht="42.75" customHeight="true" spans="1:12">
      <c r="A27" s="40" t="s">
        <v>192</v>
      </c>
      <c r="B27" s="39" t="s">
        <v>224</v>
      </c>
      <c r="C27" s="40" t="s">
        <v>65</v>
      </c>
      <c r="D27" s="41">
        <f t="shared" si="0"/>
        <v>1</v>
      </c>
      <c r="E27" s="41">
        <v>1</v>
      </c>
      <c r="F27" s="42"/>
      <c r="G27" s="42"/>
      <c r="H27" s="42"/>
      <c r="I27" s="42"/>
      <c r="J27" s="42"/>
      <c r="K27" s="42"/>
      <c r="L27" s="41"/>
    </row>
    <row r="28" ht="42.75" customHeight="true" spans="1:12">
      <c r="A28" s="39" t="s">
        <v>50</v>
      </c>
      <c r="B28" s="39"/>
      <c r="C28" s="42"/>
      <c r="D28" s="41">
        <f>SUM(D6:D27)</f>
        <v>367.2225</v>
      </c>
      <c r="E28" s="41">
        <f>SUM(E6:E27)</f>
        <v>367.2225</v>
      </c>
      <c r="F28" s="41"/>
      <c r="G28" s="41"/>
      <c r="H28" s="41"/>
      <c r="I28" s="41"/>
      <c r="J28" s="41"/>
      <c r="K28" s="41"/>
      <c r="L28" s="41">
        <f>SUM(L6:L27)</f>
        <v>0</v>
      </c>
    </row>
    <row r="29" ht="35.15" customHeight="true" spans="5:7">
      <c r="E29" s="33">
        <f>SUBTOTAL(9,E6:E26)</f>
        <v>366.2225</v>
      </c>
      <c r="F29" s="43">
        <f>E29-E28</f>
        <v>-0.999999999999886</v>
      </c>
      <c r="G29" s="43">
        <f>F29+F30</f>
        <v>-642.9892</v>
      </c>
    </row>
    <row r="30" ht="35.15" customHeight="true" spans="5:6">
      <c r="E30" s="33">
        <v>1.06</v>
      </c>
      <c r="F30" s="33">
        <v>-641.9892</v>
      </c>
    </row>
    <row r="31" ht="35.15" customHeight="true"/>
    <row r="32" ht="35.15" customHeight="true"/>
    <row r="33" ht="35.15" customHeight="true"/>
    <row r="34" ht="35.15" customHeight="true"/>
    <row r="35" ht="35.15" customHeight="true"/>
    <row r="36" ht="35.15" customHeight="true"/>
    <row r="37" ht="35.15" customHeight="true"/>
    <row r="38" ht="35.15" customHeight="true"/>
    <row r="39" ht="35.15" customHeight="true"/>
  </sheetData>
  <autoFilter ref="A5:N30">
    <extLst/>
  </autoFilter>
  <mergeCells count="12">
    <mergeCell ref="A1:B1"/>
    <mergeCell ref="B2:L2"/>
    <mergeCell ref="A3:C3"/>
    <mergeCell ref="K3:L3"/>
    <mergeCell ref="E4:G4"/>
    <mergeCell ref="H4:J4"/>
    <mergeCell ref="A4:A5"/>
    <mergeCell ref="B4:B5"/>
    <mergeCell ref="C4:C5"/>
    <mergeCell ref="D4:D5"/>
    <mergeCell ref="K4:K5"/>
    <mergeCell ref="L4:L5"/>
  </mergeCells>
  <pageMargins left="0.7" right="0.7" top="0.75" bottom="0.75" header="0.3" footer="0.3"/>
  <pageSetup paperSize="9" scale="60" orientation="landscape"/>
  <headerFooter/>
  <rowBreaks count="1" manualBreakCount="1">
    <brk id="1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25"/>
  <sheetViews>
    <sheetView tabSelected="1" workbookViewId="0">
      <selection activeCell="C7" sqref="C7"/>
    </sheetView>
  </sheetViews>
  <sheetFormatPr defaultColWidth="16.3666666666667" defaultRowHeight="18" customHeight="true" outlineLevelCol="4"/>
  <cols>
    <col min="1" max="1" width="21.3666666666667" style="2" customWidth="true"/>
    <col min="2" max="2" width="30" style="2" customWidth="true"/>
    <col min="3" max="3" width="70.6333333333333" style="2" customWidth="true"/>
    <col min="4" max="4" width="23" style="2" customWidth="true"/>
    <col min="5" max="5" width="56.3666666666667" style="2" customWidth="true"/>
    <col min="6" max="16384" width="16.3666666666667" style="2"/>
  </cols>
  <sheetData>
    <row r="1" ht="20.25" spans="1:5">
      <c r="A1" s="3" t="s">
        <v>225</v>
      </c>
      <c r="B1" s="4"/>
      <c r="C1" s="4"/>
      <c r="D1" s="5"/>
      <c r="E1" s="4"/>
    </row>
    <row r="2" ht="27" spans="1:5">
      <c r="A2" s="6" t="s">
        <v>226</v>
      </c>
      <c r="B2" s="6"/>
      <c r="C2" s="6"/>
      <c r="D2" s="6"/>
      <c r="E2" s="6"/>
    </row>
    <row r="3" ht="15.75" spans="1:5">
      <c r="A3" s="7" t="s">
        <v>159</v>
      </c>
      <c r="B3" s="8"/>
      <c r="C3" s="8"/>
      <c r="D3" s="9"/>
      <c r="E3" s="8" t="s">
        <v>3</v>
      </c>
    </row>
    <row r="4" ht="36.75" customHeight="true" spans="1:5">
      <c r="A4" s="10" t="s">
        <v>160</v>
      </c>
      <c r="B4" s="10" t="s">
        <v>227</v>
      </c>
      <c r="C4" s="10" t="s">
        <v>163</v>
      </c>
      <c r="D4" s="11" t="s">
        <v>164</v>
      </c>
      <c r="E4" s="28" t="s">
        <v>228</v>
      </c>
    </row>
    <row r="5" ht="36.75" customHeight="true" spans="1:5">
      <c r="A5" s="12">
        <v>2200106</v>
      </c>
      <c r="B5" s="13" t="s">
        <v>229</v>
      </c>
      <c r="C5" s="14" t="s">
        <v>230</v>
      </c>
      <c r="D5" s="15">
        <v>11.32</v>
      </c>
      <c r="E5" s="29"/>
    </row>
    <row r="6" s="1" customFormat="true" ht="36.75" customHeight="true" spans="1:5">
      <c r="A6" s="16">
        <v>2120201</v>
      </c>
      <c r="B6" s="17" t="s">
        <v>231</v>
      </c>
      <c r="C6" s="18" t="s">
        <v>169</v>
      </c>
      <c r="D6" s="19">
        <v>62.32</v>
      </c>
      <c r="E6" s="30"/>
    </row>
    <row r="7" ht="36.75" customHeight="true" spans="1:5">
      <c r="A7" s="12">
        <v>2120201</v>
      </c>
      <c r="B7" s="13" t="s">
        <v>231</v>
      </c>
      <c r="C7" s="14" t="s">
        <v>232</v>
      </c>
      <c r="D7" s="15">
        <v>7.6</v>
      </c>
      <c r="E7" s="31"/>
    </row>
    <row r="8" ht="36.75" customHeight="true" spans="1:5">
      <c r="A8" s="12">
        <v>2200106</v>
      </c>
      <c r="B8" s="20" t="s">
        <v>229</v>
      </c>
      <c r="C8" s="14" t="s">
        <v>233</v>
      </c>
      <c r="D8" s="15">
        <v>15</v>
      </c>
      <c r="E8" s="31"/>
    </row>
    <row r="9" ht="36.75" customHeight="true" spans="1:5">
      <c r="A9" s="12">
        <v>2120601</v>
      </c>
      <c r="B9" s="13" t="s">
        <v>234</v>
      </c>
      <c r="C9" s="14" t="s">
        <v>235</v>
      </c>
      <c r="D9" s="15">
        <v>13.3</v>
      </c>
      <c r="E9" s="31"/>
    </row>
    <row r="10" ht="36.75" customHeight="true" spans="1:5">
      <c r="A10" s="12">
        <v>2120601</v>
      </c>
      <c r="B10" s="20" t="s">
        <v>236</v>
      </c>
      <c r="C10" s="14" t="s">
        <v>237</v>
      </c>
      <c r="D10" s="15">
        <v>10</v>
      </c>
      <c r="E10" s="31"/>
    </row>
    <row r="11" ht="36.75" customHeight="true" spans="1:5">
      <c r="A11" s="12">
        <v>2120601</v>
      </c>
      <c r="B11" s="13" t="s">
        <v>234</v>
      </c>
      <c r="C11" s="14" t="s">
        <v>238</v>
      </c>
      <c r="D11" s="15">
        <v>6</v>
      </c>
      <c r="E11" s="31"/>
    </row>
    <row r="12" ht="36.75" customHeight="true" spans="1:5">
      <c r="A12" s="12">
        <v>2120601</v>
      </c>
      <c r="B12" s="20" t="s">
        <v>236</v>
      </c>
      <c r="C12" s="14" t="s">
        <v>239</v>
      </c>
      <c r="D12" s="15">
        <v>5</v>
      </c>
      <c r="E12" s="31"/>
    </row>
    <row r="13" ht="36.75" customHeight="true" spans="1:5">
      <c r="A13" s="12">
        <v>2120201</v>
      </c>
      <c r="B13" s="20" t="s">
        <v>240</v>
      </c>
      <c r="C13" s="14" t="s">
        <v>241</v>
      </c>
      <c r="D13" s="15">
        <v>4.9</v>
      </c>
      <c r="E13" s="31"/>
    </row>
    <row r="14" ht="36.75" customHeight="true" spans="1:5">
      <c r="A14" s="12">
        <v>2200109</v>
      </c>
      <c r="B14" s="21" t="s">
        <v>229</v>
      </c>
      <c r="C14" s="14" t="s">
        <v>242</v>
      </c>
      <c r="D14" s="15">
        <v>2.82</v>
      </c>
      <c r="E14" s="31"/>
    </row>
    <row r="15" ht="36.75" customHeight="true" spans="1:5">
      <c r="A15" s="12">
        <v>2200112</v>
      </c>
      <c r="B15" s="22" t="s">
        <v>234</v>
      </c>
      <c r="C15" s="14" t="s">
        <v>243</v>
      </c>
      <c r="D15" s="15">
        <v>55.5</v>
      </c>
      <c r="E15" s="31"/>
    </row>
    <row r="16" ht="36.75" customHeight="true" spans="1:5">
      <c r="A16" s="12">
        <v>2120601</v>
      </c>
      <c r="B16" s="13" t="s">
        <v>234</v>
      </c>
      <c r="C16" s="14" t="s">
        <v>244</v>
      </c>
      <c r="D16" s="15">
        <v>8.484</v>
      </c>
      <c r="E16" s="31"/>
    </row>
    <row r="17" ht="36.75" customHeight="true" spans="1:5">
      <c r="A17" s="12">
        <v>2120201</v>
      </c>
      <c r="B17" s="13" t="s">
        <v>231</v>
      </c>
      <c r="C17" s="14" t="s">
        <v>245</v>
      </c>
      <c r="D17" s="15">
        <v>4.9</v>
      </c>
      <c r="E17" s="31"/>
    </row>
    <row r="18" ht="36.75" customHeight="true" spans="1:5">
      <c r="A18" s="12">
        <v>2200112</v>
      </c>
      <c r="B18" s="20" t="s">
        <v>229</v>
      </c>
      <c r="C18" s="23" t="s">
        <v>246</v>
      </c>
      <c r="D18" s="15">
        <v>0.2</v>
      </c>
      <c r="E18" s="31"/>
    </row>
    <row r="19" ht="36.75" customHeight="true" spans="1:5">
      <c r="A19" s="12">
        <v>2120601</v>
      </c>
      <c r="B19" s="13" t="s">
        <v>234</v>
      </c>
      <c r="C19" s="23" t="s">
        <v>247</v>
      </c>
      <c r="D19" s="15">
        <v>74.608</v>
      </c>
      <c r="E19" s="31"/>
    </row>
    <row r="20" ht="36.75" customHeight="true" spans="1:5">
      <c r="A20" s="12">
        <v>2120102</v>
      </c>
      <c r="B20" s="13" t="s">
        <v>248</v>
      </c>
      <c r="C20" s="23" t="s">
        <v>249</v>
      </c>
      <c r="D20" s="15">
        <v>32.8225</v>
      </c>
      <c r="E20" s="31"/>
    </row>
    <row r="21" ht="36.75" customHeight="true" spans="1:5">
      <c r="A21" s="12">
        <v>2200112</v>
      </c>
      <c r="B21" s="20" t="s">
        <v>229</v>
      </c>
      <c r="C21" s="23" t="s">
        <v>250</v>
      </c>
      <c r="D21" s="15">
        <v>18.4</v>
      </c>
      <c r="E21" s="31"/>
    </row>
    <row r="22" ht="36.75" customHeight="true" spans="1:5">
      <c r="A22" s="12">
        <v>2120106</v>
      </c>
      <c r="B22" s="13" t="s">
        <v>234</v>
      </c>
      <c r="C22" s="23" t="s">
        <v>251</v>
      </c>
      <c r="D22" s="15">
        <v>9.248</v>
      </c>
      <c r="E22" s="31"/>
    </row>
    <row r="23" ht="36.75" customHeight="true" spans="1:5">
      <c r="A23" s="12">
        <v>2120601</v>
      </c>
      <c r="B23" s="13" t="s">
        <v>252</v>
      </c>
      <c r="C23" s="23" t="s">
        <v>253</v>
      </c>
      <c r="D23" s="15">
        <v>11.7</v>
      </c>
      <c r="E23" s="31"/>
    </row>
    <row r="24" ht="36.75" customHeight="true" spans="1:5">
      <c r="A24" s="12">
        <v>2200112</v>
      </c>
      <c r="B24" s="20" t="s">
        <v>229</v>
      </c>
      <c r="C24" s="23" t="s">
        <v>250</v>
      </c>
      <c r="D24" s="15">
        <v>7.3</v>
      </c>
      <c r="E24" s="31"/>
    </row>
    <row r="25" ht="36.75" customHeight="true" spans="1:5">
      <c r="A25" s="24"/>
      <c r="B25" s="25"/>
      <c r="C25" s="26" t="s">
        <v>50</v>
      </c>
      <c r="D25" s="27">
        <f>SUM(D5:D24)</f>
        <v>361.4225</v>
      </c>
      <c r="E25" s="28"/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6"/>
  <sheetViews>
    <sheetView showGridLines="0" showZeros="0" view="pageBreakPreview" zoomScale="85" zoomScaleNormal="115" zoomScaleSheetLayoutView="85" topLeftCell="A11" workbookViewId="0">
      <selection activeCell="B6" sqref="B6:B14"/>
    </sheetView>
  </sheetViews>
  <sheetFormatPr defaultColWidth="6.63333333333333" defaultRowHeight="18" customHeight="true"/>
  <cols>
    <col min="1" max="1" width="50.6333333333333" style="124" customWidth="true"/>
    <col min="2" max="2" width="17.6333333333333" style="124" customWidth="true"/>
    <col min="3" max="3" width="50.6333333333333" style="124" customWidth="true"/>
    <col min="4" max="4" width="17.6333333333333" style="124" customWidth="true"/>
    <col min="5" max="156" width="9" style="124" customWidth="true"/>
    <col min="157" max="249" width="9.17777777777778" style="124" customWidth="true"/>
    <col min="250" max="16384" width="6.63333333333333" style="124"/>
  </cols>
  <sheetData>
    <row r="1" ht="24" customHeight="true" spans="1:1">
      <c r="A1" s="125" t="s">
        <v>0</v>
      </c>
    </row>
    <row r="2" ht="42" customHeight="true" spans="1:249">
      <c r="A2" s="126" t="s">
        <v>1</v>
      </c>
      <c r="B2" s="126"/>
      <c r="C2" s="126"/>
      <c r="D2" s="126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</row>
    <row r="3" ht="24" customHeight="true" spans="1:249">
      <c r="A3" s="147" t="s">
        <v>2</v>
      </c>
      <c r="B3" s="117"/>
      <c r="C3" s="117"/>
      <c r="D3" s="117" t="s">
        <v>3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</row>
    <row r="4" ht="37.2" customHeight="true" spans="1:249">
      <c r="A4" s="86" t="s">
        <v>4</v>
      </c>
      <c r="B4" s="86"/>
      <c r="C4" s="86" t="s">
        <v>5</v>
      </c>
      <c r="D4" s="86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</row>
    <row r="5" ht="37.2" customHeight="true" spans="1:249">
      <c r="A5" s="86" t="s">
        <v>6</v>
      </c>
      <c r="B5" s="86" t="s">
        <v>7</v>
      </c>
      <c r="C5" s="86" t="s">
        <v>6</v>
      </c>
      <c r="D5" s="86" t="s">
        <v>7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</row>
    <row r="6" ht="30" customHeight="true" spans="1:249">
      <c r="A6" s="148" t="s">
        <v>8</v>
      </c>
      <c r="B6" s="83">
        <f>'4'!B7</f>
        <v>1129.341982</v>
      </c>
      <c r="C6" s="149" t="s">
        <v>9</v>
      </c>
      <c r="D6" s="59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</row>
    <row r="7" ht="30" customHeight="true" spans="1:249">
      <c r="A7" s="148" t="s">
        <v>10</v>
      </c>
      <c r="B7" s="83"/>
      <c r="C7" s="149" t="s">
        <v>11</v>
      </c>
      <c r="D7" s="59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</row>
    <row r="8" ht="30" customHeight="true" spans="1:249">
      <c r="A8" s="148" t="s">
        <v>12</v>
      </c>
      <c r="B8" s="83"/>
      <c r="C8" s="149" t="s">
        <v>13</v>
      </c>
      <c r="D8" s="59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</row>
    <row r="9" ht="30" customHeight="true" spans="1:249">
      <c r="A9" s="150" t="s">
        <v>14</v>
      </c>
      <c r="B9" s="83"/>
      <c r="C9" s="149" t="s">
        <v>15</v>
      </c>
      <c r="D9" s="59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</row>
    <row r="10" ht="30" customHeight="true" spans="1:249">
      <c r="A10" s="150" t="s">
        <v>16</v>
      </c>
      <c r="B10" s="83"/>
      <c r="C10" s="149" t="s">
        <v>17</v>
      </c>
      <c r="D10" s="59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</row>
    <row r="11" ht="30" customHeight="true" spans="1:249">
      <c r="A11" s="150" t="s">
        <v>18</v>
      </c>
      <c r="B11" s="83"/>
      <c r="C11" s="151" t="s">
        <v>19</v>
      </c>
      <c r="D11" s="59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</row>
    <row r="12" ht="30" customHeight="true" spans="1:249">
      <c r="A12" s="148" t="s">
        <v>20</v>
      </c>
      <c r="B12" s="83"/>
      <c r="C12" s="149" t="s">
        <v>21</v>
      </c>
      <c r="D12" s="59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</row>
    <row r="13" ht="30" customHeight="true" spans="1:249">
      <c r="A13" s="148" t="s">
        <v>22</v>
      </c>
      <c r="B13" s="152"/>
      <c r="C13" s="149" t="s">
        <v>23</v>
      </c>
      <c r="D13" s="59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</row>
    <row r="14" ht="30" customHeight="true" spans="1:249">
      <c r="A14" s="148" t="s">
        <v>24</v>
      </c>
      <c r="B14" s="153">
        <f>'2'!M8</f>
        <v>8.85</v>
      </c>
      <c r="C14" s="149" t="s">
        <v>25</v>
      </c>
      <c r="D14" s="98">
        <f>'3'!C7</f>
        <v>1019.801982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</row>
    <row r="15" ht="30" customHeight="true" spans="1:249">
      <c r="A15" s="148"/>
      <c r="B15" s="152"/>
      <c r="C15" s="149" t="s">
        <v>26</v>
      </c>
      <c r="D15" s="59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</row>
    <row r="16" ht="30" customHeight="true" spans="1:249">
      <c r="A16" s="148"/>
      <c r="B16" s="152"/>
      <c r="C16" s="149" t="s">
        <v>27</v>
      </c>
      <c r="D16" s="59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</row>
    <row r="17" ht="30" customHeight="true" spans="1:249">
      <c r="A17" s="148"/>
      <c r="B17" s="152"/>
      <c r="C17" s="149" t="s">
        <v>28</v>
      </c>
      <c r="D17" s="59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</row>
    <row r="18" ht="30" customHeight="true" spans="1:249">
      <c r="A18" s="148"/>
      <c r="B18" s="83"/>
      <c r="C18" s="149" t="s">
        <v>29</v>
      </c>
      <c r="D18" s="59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</row>
    <row r="19" ht="30" customHeight="true" spans="1:249">
      <c r="A19" s="148"/>
      <c r="B19" s="83"/>
      <c r="C19" s="149" t="s">
        <v>30</v>
      </c>
      <c r="D19" s="59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</row>
    <row r="20" ht="30" customHeight="true" spans="1:249">
      <c r="A20" s="148"/>
      <c r="B20" s="83"/>
      <c r="C20" s="149" t="s">
        <v>31</v>
      </c>
      <c r="D20" s="101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</row>
    <row r="21" ht="30" customHeight="true" spans="1:249">
      <c r="A21" s="149"/>
      <c r="B21" s="83"/>
      <c r="C21" s="149" t="s">
        <v>32</v>
      </c>
      <c r="D21" s="98">
        <f>'3'!C20</f>
        <v>110.54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</row>
    <row r="22" ht="30" customHeight="true" spans="1:249">
      <c r="A22" s="149"/>
      <c r="B22" s="83"/>
      <c r="C22" s="154" t="s">
        <v>33</v>
      </c>
      <c r="D22" s="59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</row>
    <row r="23" ht="30" customHeight="true" spans="1:249">
      <c r="A23" s="149"/>
      <c r="B23" s="83"/>
      <c r="C23" s="154" t="s">
        <v>34</v>
      </c>
      <c r="D23" s="104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</row>
    <row r="24" ht="30" customHeight="true" spans="1:249">
      <c r="A24" s="149"/>
      <c r="B24" s="83"/>
      <c r="C24" s="154" t="s">
        <v>35</v>
      </c>
      <c r="D24" s="104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</row>
    <row r="25" ht="31.2" customHeight="true" spans="1:249">
      <c r="A25" s="149"/>
      <c r="B25" s="83"/>
      <c r="C25" s="154" t="s">
        <v>36</v>
      </c>
      <c r="D25" s="104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</row>
    <row r="26" ht="31.2" customHeight="true" spans="1:249">
      <c r="A26" s="149"/>
      <c r="B26" s="83"/>
      <c r="C26" s="154" t="s">
        <v>37</v>
      </c>
      <c r="D26" s="104"/>
      <c r="E26" s="118"/>
      <c r="F26" s="160">
        <f>B14-D29</f>
        <v>-67.3671269999999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</row>
    <row r="27" ht="31.2" customHeight="true" spans="1:249">
      <c r="A27" s="149"/>
      <c r="B27" s="83"/>
      <c r="C27" s="154" t="s">
        <v>38</v>
      </c>
      <c r="D27" s="104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</row>
    <row r="28" ht="30" customHeight="true" spans="1:249">
      <c r="A28" s="96" t="s">
        <v>39</v>
      </c>
      <c r="B28" s="83">
        <f>SUM(B6:B27)</f>
        <v>1138.191982</v>
      </c>
      <c r="C28" s="96" t="s">
        <v>40</v>
      </c>
      <c r="D28" s="83">
        <f>SUM(D6:D27)</f>
        <v>1130.341982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</row>
    <row r="29" ht="30" customHeight="true" spans="1:249">
      <c r="A29" s="148" t="s">
        <v>41</v>
      </c>
      <c r="B29" s="83">
        <f>'2'!S8</f>
        <v>68.367127</v>
      </c>
      <c r="C29" s="149" t="s">
        <v>42</v>
      </c>
      <c r="D29" s="83">
        <f>B30-D28</f>
        <v>76.2171269999999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</row>
    <row r="30" ht="30" customHeight="true" spans="1:249">
      <c r="A30" s="96" t="s">
        <v>43</v>
      </c>
      <c r="B30" s="83">
        <f>B28+B29</f>
        <v>1206.559109</v>
      </c>
      <c r="C30" s="96" t="s">
        <v>44</v>
      </c>
      <c r="D30" s="83">
        <f>D28+D29</f>
        <v>1206.559109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</row>
    <row r="31" ht="27" customHeight="true" spans="1:249">
      <c r="A31" s="155" t="s">
        <v>45</v>
      </c>
      <c r="B31" s="156"/>
      <c r="C31" s="157"/>
      <c r="D31" s="15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</row>
    <row r="32" ht="27.75" customHeight="true" spans="1:249">
      <c r="A32" s="158"/>
      <c r="B32" s="158"/>
      <c r="C32" s="158"/>
      <c r="D32" s="15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</row>
    <row r="33" ht="27.75" customHeight="true" spans="1:249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</row>
    <row r="34" ht="27.75" customHeight="true" spans="1:249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</row>
    <row r="35" ht="27.75" customHeight="true" spans="1:249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</row>
    <row r="36" ht="27.75" customHeight="true" spans="1:249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</row>
  </sheetData>
  <mergeCells count="2">
    <mergeCell ref="A4:B4"/>
    <mergeCell ref="C4:D4"/>
  </mergeCells>
  <printOptions horizontalCentered="true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showGridLines="0" showZeros="0" view="pageBreakPreview" zoomScaleNormal="115" zoomScaleSheetLayoutView="100" topLeftCell="A2" workbookViewId="0">
      <selection activeCell="D13" sqref="D13"/>
    </sheetView>
  </sheetViews>
  <sheetFormatPr defaultColWidth="9.17777777777778" defaultRowHeight="27.75" customHeight="true"/>
  <cols>
    <col min="1" max="1" width="10.8111111111111" style="130" customWidth="true"/>
    <col min="2" max="2" width="19" style="130" customWidth="true"/>
    <col min="3" max="5" width="14.3666666666667" style="130" customWidth="true"/>
    <col min="6" max="6" width="8.81111111111111" style="130" customWidth="true"/>
    <col min="7" max="7" width="11.4555555555556" style="130" customWidth="true"/>
    <col min="8" max="11" width="8.81111111111111" style="130" customWidth="true"/>
    <col min="12" max="13" width="8.81111111111111" style="110" customWidth="true"/>
    <col min="14" max="19" width="8.81111111111111" style="130" customWidth="true"/>
    <col min="20" max="251" width="9" style="110" customWidth="true"/>
    <col min="252" max="252" width="9.17777777777778" customWidth="true"/>
  </cols>
  <sheetData>
    <row r="1" s="128" customFormat="true" ht="27" customHeight="true" spans="1:19">
      <c r="A1" s="50" t="s">
        <v>46</v>
      </c>
      <c r="B1" s="50"/>
      <c r="C1" s="50"/>
      <c r="D1" s="50"/>
      <c r="E1" s="142"/>
      <c r="F1" s="142"/>
      <c r="G1" s="142"/>
      <c r="H1" s="142"/>
      <c r="I1" s="142"/>
      <c r="J1" s="142"/>
      <c r="K1" s="142"/>
      <c r="L1" s="142"/>
      <c r="N1" s="142"/>
      <c r="O1" s="142"/>
      <c r="P1" s="142"/>
      <c r="Q1" s="142"/>
      <c r="R1" s="142"/>
      <c r="S1" s="142"/>
    </row>
    <row r="2" s="112" customFormat="true" ht="40.5" customHeight="true" spans="1:19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="112" customFormat="true" ht="12.75" customHeight="true" spans="1:19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="47" customFormat="true" ht="22.2" customHeight="true" spans="1:19">
      <c r="A4" s="132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N4" s="133"/>
      <c r="O4" s="133"/>
      <c r="P4" s="133"/>
      <c r="Q4" s="133"/>
      <c r="R4" s="133"/>
      <c r="S4" s="133" t="s">
        <v>3</v>
      </c>
    </row>
    <row r="5" s="129" customFormat="true" ht="29.9" customHeight="true" spans="1:19">
      <c r="A5" s="134" t="s">
        <v>48</v>
      </c>
      <c r="B5" s="134" t="s">
        <v>49</v>
      </c>
      <c r="C5" s="135" t="s">
        <v>50</v>
      </c>
      <c r="D5" s="136" t="s">
        <v>51</v>
      </c>
      <c r="E5" s="136"/>
      <c r="F5" s="136"/>
      <c r="G5" s="136"/>
      <c r="H5" s="136"/>
      <c r="I5" s="136"/>
      <c r="J5" s="136"/>
      <c r="K5" s="136"/>
      <c r="L5" s="136"/>
      <c r="M5" s="136"/>
      <c r="N5" s="134" t="s">
        <v>41</v>
      </c>
      <c r="O5" s="134"/>
      <c r="P5" s="134"/>
      <c r="Q5" s="134"/>
      <c r="R5" s="134"/>
      <c r="S5" s="134"/>
    </row>
    <row r="6" s="129" customFormat="true" ht="29.9" customHeight="true" spans="1:19">
      <c r="A6" s="134"/>
      <c r="B6" s="134"/>
      <c r="C6" s="137"/>
      <c r="D6" s="134" t="s">
        <v>52</v>
      </c>
      <c r="E6" s="143" t="s">
        <v>53</v>
      </c>
      <c r="F6" s="143" t="s">
        <v>54</v>
      </c>
      <c r="G6" s="143" t="s">
        <v>55</v>
      </c>
      <c r="H6" s="143" t="s">
        <v>56</v>
      </c>
      <c r="I6" s="143" t="s">
        <v>57</v>
      </c>
      <c r="J6" s="143" t="s">
        <v>58</v>
      </c>
      <c r="K6" s="143" t="s">
        <v>59</v>
      </c>
      <c r="L6" s="143" t="s">
        <v>60</v>
      </c>
      <c r="M6" s="143" t="s">
        <v>61</v>
      </c>
      <c r="N6" s="135" t="s">
        <v>52</v>
      </c>
      <c r="O6" s="134" t="s">
        <v>53</v>
      </c>
      <c r="P6" s="134" t="s">
        <v>54</v>
      </c>
      <c r="Q6" s="134" t="s">
        <v>62</v>
      </c>
      <c r="R6" s="145" t="s">
        <v>56</v>
      </c>
      <c r="S6" s="146" t="s">
        <v>63</v>
      </c>
    </row>
    <row r="7" s="48" customFormat="true" ht="48" customHeight="true" spans="1:251">
      <c r="A7" s="53">
        <v>358</v>
      </c>
      <c r="B7" s="138" t="s">
        <v>64</v>
      </c>
      <c r="C7" s="83">
        <f>D7+N7</f>
        <v>1129.341982</v>
      </c>
      <c r="D7" s="83">
        <f>SUM(E7:M7)</f>
        <v>1129.341982</v>
      </c>
      <c r="E7" s="83">
        <f>'4'!B7</f>
        <v>1129.341982</v>
      </c>
      <c r="F7" s="53"/>
      <c r="G7" s="53"/>
      <c r="H7" s="53"/>
      <c r="I7" s="53"/>
      <c r="J7" s="53"/>
      <c r="K7" s="53"/>
      <c r="L7" s="53"/>
      <c r="M7" s="127"/>
      <c r="N7" s="139">
        <f>SUM(O7:S7)</f>
        <v>0</v>
      </c>
      <c r="O7" s="59"/>
      <c r="P7" s="59"/>
      <c r="Q7" s="59"/>
      <c r="R7" s="59"/>
      <c r="S7" s="59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</row>
    <row r="8" s="113" customFormat="true" ht="33.75" customHeight="true" spans="1:251">
      <c r="A8" s="59"/>
      <c r="B8" s="138" t="s">
        <v>65</v>
      </c>
      <c r="C8" s="83">
        <f>D8+N8</f>
        <v>77.217127</v>
      </c>
      <c r="D8" s="83">
        <f>SUM(E8:M8)</f>
        <v>8.85</v>
      </c>
      <c r="E8" s="83">
        <v>0</v>
      </c>
      <c r="F8" s="53"/>
      <c r="G8" s="53"/>
      <c r="H8" s="53"/>
      <c r="I8" s="53"/>
      <c r="J8" s="53"/>
      <c r="K8" s="53"/>
      <c r="L8" s="53"/>
      <c r="M8" s="53">
        <v>8.85</v>
      </c>
      <c r="N8" s="144">
        <f>SUM(O8:S8)</f>
        <v>68.367127</v>
      </c>
      <c r="O8" s="59"/>
      <c r="P8" s="59"/>
      <c r="Q8" s="59"/>
      <c r="R8" s="59"/>
      <c r="S8" s="98">
        <v>68.367127</v>
      </c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</row>
    <row r="9" s="48" customFormat="true" ht="33.75" customHeight="true" spans="1:19">
      <c r="A9" s="57"/>
      <c r="B9" s="139"/>
      <c r="C9" s="57"/>
      <c r="D9" s="57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="48" customFormat="true" ht="33.75" customHeight="true" spans="1:20">
      <c r="A10" s="59"/>
      <c r="B10" s="13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113"/>
    </row>
    <row r="11" s="48" customFormat="true" ht="33.75" customHeight="true" spans="1:20">
      <c r="A11" s="59"/>
      <c r="B11" s="13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113"/>
    </row>
    <row r="12" ht="33.75" customHeight="true" spans="1:19">
      <c r="A12" s="140" t="s">
        <v>50</v>
      </c>
      <c r="B12" s="141"/>
      <c r="C12" s="98">
        <f>SUM(C7:C11)</f>
        <v>1206.559109</v>
      </c>
      <c r="D12" s="98">
        <f>SUM(D7:D11)</f>
        <v>1138.191982</v>
      </c>
      <c r="E12" s="98">
        <f t="shared" ref="D12:S12" si="0">SUM(E7:E11)</f>
        <v>1129.341982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8">
        <f t="shared" si="0"/>
        <v>8.85</v>
      </c>
      <c r="N12" s="98">
        <f t="shared" si="0"/>
        <v>68.367127</v>
      </c>
      <c r="O12" s="98">
        <f t="shared" si="0"/>
        <v>0</v>
      </c>
      <c r="P12" s="98">
        <f t="shared" si="0"/>
        <v>0</v>
      </c>
      <c r="Q12" s="98">
        <f t="shared" si="0"/>
        <v>0</v>
      </c>
      <c r="R12" s="98">
        <f t="shared" si="0"/>
        <v>0</v>
      </c>
      <c r="S12" s="98">
        <f t="shared" si="0"/>
        <v>68.367127</v>
      </c>
    </row>
  </sheetData>
  <autoFilter ref="A4:S8">
    <extLst/>
  </autoFilter>
  <mergeCells count="7">
    <mergeCell ref="A2:S2"/>
    <mergeCell ref="D5:M5"/>
    <mergeCell ref="N5:S5"/>
    <mergeCell ref="A12:B12"/>
    <mergeCell ref="A5:A6"/>
    <mergeCell ref="B5:B6"/>
    <mergeCell ref="C5:C6"/>
  </mergeCells>
  <printOptions horizontalCentered="true"/>
  <pageMargins left="0.826771653543307" right="0.826771653543307" top="0.96" bottom="0.590551181102362" header="0.511811023622047" footer="0.511811023622047"/>
  <pageSetup paperSize="9"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showZeros="0" view="pageBreakPreview" zoomScale="85" zoomScaleNormal="115" zoomScaleSheetLayoutView="85" topLeftCell="A17" workbookViewId="0">
      <selection activeCell="G10" sqref="G10"/>
    </sheetView>
  </sheetViews>
  <sheetFormatPr defaultColWidth="9.17777777777778" defaultRowHeight="27.75" customHeight="true"/>
  <cols>
    <col min="1" max="1" width="23.6333333333333" style="121" customWidth="true"/>
    <col min="2" max="2" width="22.8111111111111" style="122" customWidth="true"/>
    <col min="3" max="8" width="17.3666666666667" style="123" customWidth="true"/>
    <col min="9" max="248" width="10.6333333333333" style="123" customWidth="true"/>
    <col min="249" max="250" width="9.17777777777778" style="124" customWidth="true"/>
    <col min="251" max="16384" width="9.17777777777778" style="124"/>
  </cols>
  <sheetData>
    <row r="1" s="115" customFormat="true" ht="27" customHeight="true" spans="1:2">
      <c r="A1" s="50" t="s">
        <v>66</v>
      </c>
      <c r="B1" s="125"/>
    </row>
    <row r="2" s="116" customFormat="true" ht="48.75" customHeight="true" spans="1:10">
      <c r="A2" s="51" t="s">
        <v>67</v>
      </c>
      <c r="B2" s="126"/>
      <c r="C2" s="126"/>
      <c r="D2" s="126"/>
      <c r="E2" s="126"/>
      <c r="F2" s="126"/>
      <c r="G2" s="126"/>
      <c r="H2" s="126"/>
      <c r="J2" s="126"/>
    </row>
    <row r="3" s="117" customFormat="true" ht="22.2" customHeight="true" spans="1:8">
      <c r="A3" s="52" t="s">
        <v>2</v>
      </c>
      <c r="H3" s="117" t="s">
        <v>3</v>
      </c>
    </row>
    <row r="4" s="118" customFormat="true" ht="29.9" customHeight="true" spans="1:8">
      <c r="A4" s="53" t="s">
        <v>68</v>
      </c>
      <c r="B4" s="86" t="s">
        <v>69</v>
      </c>
      <c r="C4" s="96" t="s">
        <v>50</v>
      </c>
      <c r="D4" s="86" t="s">
        <v>70</v>
      </c>
      <c r="E4" s="86" t="s">
        <v>71</v>
      </c>
      <c r="F4" s="86" t="s">
        <v>72</v>
      </c>
      <c r="G4" s="86" t="s">
        <v>73</v>
      </c>
      <c r="H4" s="86" t="s">
        <v>74</v>
      </c>
    </row>
    <row r="5" s="118" customFormat="true" ht="29.9" customHeight="true" spans="1:8">
      <c r="A5" s="53"/>
      <c r="B5" s="86"/>
      <c r="C5" s="96"/>
      <c r="D5" s="86"/>
      <c r="E5" s="86"/>
      <c r="F5" s="86"/>
      <c r="G5" s="86"/>
      <c r="H5" s="86"/>
    </row>
    <row r="6" s="118" customFormat="true" ht="29.9" customHeight="true" spans="1:8">
      <c r="A6" s="53"/>
      <c r="B6" s="86"/>
      <c r="C6" s="96"/>
      <c r="D6" s="86"/>
      <c r="E6" s="86"/>
      <c r="F6" s="86"/>
      <c r="G6" s="86"/>
      <c r="H6" s="86"/>
    </row>
    <row r="7" s="118" customFormat="true" ht="47.25" customHeight="true" spans="1:8">
      <c r="A7" s="84" t="s">
        <v>75</v>
      </c>
      <c r="B7" s="85" t="s">
        <v>76</v>
      </c>
      <c r="C7" s="86">
        <f>D7+E7+F7+G7+H7</f>
        <v>1019.801982</v>
      </c>
      <c r="D7" s="86">
        <f>'5'!D6</f>
        <v>763.119482</v>
      </c>
      <c r="E7" s="86">
        <f>'5'!G6</f>
        <v>255.6825</v>
      </c>
      <c r="F7" s="86">
        <f>F8</f>
        <v>1</v>
      </c>
      <c r="G7" s="86"/>
      <c r="H7" s="86"/>
    </row>
    <row r="8" s="118" customFormat="true" ht="47.25" customHeight="true" spans="1:8">
      <c r="A8" s="87" t="s">
        <v>77</v>
      </c>
      <c r="B8" s="88" t="s">
        <v>78</v>
      </c>
      <c r="C8" s="86">
        <f t="shared" ref="C8:C25" si="0">D8+E8+F8+G8+H8</f>
        <v>806.189982</v>
      </c>
      <c r="D8" s="86">
        <f>'5'!D7</f>
        <v>763.119482</v>
      </c>
      <c r="E8" s="86">
        <f>'5'!G7</f>
        <v>42.0705</v>
      </c>
      <c r="F8" s="86">
        <f>SUM(F9:F13)</f>
        <v>1</v>
      </c>
      <c r="G8" s="86"/>
      <c r="H8" s="86"/>
    </row>
    <row r="9" s="118" customFormat="true" ht="47.25" customHeight="true" spans="1:8">
      <c r="A9" s="89" t="s">
        <v>77</v>
      </c>
      <c r="B9" s="90" t="s">
        <v>79</v>
      </c>
      <c r="C9" s="86">
        <f t="shared" si="0"/>
        <v>764.119482</v>
      </c>
      <c r="D9" s="86">
        <f>'5'!D8</f>
        <v>763.119482</v>
      </c>
      <c r="E9" s="86">
        <f>'5'!G8</f>
        <v>0</v>
      </c>
      <c r="F9" s="86">
        <v>1</v>
      </c>
      <c r="G9" s="86"/>
      <c r="H9" s="86"/>
    </row>
    <row r="10" s="119" customFormat="true" ht="47.25" customHeight="true" spans="1:248">
      <c r="A10" s="89" t="s">
        <v>80</v>
      </c>
      <c r="B10" s="90" t="s">
        <v>81</v>
      </c>
      <c r="C10" s="86">
        <f t="shared" si="0"/>
        <v>805.943229</v>
      </c>
      <c r="D10" s="86">
        <f t="shared" ref="D10" si="1">D11+D17+D19+D21</f>
        <v>773.120729</v>
      </c>
      <c r="E10" s="86">
        <f>'5'!G9</f>
        <v>32.8225</v>
      </c>
      <c r="F10" s="83"/>
      <c r="G10" s="83"/>
      <c r="H10" s="83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</row>
    <row r="11" s="120" customFormat="true" ht="47.25" customHeight="true" spans="1:9">
      <c r="A11" s="89" t="s">
        <v>82</v>
      </c>
      <c r="B11" s="90" t="s">
        <v>83</v>
      </c>
      <c r="C11" s="86">
        <f t="shared" si="0"/>
        <v>782.368729</v>
      </c>
      <c r="D11" s="86">
        <f t="shared" ref="D11" si="2">D12+D13+D14+D15+D16</f>
        <v>773.120729</v>
      </c>
      <c r="E11" s="86">
        <f>'5'!G10</f>
        <v>9.248</v>
      </c>
      <c r="F11" s="83"/>
      <c r="G11" s="83"/>
      <c r="H11" s="83"/>
      <c r="I11" s="119"/>
    </row>
    <row r="12" s="120" customFormat="true" ht="47.25" customHeight="true" spans="1:256">
      <c r="A12" s="89" t="s">
        <v>84</v>
      </c>
      <c r="B12" s="90" t="s">
        <v>85</v>
      </c>
      <c r="C12" s="86">
        <f t="shared" si="0"/>
        <v>773.120729</v>
      </c>
      <c r="D12" s="86">
        <v>773.120729</v>
      </c>
      <c r="E12" s="86">
        <f>'5'!G11</f>
        <v>0</v>
      </c>
      <c r="F12" s="83"/>
      <c r="G12" s="83"/>
      <c r="H12" s="83"/>
      <c r="I12" s="123"/>
      <c r="IO12" s="124"/>
      <c r="IP12" s="124"/>
      <c r="IQ12" s="124"/>
      <c r="IR12" s="124"/>
      <c r="IS12" s="124"/>
      <c r="IT12" s="124"/>
      <c r="IU12" s="124"/>
      <c r="IV12" s="124"/>
    </row>
    <row r="13" ht="47.25" customHeight="true" spans="1:8">
      <c r="A13" s="89" t="s">
        <v>86</v>
      </c>
      <c r="B13" s="90" t="s">
        <v>87</v>
      </c>
      <c r="C13" s="86">
        <f t="shared" si="0"/>
        <v>0</v>
      </c>
      <c r="D13" s="95"/>
      <c r="E13" s="86">
        <f>'5'!G12</f>
        <v>0</v>
      </c>
      <c r="F13" s="83"/>
      <c r="G13" s="83"/>
      <c r="H13" s="83"/>
    </row>
    <row r="14" ht="47.25" customHeight="true" spans="1:8">
      <c r="A14" s="87" t="s">
        <v>80</v>
      </c>
      <c r="B14" s="88" t="s">
        <v>88</v>
      </c>
      <c r="C14" s="86">
        <f t="shared" si="0"/>
        <v>79.72</v>
      </c>
      <c r="D14" s="127">
        <f>D15</f>
        <v>0</v>
      </c>
      <c r="E14" s="86">
        <f>'5'!G13</f>
        <v>79.72</v>
      </c>
      <c r="F14" s="83"/>
      <c r="G14" s="83"/>
      <c r="H14" s="83"/>
    </row>
    <row r="15" ht="47.25" customHeight="true" spans="1:8">
      <c r="A15" s="89" t="s">
        <v>77</v>
      </c>
      <c r="B15" s="90" t="s">
        <v>88</v>
      </c>
      <c r="C15" s="86">
        <f t="shared" si="0"/>
        <v>79.72</v>
      </c>
      <c r="D15" s="95"/>
      <c r="E15" s="86">
        <f>'5'!G14</f>
        <v>79.72</v>
      </c>
      <c r="F15" s="83"/>
      <c r="G15" s="83"/>
      <c r="H15" s="83"/>
    </row>
    <row r="16" ht="47.25" customHeight="true" spans="1:8">
      <c r="A16" s="84" t="s">
        <v>89</v>
      </c>
      <c r="B16" s="85" t="s">
        <v>90</v>
      </c>
      <c r="C16" s="86">
        <f t="shared" si="0"/>
        <v>133.892</v>
      </c>
      <c r="D16" s="127">
        <f>D17</f>
        <v>0</v>
      </c>
      <c r="E16" s="86">
        <f>'5'!G15</f>
        <v>133.892</v>
      </c>
      <c r="F16" s="83"/>
      <c r="G16" s="83"/>
      <c r="H16" s="83"/>
    </row>
    <row r="17" s="120" customFormat="true" ht="47.25" customHeight="true" spans="1:9">
      <c r="A17" s="89" t="s">
        <v>77</v>
      </c>
      <c r="B17" s="90" t="s">
        <v>90</v>
      </c>
      <c r="C17" s="86">
        <f t="shared" si="0"/>
        <v>133.892</v>
      </c>
      <c r="D17" s="86">
        <f t="shared" ref="D17:D18" si="3">D18</f>
        <v>0</v>
      </c>
      <c r="E17" s="86">
        <f>'5'!G16</f>
        <v>133.892</v>
      </c>
      <c r="F17" s="83"/>
      <c r="G17" s="83"/>
      <c r="H17" s="83"/>
      <c r="I17" s="119"/>
    </row>
    <row r="18" ht="47.25" customHeight="true" spans="1:8">
      <c r="A18" s="87" t="s">
        <v>86</v>
      </c>
      <c r="B18" s="88" t="s">
        <v>91</v>
      </c>
      <c r="C18" s="86">
        <f t="shared" si="0"/>
        <v>0</v>
      </c>
      <c r="D18" s="127">
        <f t="shared" si="3"/>
        <v>0</v>
      </c>
      <c r="E18" s="86">
        <f>'5'!G17</f>
        <v>0</v>
      </c>
      <c r="F18" s="83"/>
      <c r="G18" s="83"/>
      <c r="H18" s="83"/>
    </row>
    <row r="19" ht="47.25" customHeight="true" spans="1:8">
      <c r="A19" s="89" t="s">
        <v>86</v>
      </c>
      <c r="B19" s="90" t="s">
        <v>91</v>
      </c>
      <c r="C19" s="86">
        <f t="shared" si="0"/>
        <v>0</v>
      </c>
      <c r="D19" s="86">
        <f t="shared" ref="D19:D20" si="4">D20</f>
        <v>0</v>
      </c>
      <c r="E19" s="86">
        <f>'5'!G18</f>
        <v>0</v>
      </c>
      <c r="F19" s="83"/>
      <c r="G19" s="83"/>
      <c r="H19" s="83"/>
    </row>
    <row r="20" ht="47.25" customHeight="true" spans="1:8">
      <c r="A20" s="84" t="s">
        <v>92</v>
      </c>
      <c r="B20" s="85" t="s">
        <v>93</v>
      </c>
      <c r="C20" s="86">
        <f t="shared" si="0"/>
        <v>110.54</v>
      </c>
      <c r="D20" s="127">
        <f t="shared" si="4"/>
        <v>0</v>
      </c>
      <c r="E20" s="86">
        <f>'5'!G19</f>
        <v>110.54</v>
      </c>
      <c r="F20" s="83"/>
      <c r="G20" s="83"/>
      <c r="H20" s="83"/>
    </row>
    <row r="21" s="120" customFormat="true" ht="47.25" customHeight="true" spans="1:9">
      <c r="A21" s="87" t="s">
        <v>77</v>
      </c>
      <c r="B21" s="88" t="s">
        <v>94</v>
      </c>
      <c r="C21" s="86">
        <f t="shared" si="0"/>
        <v>110.54</v>
      </c>
      <c r="D21" s="127">
        <f>D22+D23+D24</f>
        <v>0</v>
      </c>
      <c r="E21" s="86">
        <f>'5'!G20</f>
        <v>110.54</v>
      </c>
      <c r="F21" s="83"/>
      <c r="G21" s="83"/>
      <c r="H21" s="83"/>
      <c r="I21" s="119"/>
    </row>
    <row r="22" ht="47.25" customHeight="true" spans="1:8">
      <c r="A22" s="89" t="s">
        <v>82</v>
      </c>
      <c r="B22" s="90" t="s">
        <v>95</v>
      </c>
      <c r="C22" s="86">
        <f t="shared" si="0"/>
        <v>26.32</v>
      </c>
      <c r="D22" s="95"/>
      <c r="E22" s="86">
        <f>'5'!G21</f>
        <v>26.32</v>
      </c>
      <c r="F22" s="83"/>
      <c r="G22" s="83"/>
      <c r="H22" s="83"/>
    </row>
    <row r="23" ht="47.25" customHeight="true" spans="1:8">
      <c r="A23" s="89" t="s">
        <v>84</v>
      </c>
      <c r="B23" s="90" t="s">
        <v>96</v>
      </c>
      <c r="C23" s="86">
        <f t="shared" si="0"/>
        <v>2.82</v>
      </c>
      <c r="D23" s="86"/>
      <c r="E23" s="86">
        <f>'5'!G22</f>
        <v>2.82</v>
      </c>
      <c r="F23" s="83"/>
      <c r="G23" s="83"/>
      <c r="H23" s="83"/>
    </row>
    <row r="24" s="120" customFormat="true" ht="47.25" customHeight="true" spans="1:9">
      <c r="A24" s="89" t="s">
        <v>97</v>
      </c>
      <c r="B24" s="90" t="s">
        <v>98</v>
      </c>
      <c r="C24" s="86">
        <f t="shared" si="0"/>
        <v>81.4</v>
      </c>
      <c r="D24" s="86"/>
      <c r="E24" s="86">
        <f>'5'!G23</f>
        <v>81.4</v>
      </c>
      <c r="F24" s="83"/>
      <c r="G24" s="83"/>
      <c r="H24" s="83"/>
      <c r="I24" s="119"/>
    </row>
    <row r="25" ht="47.25" customHeight="true" spans="1:8">
      <c r="A25" s="82"/>
      <c r="B25" s="86" t="s">
        <v>50</v>
      </c>
      <c r="C25" s="86">
        <f t="shared" si="0"/>
        <v>1130.341982</v>
      </c>
      <c r="D25" s="86">
        <f>D7+D20</f>
        <v>763.119482</v>
      </c>
      <c r="E25" s="86">
        <f>E7+E20</f>
        <v>366.2225</v>
      </c>
      <c r="F25" s="86">
        <f>F7+F20</f>
        <v>1</v>
      </c>
      <c r="G25" s="83"/>
      <c r="H25" s="83"/>
    </row>
    <row r="26" customHeight="true" spans="1:1">
      <c r="A26" s="91" t="s">
        <v>99</v>
      </c>
    </row>
    <row r="27" customHeight="true" spans="6:6">
      <c r="F27" s="123">
        <v>10600</v>
      </c>
    </row>
  </sheetData>
  <mergeCells count="8"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true"/>
  <pageMargins left="0.826771653543307" right="0.826771653543307" top="1.10236220472441" bottom="0.590551181102362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view="pageBreakPreview" zoomScale="85" zoomScaleNormal="115" zoomScaleSheetLayoutView="85" workbookViewId="0">
      <selection activeCell="A1" sqref="A1"/>
    </sheetView>
  </sheetViews>
  <sheetFormatPr defaultColWidth="6.63333333333333" defaultRowHeight="18" customHeight="true"/>
  <cols>
    <col min="1" max="1" width="50.6333333333333" customWidth="true"/>
    <col min="2" max="2" width="17.6333333333333" customWidth="true"/>
    <col min="3" max="3" width="50.6333333333333" customWidth="true"/>
    <col min="4" max="4" width="17.6333333333333" customWidth="true"/>
    <col min="5" max="157" width="9" customWidth="true"/>
    <col min="158" max="250" width="9.17777777777778" customWidth="true"/>
  </cols>
  <sheetData>
    <row r="1" ht="24" customHeight="true" spans="1:1">
      <c r="A1" s="50" t="s">
        <v>100</v>
      </c>
    </row>
    <row r="2" ht="42" customHeight="true" spans="1:250">
      <c r="A2" s="51" t="s">
        <v>101</v>
      </c>
      <c r="B2" s="51"/>
      <c r="C2" s="51"/>
      <c r="D2" s="5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</row>
    <row r="3" ht="24" customHeight="true" spans="1:250">
      <c r="A3" s="52" t="s">
        <v>2</v>
      </c>
      <c r="B3" s="47"/>
      <c r="C3" s="47"/>
      <c r="D3" s="47" t="s">
        <v>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</row>
    <row r="4" ht="37.2" customHeight="true" spans="1:250">
      <c r="A4" s="53" t="s">
        <v>4</v>
      </c>
      <c r="B4" s="53"/>
      <c r="C4" s="53" t="s">
        <v>5</v>
      </c>
      <c r="D4" s="5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</row>
    <row r="5" ht="37.2" customHeight="true" spans="1:250">
      <c r="A5" s="53" t="s">
        <v>6</v>
      </c>
      <c r="B5" s="97" t="s">
        <v>7</v>
      </c>
      <c r="C5" s="53" t="s">
        <v>6</v>
      </c>
      <c r="D5" s="97" t="s">
        <v>7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</row>
    <row r="6" ht="30" customHeight="true" spans="1:250">
      <c r="A6" s="82" t="s">
        <v>102</v>
      </c>
      <c r="B6" s="98">
        <f>B7+B8+B9</f>
        <v>1129.341982</v>
      </c>
      <c r="C6" s="85" t="s">
        <v>9</v>
      </c>
      <c r="D6" s="59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</row>
    <row r="7" ht="30" customHeight="true" spans="1:250">
      <c r="A7" s="82" t="s">
        <v>103</v>
      </c>
      <c r="B7" s="98">
        <f>'5'!C24</f>
        <v>1129.341982</v>
      </c>
      <c r="C7" s="85" t="s">
        <v>11</v>
      </c>
      <c r="D7" s="59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</row>
    <row r="8" ht="30" customHeight="true" spans="1:250">
      <c r="A8" s="82" t="s">
        <v>104</v>
      </c>
      <c r="B8" s="59"/>
      <c r="C8" s="85" t="s">
        <v>13</v>
      </c>
      <c r="D8" s="59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</row>
    <row r="9" ht="30" customHeight="true" spans="1:250">
      <c r="A9" s="82" t="s">
        <v>105</v>
      </c>
      <c r="B9" s="59"/>
      <c r="C9" s="85" t="s">
        <v>15</v>
      </c>
      <c r="D9" s="59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</row>
    <row r="10" ht="30" customHeight="true" spans="1:250">
      <c r="A10" s="82" t="s">
        <v>106</v>
      </c>
      <c r="B10" s="59">
        <f>B11+B12+B13</f>
        <v>0</v>
      </c>
      <c r="C10" s="85" t="s">
        <v>17</v>
      </c>
      <c r="D10" s="59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</row>
    <row r="11" ht="30" customHeight="true" spans="1:250">
      <c r="A11" s="82" t="s">
        <v>103</v>
      </c>
      <c r="B11" s="59"/>
      <c r="C11" s="91" t="s">
        <v>19</v>
      </c>
      <c r="D11" s="59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</row>
    <row r="12" ht="30" customHeight="true" spans="1:250">
      <c r="A12" s="82" t="s">
        <v>104</v>
      </c>
      <c r="B12" s="59"/>
      <c r="C12" s="85" t="s">
        <v>21</v>
      </c>
      <c r="D12" s="59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</row>
    <row r="13" ht="30" customHeight="true" spans="1:250">
      <c r="A13" s="82" t="s">
        <v>105</v>
      </c>
      <c r="B13" s="99"/>
      <c r="C13" s="85" t="s">
        <v>23</v>
      </c>
      <c r="D13" s="59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</row>
    <row r="14" ht="30" customHeight="true" spans="1:250">
      <c r="A14" s="93"/>
      <c r="B14" s="99"/>
      <c r="C14" s="85" t="s">
        <v>25</v>
      </c>
      <c r="D14" s="98">
        <f>'5'!C6</f>
        <v>1018.801982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</row>
    <row r="15" ht="30" customHeight="true" spans="1:250">
      <c r="A15" s="100"/>
      <c r="B15" s="99"/>
      <c r="C15" s="85" t="s">
        <v>26</v>
      </c>
      <c r="D15" s="59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</row>
    <row r="16" ht="30" customHeight="true" spans="1:250">
      <c r="A16" s="82"/>
      <c r="B16" s="99"/>
      <c r="C16" s="85" t="s">
        <v>27</v>
      </c>
      <c r="D16" s="59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</row>
    <row r="17" ht="30" customHeight="true" spans="1:250">
      <c r="A17" s="82"/>
      <c r="B17" s="99"/>
      <c r="C17" s="85" t="s">
        <v>28</v>
      </c>
      <c r="D17" s="59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</row>
    <row r="18" ht="30" customHeight="true" spans="1:250">
      <c r="A18" s="82"/>
      <c r="B18" s="59"/>
      <c r="C18" s="85" t="s">
        <v>29</v>
      </c>
      <c r="D18" s="59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</row>
    <row r="19" ht="30" customHeight="true" spans="1:250">
      <c r="A19" s="82"/>
      <c r="B19" s="59"/>
      <c r="C19" s="85" t="s">
        <v>30</v>
      </c>
      <c r="D19" s="59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</row>
    <row r="20" ht="30" customHeight="true" spans="1:250">
      <c r="A20" s="82"/>
      <c r="B20" s="59"/>
      <c r="C20" s="85" t="s">
        <v>31</v>
      </c>
      <c r="D20" s="101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</row>
    <row r="21" ht="30" customHeight="true" spans="1:250">
      <c r="A21" s="82"/>
      <c r="B21" s="59"/>
      <c r="C21" s="85" t="s">
        <v>32</v>
      </c>
      <c r="D21" s="102">
        <f>'5'!C19</f>
        <v>110.54</v>
      </c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</row>
    <row r="22" ht="30" customHeight="true" spans="1:250">
      <c r="A22" s="82"/>
      <c r="B22" s="59"/>
      <c r="C22" s="103" t="s">
        <v>33</v>
      </c>
      <c r="D22" s="59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</row>
    <row r="23" ht="30" customHeight="true" spans="1:250">
      <c r="A23" s="82"/>
      <c r="B23" s="59"/>
      <c r="C23" s="103" t="s">
        <v>34</v>
      </c>
      <c r="D23" s="104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</row>
    <row r="24" ht="31.2" customHeight="true" spans="1:250">
      <c r="A24" s="82"/>
      <c r="B24" s="59"/>
      <c r="C24" s="103" t="s">
        <v>35</v>
      </c>
      <c r="D24" s="104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</row>
    <row r="25" ht="31.2" customHeight="true" spans="1:250">
      <c r="A25" s="82"/>
      <c r="B25" s="59"/>
      <c r="C25" s="103" t="s">
        <v>36</v>
      </c>
      <c r="D25" s="104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</row>
    <row r="26" ht="31.2" customHeight="true" spans="1:250">
      <c r="A26" s="82"/>
      <c r="B26" s="59"/>
      <c r="C26" s="103" t="s">
        <v>37</v>
      </c>
      <c r="D26" s="104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</row>
    <row r="27" ht="31.2" customHeight="true" spans="1:250">
      <c r="A27" s="82"/>
      <c r="B27" s="59"/>
      <c r="C27" s="103" t="s">
        <v>38</v>
      </c>
      <c r="D27" s="104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</row>
    <row r="28" ht="30" customHeight="true" spans="1:250">
      <c r="A28" s="82"/>
      <c r="B28" s="59"/>
      <c r="C28" s="82"/>
      <c r="D28" s="59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</row>
    <row r="29" ht="30" customHeight="true" spans="1:250">
      <c r="A29" s="105"/>
      <c r="B29" s="59"/>
      <c r="C29" s="82" t="s">
        <v>107</v>
      </c>
      <c r="D29" s="59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</row>
    <row r="30" ht="30" customHeight="true" spans="1:250">
      <c r="A30" s="105"/>
      <c r="B30" s="59"/>
      <c r="C30" s="59"/>
      <c r="D30" s="59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</row>
    <row r="31" ht="30" customHeight="true" spans="1:250">
      <c r="A31" s="93" t="s">
        <v>43</v>
      </c>
      <c r="B31" s="98">
        <f>B6+B10</f>
        <v>1129.341982</v>
      </c>
      <c r="C31" s="106" t="s">
        <v>44</v>
      </c>
      <c r="D31" s="98">
        <f>SUM(D6:D29)</f>
        <v>1129.341982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ht="27" customHeight="true" spans="1:250">
      <c r="A32" s="60"/>
      <c r="B32" s="107"/>
      <c r="C32" s="108"/>
      <c r="D32" s="109">
        <v>0</v>
      </c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ht="27.75" customHeight="true" spans="1:250">
      <c r="A33" s="110"/>
      <c r="B33" s="111"/>
      <c r="C33" s="110"/>
      <c r="D33" s="111"/>
      <c r="E33" s="110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ht="27.75" customHeight="true" spans="1:250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</row>
    <row r="35" ht="27.75" customHeight="true" spans="1:250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114"/>
      <c r="GG35" s="114"/>
      <c r="GH35" s="114"/>
      <c r="GI35" s="114"/>
      <c r="GJ35" s="114"/>
      <c r="GK35" s="114"/>
      <c r="GL35" s="114"/>
      <c r="GM35" s="114"/>
      <c r="GN35" s="114"/>
      <c r="GO35" s="114"/>
      <c r="GP35" s="114"/>
      <c r="GQ35" s="114"/>
      <c r="GR35" s="114"/>
      <c r="GS35" s="114"/>
      <c r="GT35" s="114"/>
      <c r="GU35" s="114"/>
      <c r="GV35" s="114"/>
      <c r="GW35" s="114"/>
      <c r="GX35" s="114"/>
      <c r="GY35" s="114"/>
      <c r="GZ35" s="114"/>
      <c r="HA35" s="114"/>
      <c r="HB35" s="114"/>
      <c r="HC35" s="114"/>
      <c r="HD35" s="114"/>
      <c r="HE35" s="114"/>
      <c r="HF35" s="114"/>
      <c r="HG35" s="114"/>
      <c r="HH35" s="114"/>
      <c r="HI35" s="114"/>
      <c r="HJ35" s="114"/>
      <c r="HK35" s="114"/>
      <c r="HL35" s="114"/>
      <c r="HM35" s="114"/>
      <c r="HN35" s="114"/>
      <c r="HO35" s="114"/>
      <c r="HP35" s="114"/>
      <c r="HQ35" s="114"/>
      <c r="HR35" s="114"/>
      <c r="HS35" s="114"/>
      <c r="HT35" s="114"/>
      <c r="HU35" s="114"/>
      <c r="HV35" s="114"/>
      <c r="HW35" s="114"/>
      <c r="HX35" s="114"/>
      <c r="HY35" s="114"/>
      <c r="HZ35" s="114"/>
      <c r="IA35" s="114"/>
      <c r="IB35" s="114"/>
      <c r="IC35" s="114"/>
      <c r="ID35" s="114"/>
      <c r="IE35" s="114"/>
      <c r="IF35" s="114"/>
      <c r="IG35" s="114"/>
      <c r="IH35" s="114"/>
      <c r="II35" s="114"/>
      <c r="IJ35" s="114"/>
      <c r="IK35" s="114"/>
      <c r="IL35" s="114"/>
      <c r="IM35" s="114"/>
      <c r="IN35" s="114"/>
      <c r="IO35" s="114"/>
      <c r="IP35" s="114"/>
    </row>
    <row r="36" ht="27.75" customHeight="true" spans="1:250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  <c r="HP36" s="114"/>
      <c r="HQ36" s="114"/>
      <c r="HR36" s="114"/>
      <c r="HS36" s="114"/>
      <c r="HT36" s="114"/>
      <c r="HU36" s="114"/>
      <c r="HV36" s="114"/>
      <c r="HW36" s="114"/>
      <c r="HX36" s="114"/>
      <c r="HY36" s="114"/>
      <c r="HZ36" s="114"/>
      <c r="IA36" s="114"/>
      <c r="IB36" s="114"/>
      <c r="IC36" s="114"/>
      <c r="ID36" s="114"/>
      <c r="IE36" s="114"/>
      <c r="IF36" s="114"/>
      <c r="IG36" s="114"/>
      <c r="IH36" s="114"/>
      <c r="II36" s="114"/>
      <c r="IJ36" s="114"/>
      <c r="IK36" s="114"/>
      <c r="IL36" s="114"/>
      <c r="IM36" s="114"/>
      <c r="IN36" s="114"/>
      <c r="IO36" s="114"/>
      <c r="IP36" s="114"/>
    </row>
    <row r="37" ht="27.75" customHeight="true" spans="1:250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  <c r="HX37" s="114"/>
      <c r="HY37" s="114"/>
      <c r="HZ37" s="114"/>
      <c r="IA37" s="114"/>
      <c r="IB37" s="114"/>
      <c r="IC37" s="114"/>
      <c r="ID37" s="114"/>
      <c r="IE37" s="114"/>
      <c r="IF37" s="114"/>
      <c r="IG37" s="114"/>
      <c r="IH37" s="114"/>
      <c r="II37" s="114"/>
      <c r="IJ37" s="114"/>
      <c r="IK37" s="114"/>
      <c r="IL37" s="114"/>
      <c r="IM37" s="114"/>
      <c r="IN37" s="114"/>
      <c r="IO37" s="114"/>
      <c r="IP37" s="114"/>
    </row>
  </sheetData>
  <mergeCells count="2">
    <mergeCell ref="A4:B4"/>
    <mergeCell ref="C4:D4"/>
  </mergeCells>
  <printOptions horizontalCentered="true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5"/>
  <sheetViews>
    <sheetView showGridLines="0" showZeros="0" view="pageBreakPreview" zoomScale="85" zoomScaleNormal="115" zoomScaleSheetLayoutView="85" topLeftCell="A16" workbookViewId="0">
      <selection activeCell="G25" sqref="G25"/>
    </sheetView>
  </sheetViews>
  <sheetFormatPr defaultColWidth="9.17777777777778" defaultRowHeight="27.75" customHeight="true"/>
  <cols>
    <col min="1" max="1" width="16.8111111111111" style="49" customWidth="true"/>
    <col min="2" max="2" width="29.4555555555556" style="49" customWidth="true"/>
    <col min="3" max="6" width="15.4555555555556" style="49" customWidth="true"/>
    <col min="7" max="7" width="19.8111111111111" style="49" customWidth="true"/>
    <col min="8" max="245" width="7.63333333333333" style="49" customWidth="true"/>
  </cols>
  <sheetData>
    <row r="1" customHeight="true" spans="1:3">
      <c r="A1" s="50" t="s">
        <v>108</v>
      </c>
      <c r="B1" s="50"/>
      <c r="C1" s="50"/>
    </row>
    <row r="2" s="46" customFormat="true" ht="34.5" customHeight="true" spans="1:7">
      <c r="A2" s="51" t="s">
        <v>109</v>
      </c>
      <c r="B2" s="51"/>
      <c r="C2" s="51"/>
      <c r="D2" s="51"/>
      <c r="E2" s="51"/>
      <c r="F2" s="51"/>
      <c r="G2" s="51"/>
    </row>
    <row r="3" s="47" customFormat="true" ht="30.75" customHeight="true" spans="1:7">
      <c r="A3" s="52" t="s">
        <v>2</v>
      </c>
      <c r="G3" s="47" t="s">
        <v>3</v>
      </c>
    </row>
    <row r="4" s="48" customFormat="true" ht="40.2" customHeight="true" spans="1:245">
      <c r="A4" s="53" t="s">
        <v>68</v>
      </c>
      <c r="B4" s="53" t="s">
        <v>69</v>
      </c>
      <c r="C4" s="53" t="s">
        <v>50</v>
      </c>
      <c r="D4" s="54" t="s">
        <v>70</v>
      </c>
      <c r="E4" s="54"/>
      <c r="F4" s="54"/>
      <c r="G4" s="93" t="s">
        <v>71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</row>
    <row r="5" s="48" customFormat="true" ht="40.2" customHeight="true" spans="1:245">
      <c r="A5" s="53"/>
      <c r="B5" s="53"/>
      <c r="C5" s="53"/>
      <c r="D5" s="53" t="s">
        <v>50</v>
      </c>
      <c r="E5" s="53" t="s">
        <v>110</v>
      </c>
      <c r="F5" s="53" t="s">
        <v>111</v>
      </c>
      <c r="G5" s="9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</row>
    <row r="6" s="48" customFormat="true" ht="40.2" customHeight="true" spans="1:245">
      <c r="A6" s="84" t="s">
        <v>75</v>
      </c>
      <c r="B6" s="85" t="s">
        <v>76</v>
      </c>
      <c r="C6" s="86">
        <f>D6+G6</f>
        <v>1018.801982</v>
      </c>
      <c r="D6" s="86">
        <f>E6+F6</f>
        <v>763.119482</v>
      </c>
      <c r="E6" s="86">
        <f>E7+E13+E15+E17</f>
        <v>735.219482</v>
      </c>
      <c r="F6" s="86">
        <f>F7+F13+F15+F17</f>
        <v>27.9</v>
      </c>
      <c r="G6" s="86">
        <f>G7+G13+G15+G17</f>
        <v>255.6825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</row>
    <row r="7" s="48" customFormat="true" ht="40.2" customHeight="true" spans="1:245">
      <c r="A7" s="87" t="s">
        <v>77</v>
      </c>
      <c r="B7" s="88" t="s">
        <v>78</v>
      </c>
      <c r="C7" s="86">
        <f t="shared" ref="C7:C24" si="0">D7+G7</f>
        <v>805.189982</v>
      </c>
      <c r="D7" s="86">
        <f t="shared" ref="D7:D24" si="1">E7+F7</f>
        <v>763.119482</v>
      </c>
      <c r="E7" s="86">
        <f>E8+E9+E10+E11</f>
        <v>735.219482</v>
      </c>
      <c r="F7" s="86">
        <f>F8+F9+F10+F11</f>
        <v>27.9</v>
      </c>
      <c r="G7" s="86">
        <f>G8+G9+G10+G11</f>
        <v>42.0705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</row>
    <row r="8" s="48" customFormat="true" ht="40.2" customHeight="true" spans="1:245">
      <c r="A8" s="89" t="s">
        <v>77</v>
      </c>
      <c r="B8" s="90" t="s">
        <v>79</v>
      </c>
      <c r="C8" s="86">
        <f t="shared" si="0"/>
        <v>763.119482</v>
      </c>
      <c r="D8" s="86">
        <f t="shared" si="1"/>
        <v>763.119482</v>
      </c>
      <c r="E8" s="86">
        <f>'6'!D34</f>
        <v>735.219482</v>
      </c>
      <c r="F8" s="86">
        <f>'6'!E34</f>
        <v>27.9</v>
      </c>
      <c r="G8" s="86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</row>
    <row r="9" s="48" customFormat="true" ht="40.2" customHeight="true" spans="1:245">
      <c r="A9" s="89" t="s">
        <v>80</v>
      </c>
      <c r="B9" s="90" t="s">
        <v>81</v>
      </c>
      <c r="C9" s="86">
        <f t="shared" si="0"/>
        <v>32.8225</v>
      </c>
      <c r="D9" s="86">
        <f t="shared" si="1"/>
        <v>0</v>
      </c>
      <c r="E9" s="94"/>
      <c r="F9" s="86"/>
      <c r="G9" s="86">
        <v>32.8225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</row>
    <row r="10" s="48" customFormat="true" ht="40.2" customHeight="true" spans="1:245">
      <c r="A10" s="89" t="s">
        <v>82</v>
      </c>
      <c r="B10" s="90" t="s">
        <v>83</v>
      </c>
      <c r="C10" s="86">
        <f t="shared" si="0"/>
        <v>9.248</v>
      </c>
      <c r="D10" s="86">
        <f t="shared" si="1"/>
        <v>0</v>
      </c>
      <c r="E10" s="94"/>
      <c r="F10" s="86"/>
      <c r="G10" s="86">
        <v>9.248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</row>
    <row r="11" s="48" customFormat="true" ht="40.2" customHeight="true" spans="1:245">
      <c r="A11" s="89" t="s">
        <v>84</v>
      </c>
      <c r="B11" s="90" t="s">
        <v>85</v>
      </c>
      <c r="C11" s="86">
        <f t="shared" si="0"/>
        <v>0</v>
      </c>
      <c r="D11" s="86">
        <f t="shared" si="1"/>
        <v>0</v>
      </c>
      <c r="E11" s="94"/>
      <c r="F11" s="86"/>
      <c r="G11" s="86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</row>
    <row r="12" s="48" customFormat="true" ht="40.2" hidden="true" customHeight="true" spans="1:245">
      <c r="A12" s="89" t="s">
        <v>86</v>
      </c>
      <c r="B12" s="90" t="s">
        <v>87</v>
      </c>
      <c r="C12" s="86">
        <f t="shared" si="0"/>
        <v>0</v>
      </c>
      <c r="D12" s="86">
        <f t="shared" si="1"/>
        <v>0</v>
      </c>
      <c r="E12" s="94"/>
      <c r="F12" s="86"/>
      <c r="G12" s="86"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</row>
    <row r="13" ht="35.15" customHeight="true" spans="1:7">
      <c r="A13" s="87" t="s">
        <v>80</v>
      </c>
      <c r="B13" s="88" t="s">
        <v>88</v>
      </c>
      <c r="C13" s="86">
        <f t="shared" si="0"/>
        <v>79.72</v>
      </c>
      <c r="D13" s="86">
        <f t="shared" si="1"/>
        <v>0</v>
      </c>
      <c r="E13" s="95"/>
      <c r="F13" s="86"/>
      <c r="G13" s="86">
        <f>G14</f>
        <v>79.72</v>
      </c>
    </row>
    <row r="14" ht="35.15" customHeight="true" spans="1:7">
      <c r="A14" s="89" t="s">
        <v>77</v>
      </c>
      <c r="B14" s="90" t="s">
        <v>88</v>
      </c>
      <c r="C14" s="86">
        <f t="shared" si="0"/>
        <v>79.72</v>
      </c>
      <c r="D14" s="86">
        <f t="shared" si="1"/>
        <v>0</v>
      </c>
      <c r="E14" s="95"/>
      <c r="F14" s="86"/>
      <c r="G14" s="86">
        <v>79.72</v>
      </c>
    </row>
    <row r="15" ht="35.15" customHeight="true" spans="1:7">
      <c r="A15" s="84" t="s">
        <v>89</v>
      </c>
      <c r="B15" s="85" t="s">
        <v>90</v>
      </c>
      <c r="C15" s="86">
        <f t="shared" si="0"/>
        <v>133.892</v>
      </c>
      <c r="D15" s="86">
        <f t="shared" si="1"/>
        <v>0</v>
      </c>
      <c r="E15" s="95"/>
      <c r="F15" s="86"/>
      <c r="G15" s="86">
        <f>G16</f>
        <v>133.892</v>
      </c>
    </row>
    <row r="16" ht="35.15" customHeight="true" spans="1:7">
      <c r="A16" s="89" t="s">
        <v>77</v>
      </c>
      <c r="B16" s="90" t="s">
        <v>90</v>
      </c>
      <c r="C16" s="86">
        <f t="shared" si="0"/>
        <v>133.892</v>
      </c>
      <c r="D16" s="86">
        <f t="shared" si="1"/>
        <v>0</v>
      </c>
      <c r="E16" s="95"/>
      <c r="F16" s="86"/>
      <c r="G16" s="86">
        <v>133.892</v>
      </c>
    </row>
    <row r="17" ht="35.15" customHeight="true" spans="1:7">
      <c r="A17" s="87" t="s">
        <v>86</v>
      </c>
      <c r="B17" s="88" t="s">
        <v>91</v>
      </c>
      <c r="C17" s="86">
        <f t="shared" si="0"/>
        <v>0</v>
      </c>
      <c r="D17" s="86">
        <f t="shared" si="1"/>
        <v>0</v>
      </c>
      <c r="E17" s="95"/>
      <c r="F17" s="86"/>
      <c r="G17" s="86">
        <f>G18</f>
        <v>0</v>
      </c>
    </row>
    <row r="18" ht="35.15" customHeight="true" spans="1:7">
      <c r="A18" s="89" t="s">
        <v>86</v>
      </c>
      <c r="B18" s="90" t="s">
        <v>91</v>
      </c>
      <c r="C18" s="86">
        <f t="shared" si="0"/>
        <v>0</v>
      </c>
      <c r="D18" s="86">
        <f t="shared" si="1"/>
        <v>0</v>
      </c>
      <c r="E18" s="95"/>
      <c r="F18" s="86"/>
      <c r="G18" s="86"/>
    </row>
    <row r="19" ht="35.15" customHeight="true" spans="1:7">
      <c r="A19" s="84" t="s">
        <v>92</v>
      </c>
      <c r="B19" s="85" t="s">
        <v>93</v>
      </c>
      <c r="C19" s="86">
        <f t="shared" si="0"/>
        <v>110.54</v>
      </c>
      <c r="D19" s="86">
        <f t="shared" si="1"/>
        <v>0</v>
      </c>
      <c r="E19" s="95"/>
      <c r="F19" s="86"/>
      <c r="G19" s="86">
        <f>G20</f>
        <v>110.54</v>
      </c>
    </row>
    <row r="20" ht="35.15" customHeight="true" spans="1:7">
      <c r="A20" s="87" t="s">
        <v>77</v>
      </c>
      <c r="B20" s="88" t="s">
        <v>94</v>
      </c>
      <c r="C20" s="86">
        <f t="shared" si="0"/>
        <v>110.54</v>
      </c>
      <c r="D20" s="86">
        <f t="shared" si="1"/>
        <v>0</v>
      </c>
      <c r="E20" s="95"/>
      <c r="F20" s="86"/>
      <c r="G20" s="86">
        <f>G21+G22+G23</f>
        <v>110.54</v>
      </c>
    </row>
    <row r="21" ht="35.15" customHeight="true" spans="1:7">
      <c r="A21" s="89" t="s">
        <v>82</v>
      </c>
      <c r="B21" s="90" t="s">
        <v>95</v>
      </c>
      <c r="C21" s="86">
        <f t="shared" si="0"/>
        <v>26.32</v>
      </c>
      <c r="D21" s="86">
        <f t="shared" si="1"/>
        <v>0</v>
      </c>
      <c r="E21" s="95"/>
      <c r="F21" s="86"/>
      <c r="G21" s="86">
        <v>26.32</v>
      </c>
    </row>
    <row r="22" ht="35.15" customHeight="true" spans="1:7">
      <c r="A22" s="89" t="s">
        <v>84</v>
      </c>
      <c r="B22" s="90" t="s">
        <v>96</v>
      </c>
      <c r="C22" s="86">
        <f t="shared" si="0"/>
        <v>2.82</v>
      </c>
      <c r="D22" s="86">
        <f t="shared" si="1"/>
        <v>0</v>
      </c>
      <c r="E22" s="95"/>
      <c r="F22" s="86"/>
      <c r="G22" s="86">
        <v>2.82</v>
      </c>
    </row>
    <row r="23" ht="35.15" customHeight="true" spans="1:7">
      <c r="A23" s="89" t="s">
        <v>97</v>
      </c>
      <c r="B23" s="90" t="s">
        <v>98</v>
      </c>
      <c r="C23" s="86">
        <f t="shared" si="0"/>
        <v>81.4</v>
      </c>
      <c r="D23" s="86">
        <f t="shared" si="1"/>
        <v>0</v>
      </c>
      <c r="E23" s="95"/>
      <c r="F23" s="86"/>
      <c r="G23" s="86">
        <v>81.4</v>
      </c>
    </row>
    <row r="24" ht="35.15" customHeight="true" spans="1:7">
      <c r="A24" s="57"/>
      <c r="B24" s="57" t="s">
        <v>50</v>
      </c>
      <c r="C24" s="86">
        <f t="shared" si="0"/>
        <v>1129.341982</v>
      </c>
      <c r="D24" s="86">
        <f t="shared" si="1"/>
        <v>763.119482</v>
      </c>
      <c r="E24" s="96">
        <f>E6+E19</f>
        <v>735.219482</v>
      </c>
      <c r="F24" s="96">
        <f t="shared" ref="F24:G24" si="2">F6+F19</f>
        <v>27.9</v>
      </c>
      <c r="G24" s="96">
        <f t="shared" si="2"/>
        <v>366.2225</v>
      </c>
    </row>
    <row r="25" customHeight="true" spans="1:7">
      <c r="A25" s="91" t="s">
        <v>99</v>
      </c>
      <c r="B25" s="91"/>
      <c r="C25" s="91"/>
      <c r="D25" s="92"/>
      <c r="E25" s="92"/>
      <c r="F25" s="92"/>
      <c r="G25" s="92"/>
    </row>
  </sheetData>
  <autoFilter ref="A1:G25">
    <extLst/>
  </autoFilter>
  <mergeCells count="4">
    <mergeCell ref="A4:A5"/>
    <mergeCell ref="B4:B5"/>
    <mergeCell ref="C4:C5"/>
    <mergeCell ref="G4:G5"/>
  </mergeCells>
  <printOptions horizontalCentered="true"/>
  <pageMargins left="0.826771615997074" right="0.826771615997074" top="1.18110236220472" bottom="0.590551181102362" header="0.511811004848931" footer="0.511811004848931"/>
  <pageSetup paperSize="9" scale="67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35"/>
  <sheetViews>
    <sheetView showGridLines="0" showZeros="0" view="pageBreakPreview" zoomScale="85" zoomScaleNormal="115" zoomScaleSheetLayoutView="85" topLeftCell="A10" workbookViewId="0">
      <selection activeCell="B7" sqref="B7"/>
    </sheetView>
  </sheetViews>
  <sheetFormatPr defaultColWidth="9.17777777777778" defaultRowHeight="12.75" customHeight="true"/>
  <cols>
    <col min="1" max="1" width="28.1777777777778" customWidth="true"/>
    <col min="2" max="2" width="31.4555555555556" customWidth="true"/>
    <col min="3" max="5" width="24.6333333333333" customWidth="true"/>
    <col min="6" max="227" width="7.63333333333333" customWidth="true"/>
  </cols>
  <sheetData>
    <row r="1" ht="33.75" customHeight="true" spans="1:2">
      <c r="A1" s="50" t="s">
        <v>112</v>
      </c>
      <c r="B1" s="50"/>
    </row>
    <row r="2" ht="39.75" customHeight="true" spans="1:227">
      <c r="A2" s="51" t="s">
        <v>113</v>
      </c>
      <c r="B2" s="51"/>
      <c r="C2" s="51"/>
      <c r="D2" s="51"/>
      <c r="E2" s="51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</row>
    <row r="3" ht="15" customHeight="true" spans="1:227">
      <c r="A3" s="52" t="s">
        <v>2</v>
      </c>
      <c r="B3" s="47"/>
      <c r="C3" s="47"/>
      <c r="D3" s="47"/>
      <c r="E3" s="47" t="s">
        <v>3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</row>
    <row r="4" ht="40.2" customHeight="true" spans="1:227">
      <c r="A4" s="53" t="s">
        <v>114</v>
      </c>
      <c r="B4" s="53"/>
      <c r="C4" s="54" t="s">
        <v>115</v>
      </c>
      <c r="D4" s="54"/>
      <c r="E4" s="54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ht="40.2" customHeight="true" spans="1:227">
      <c r="A5" s="53" t="s">
        <v>68</v>
      </c>
      <c r="B5" s="53" t="s">
        <v>69</v>
      </c>
      <c r="C5" s="53" t="s">
        <v>50</v>
      </c>
      <c r="D5" s="53" t="s">
        <v>110</v>
      </c>
      <c r="E5" s="53" t="s">
        <v>111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</row>
    <row r="6" ht="35.15" customHeight="true" spans="1:227">
      <c r="A6" s="82">
        <v>301</v>
      </c>
      <c r="B6" s="56" t="s">
        <v>116</v>
      </c>
      <c r="C6" s="83">
        <f>SUM(C7:C14)</f>
        <v>735.219482</v>
      </c>
      <c r="D6" s="83">
        <f>SUM(D7:D14)</f>
        <v>735.219482</v>
      </c>
      <c r="E6" s="83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</row>
    <row r="7" ht="35.15" customHeight="true" spans="1:227">
      <c r="A7" s="82">
        <v>30101</v>
      </c>
      <c r="B7" s="56" t="s">
        <v>117</v>
      </c>
      <c r="C7" s="83">
        <f>D7+E7</f>
        <v>139.9644</v>
      </c>
      <c r="D7" s="83">
        <v>139.9644</v>
      </c>
      <c r="E7" s="8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</row>
    <row r="8" ht="35.15" customHeight="true" spans="1:227">
      <c r="A8" s="82">
        <v>30102</v>
      </c>
      <c r="B8" s="56" t="s">
        <v>118</v>
      </c>
      <c r="C8" s="83">
        <f t="shared" ref="C8:C34" si="0">D8+E8</f>
        <v>288.62097</v>
      </c>
      <c r="D8" s="83">
        <v>288.62097</v>
      </c>
      <c r="E8" s="8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</row>
    <row r="9" ht="35.15" customHeight="true" spans="1:227">
      <c r="A9" s="82">
        <v>30103</v>
      </c>
      <c r="B9" s="56" t="s">
        <v>119</v>
      </c>
      <c r="C9" s="83">
        <f t="shared" si="0"/>
        <v>13.4</v>
      </c>
      <c r="D9" s="83">
        <v>13.4</v>
      </c>
      <c r="E9" s="83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</row>
    <row r="10" ht="35.15" customHeight="true" spans="1:227">
      <c r="A10" s="82">
        <v>30108</v>
      </c>
      <c r="B10" s="56" t="s">
        <v>120</v>
      </c>
      <c r="C10" s="83">
        <f t="shared" si="0"/>
        <v>58.761408</v>
      </c>
      <c r="D10" s="83">
        <v>58.761408</v>
      </c>
      <c r="E10" s="83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</row>
    <row r="11" ht="35.15" customHeight="true" spans="1:227">
      <c r="A11" s="82">
        <v>30109</v>
      </c>
      <c r="B11" s="56" t="s">
        <v>121</v>
      </c>
      <c r="C11" s="83">
        <f t="shared" si="0"/>
        <v>29.380704</v>
      </c>
      <c r="D11" s="83">
        <v>29.380704</v>
      </c>
      <c r="E11" s="83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</row>
    <row r="12" ht="35.15" customHeight="true" spans="1:227">
      <c r="A12" s="82">
        <v>30110</v>
      </c>
      <c r="B12" s="56" t="s">
        <v>122</v>
      </c>
      <c r="C12" s="83">
        <f t="shared" si="0"/>
        <v>33.053292</v>
      </c>
      <c r="D12" s="83">
        <v>33.053292</v>
      </c>
      <c r="E12" s="83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</row>
    <row r="13" ht="35.15" customHeight="true" spans="1:227">
      <c r="A13" s="82">
        <v>30112</v>
      </c>
      <c r="B13" s="56" t="s">
        <v>123</v>
      </c>
      <c r="C13" s="83">
        <f t="shared" si="0"/>
        <v>7.713108</v>
      </c>
      <c r="D13" s="83">
        <v>7.713108</v>
      </c>
      <c r="E13" s="83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</row>
    <row r="14" ht="35.15" customHeight="true" spans="1:227">
      <c r="A14" s="82">
        <v>30113</v>
      </c>
      <c r="B14" s="56" t="s">
        <v>124</v>
      </c>
      <c r="C14" s="83">
        <f t="shared" si="0"/>
        <v>164.3256</v>
      </c>
      <c r="D14" s="83">
        <v>164.3256</v>
      </c>
      <c r="E14" s="83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</row>
    <row r="15" ht="35.15" customHeight="true" spans="1:227">
      <c r="A15" s="82">
        <v>302</v>
      </c>
      <c r="B15" s="56" t="s">
        <v>125</v>
      </c>
      <c r="C15" s="83">
        <f>SUM(C16:C31)</f>
        <v>27.9</v>
      </c>
      <c r="D15" s="83"/>
      <c r="E15" s="83">
        <f>SUM(E16:E31)</f>
        <v>27.9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</row>
    <row r="16" ht="35.15" customHeight="true" spans="1:227">
      <c r="A16" s="82">
        <v>30201</v>
      </c>
      <c r="B16" s="56" t="s">
        <v>126</v>
      </c>
      <c r="C16" s="83">
        <f t="shared" si="0"/>
        <v>17</v>
      </c>
      <c r="D16" s="83"/>
      <c r="E16" s="83">
        <v>17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</row>
    <row r="17" ht="35.15" hidden="true" customHeight="true" spans="1:227">
      <c r="A17" s="82">
        <v>30202</v>
      </c>
      <c r="B17" s="56" t="s">
        <v>127</v>
      </c>
      <c r="C17" s="83">
        <f t="shared" si="0"/>
        <v>0</v>
      </c>
      <c r="D17" s="83"/>
      <c r="E17" s="8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</row>
    <row r="18" ht="35.15" hidden="true" customHeight="true" spans="1:227">
      <c r="A18" s="82">
        <v>30203</v>
      </c>
      <c r="B18" s="56" t="s">
        <v>128</v>
      </c>
      <c r="C18" s="83">
        <f t="shared" si="0"/>
        <v>0</v>
      </c>
      <c r="D18" s="83"/>
      <c r="E18" s="83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</row>
    <row r="19" ht="35.15" hidden="true" customHeight="true" spans="1:227">
      <c r="A19" s="82">
        <v>30204</v>
      </c>
      <c r="B19" s="56" t="s">
        <v>129</v>
      </c>
      <c r="C19" s="83">
        <f t="shared" si="0"/>
        <v>0</v>
      </c>
      <c r="D19" s="83"/>
      <c r="E19" s="83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</row>
    <row r="20" ht="35.15" hidden="true" customHeight="true" spans="1:227">
      <c r="A20" s="82">
        <v>30205</v>
      </c>
      <c r="B20" s="56" t="s">
        <v>130</v>
      </c>
      <c r="C20" s="83">
        <f t="shared" si="0"/>
        <v>0</v>
      </c>
      <c r="D20" s="83"/>
      <c r="E20" s="83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</row>
    <row r="21" ht="35.15" hidden="true" customHeight="true" spans="1:227">
      <c r="A21" s="82">
        <v>30207</v>
      </c>
      <c r="B21" s="56" t="s">
        <v>131</v>
      </c>
      <c r="C21" s="83">
        <f t="shared" si="0"/>
        <v>0</v>
      </c>
      <c r="D21" s="83"/>
      <c r="E21" s="83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</row>
    <row r="22" ht="35.15" customHeight="true" spans="1:227">
      <c r="A22" s="82">
        <v>30211</v>
      </c>
      <c r="B22" s="56" t="s">
        <v>132</v>
      </c>
      <c r="C22" s="83">
        <f t="shared" si="0"/>
        <v>10.9</v>
      </c>
      <c r="D22" s="83"/>
      <c r="E22" s="83">
        <v>10.9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</row>
    <row r="23" ht="35.15" hidden="true" customHeight="true" spans="1:227">
      <c r="A23" s="82">
        <v>30213</v>
      </c>
      <c r="B23" s="56" t="s">
        <v>133</v>
      </c>
      <c r="C23" s="83">
        <f t="shared" si="0"/>
        <v>0</v>
      </c>
      <c r="D23" s="83"/>
      <c r="E23" s="83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</row>
    <row r="24" ht="35.15" hidden="true" customHeight="true" spans="1:227">
      <c r="A24" s="82">
        <v>30214</v>
      </c>
      <c r="B24" s="56" t="s">
        <v>134</v>
      </c>
      <c r="C24" s="83">
        <f t="shared" si="0"/>
        <v>0</v>
      </c>
      <c r="D24" s="83"/>
      <c r="E24" s="83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</row>
    <row r="25" ht="35.15" hidden="true" customHeight="true" spans="1:227">
      <c r="A25" s="82">
        <v>30215</v>
      </c>
      <c r="B25" s="56" t="s">
        <v>135</v>
      </c>
      <c r="C25" s="83">
        <f t="shared" si="0"/>
        <v>0</v>
      </c>
      <c r="D25" s="83"/>
      <c r="E25" s="83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</row>
    <row r="26" ht="35.15" hidden="true" customHeight="true" spans="1:227">
      <c r="A26" s="82">
        <v>30216</v>
      </c>
      <c r="B26" s="56" t="s">
        <v>136</v>
      </c>
      <c r="C26" s="83">
        <f t="shared" si="0"/>
        <v>0</v>
      </c>
      <c r="D26" s="83"/>
      <c r="E26" s="83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</row>
    <row r="27" ht="35.15" hidden="true" customHeight="true" spans="1:227">
      <c r="A27" s="82">
        <v>30224</v>
      </c>
      <c r="B27" s="56" t="s">
        <v>137</v>
      </c>
      <c r="C27" s="83">
        <f t="shared" si="0"/>
        <v>0</v>
      </c>
      <c r="D27" s="83"/>
      <c r="E27" s="83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</row>
    <row r="28" ht="35.15" hidden="true" customHeight="true" spans="1:227">
      <c r="A28" s="82">
        <v>30226</v>
      </c>
      <c r="B28" s="56" t="s">
        <v>138</v>
      </c>
      <c r="C28" s="83">
        <f t="shared" si="0"/>
        <v>0</v>
      </c>
      <c r="D28" s="83"/>
      <c r="E28" s="83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</row>
    <row r="29" ht="35.15" hidden="true" customHeight="true" spans="1:227">
      <c r="A29" s="82">
        <v>30227</v>
      </c>
      <c r="B29" s="56" t="s">
        <v>139</v>
      </c>
      <c r="C29" s="83">
        <f t="shared" si="0"/>
        <v>0</v>
      </c>
      <c r="D29" s="83"/>
      <c r="E29" s="83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</row>
    <row r="30" ht="35.15" hidden="true" customHeight="true" spans="1:227">
      <c r="A30" s="82">
        <v>30239</v>
      </c>
      <c r="B30" s="56" t="s">
        <v>140</v>
      </c>
      <c r="C30" s="83">
        <f t="shared" si="0"/>
        <v>0</v>
      </c>
      <c r="D30" s="83"/>
      <c r="E30" s="83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</row>
    <row r="31" ht="35.15" hidden="true" customHeight="true" spans="1:227">
      <c r="A31" s="82">
        <v>30299</v>
      </c>
      <c r="B31" s="56" t="s">
        <v>141</v>
      </c>
      <c r="C31" s="83">
        <f t="shared" si="0"/>
        <v>0</v>
      </c>
      <c r="D31" s="83"/>
      <c r="E31" s="83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</row>
    <row r="32" ht="35.15" hidden="true" customHeight="true" spans="1:227">
      <c r="A32" s="82">
        <v>310</v>
      </c>
      <c r="B32" s="56" t="s">
        <v>142</v>
      </c>
      <c r="C32" s="83">
        <f t="shared" si="0"/>
        <v>0</v>
      </c>
      <c r="D32" s="83"/>
      <c r="E32" s="83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</row>
    <row r="33" ht="35.15" hidden="true" customHeight="true" spans="1:227">
      <c r="A33" s="82">
        <v>31002</v>
      </c>
      <c r="B33" s="56" t="s">
        <v>143</v>
      </c>
      <c r="C33" s="83">
        <f t="shared" si="0"/>
        <v>0</v>
      </c>
      <c r="D33" s="83"/>
      <c r="E33" s="83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</row>
    <row r="34" ht="35.15" customHeight="true" spans="1:227">
      <c r="A34" s="82"/>
      <c r="B34" s="57" t="s">
        <v>50</v>
      </c>
      <c r="C34" s="83">
        <f t="shared" si="0"/>
        <v>763.119482</v>
      </c>
      <c r="D34" s="83">
        <f>D6</f>
        <v>735.219482</v>
      </c>
      <c r="E34" s="83">
        <f>E32+E15</f>
        <v>27.9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</row>
    <row r="35" ht="29.25" customHeight="true" spans="1:2">
      <c r="A35" s="60" t="s">
        <v>144</v>
      </c>
      <c r="B35" s="60"/>
    </row>
  </sheetData>
  <autoFilter ref="A1:E35">
    <extLst/>
  </autoFilter>
  <mergeCells count="1">
    <mergeCell ref="A4:B4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II8"/>
  <sheetViews>
    <sheetView showGridLines="0" showZeros="0" view="pageBreakPreview" zoomScaleNormal="115" zoomScaleSheetLayoutView="100" workbookViewId="0">
      <selection activeCell="C7" sqref="C7"/>
    </sheetView>
  </sheetViews>
  <sheetFormatPr defaultColWidth="9.17777777777778" defaultRowHeight="27.75" customHeight="true" outlineLevelRow="7"/>
  <cols>
    <col min="1" max="1" width="18.8111111111111" style="49" customWidth="true"/>
    <col min="2" max="2" width="31.1777777777778" style="49" customWidth="true"/>
    <col min="3" max="5" width="19.3666666666667" style="49" customWidth="true"/>
    <col min="6" max="243" width="7.63333333333333" style="49" customWidth="true"/>
  </cols>
  <sheetData>
    <row r="1" customHeight="true" spans="1:2">
      <c r="A1" s="50" t="s">
        <v>145</v>
      </c>
      <c r="B1" s="50"/>
    </row>
    <row r="2" s="46" customFormat="true" ht="34.5" customHeight="true" spans="1:5">
      <c r="A2" s="51" t="s">
        <v>146</v>
      </c>
      <c r="B2" s="51"/>
      <c r="C2" s="51"/>
      <c r="D2" s="51"/>
      <c r="E2" s="51"/>
    </row>
    <row r="3" s="47" customFormat="true" ht="30.75" customHeight="true" spans="1:5">
      <c r="A3" s="52" t="s">
        <v>2</v>
      </c>
      <c r="E3" s="47" t="s">
        <v>3</v>
      </c>
    </row>
    <row r="4" s="48" customFormat="true" ht="40.2" customHeight="true" spans="1:243">
      <c r="A4" s="53" t="s">
        <v>68</v>
      </c>
      <c r="B4" s="53" t="s">
        <v>69</v>
      </c>
      <c r="C4" s="54" t="s">
        <v>147</v>
      </c>
      <c r="D4" s="54"/>
      <c r="E4" s="54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</row>
    <row r="5" s="48" customFormat="true" ht="40.2" customHeight="true" spans="1:243">
      <c r="A5" s="55"/>
      <c r="B5" s="55"/>
      <c r="C5" s="53" t="s">
        <v>50</v>
      </c>
      <c r="D5" s="53" t="s">
        <v>70</v>
      </c>
      <c r="E5" s="53" t="s">
        <v>71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</row>
    <row r="6" ht="35.15" customHeight="true" spans="1:5">
      <c r="A6" s="57"/>
      <c r="B6" s="57" t="s">
        <v>148</v>
      </c>
      <c r="C6" s="58"/>
      <c r="D6" s="59"/>
      <c r="E6" s="59"/>
    </row>
    <row r="7" ht="35.15" customHeight="true" spans="1:5">
      <c r="A7" s="57"/>
      <c r="B7" s="57" t="s">
        <v>50</v>
      </c>
      <c r="C7" s="58"/>
      <c r="D7" s="59"/>
      <c r="E7" s="59"/>
    </row>
    <row r="8" customHeight="true" spans="1:2">
      <c r="A8" s="60" t="s">
        <v>99</v>
      </c>
      <c r="B8" s="60"/>
    </row>
  </sheetData>
  <mergeCells count="2">
    <mergeCell ref="A4:A5"/>
    <mergeCell ref="B4:B5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15" zoomScaleNormal="115" zoomScaleSheetLayoutView="115" workbookViewId="0">
      <selection activeCell="A1" sqref="$A1:$XFD1"/>
    </sheetView>
  </sheetViews>
  <sheetFormatPr defaultColWidth="12" defaultRowHeight="15.75" outlineLevelRow="7" outlineLevelCol="7"/>
  <cols>
    <col min="1" max="1" width="21.6333333333333" style="72" customWidth="true"/>
    <col min="2" max="6" width="18" style="72" customWidth="true"/>
    <col min="7" max="16384" width="12" style="72"/>
  </cols>
  <sheetData>
    <row r="1" ht="29.05" customHeight="true" spans="1:6">
      <c r="A1" s="50" t="s">
        <v>149</v>
      </c>
      <c r="B1" s="73"/>
      <c r="C1" s="73"/>
      <c r="D1" s="73"/>
      <c r="E1" s="73"/>
      <c r="F1" s="73"/>
    </row>
    <row r="2" ht="42" customHeight="true" spans="1:6">
      <c r="A2" s="74" t="s">
        <v>150</v>
      </c>
      <c r="B2" s="74"/>
      <c r="C2" s="74"/>
      <c r="D2" s="74"/>
      <c r="E2" s="74"/>
      <c r="F2" s="74"/>
    </row>
    <row r="3" ht="24" customHeight="true" spans="1:6">
      <c r="A3" s="74"/>
      <c r="B3" s="74"/>
      <c r="C3" s="74"/>
      <c r="D3" s="74"/>
      <c r="E3" s="74"/>
      <c r="F3" s="74"/>
    </row>
    <row r="4" ht="24" customHeight="true" spans="1:6">
      <c r="A4" s="75" t="s">
        <v>2</v>
      </c>
      <c r="B4" s="75"/>
      <c r="C4" s="75"/>
      <c r="D4" s="75"/>
      <c r="E4" s="75"/>
      <c r="F4" s="80" t="s">
        <v>3</v>
      </c>
    </row>
    <row r="5" ht="64.5" customHeight="true" spans="1:6">
      <c r="A5" s="76" t="s">
        <v>151</v>
      </c>
      <c r="B5" s="76" t="s">
        <v>152</v>
      </c>
      <c r="C5" s="77" t="s">
        <v>153</v>
      </c>
      <c r="D5" s="77"/>
      <c r="E5" s="77"/>
      <c r="F5" s="77" t="s">
        <v>154</v>
      </c>
    </row>
    <row r="6" ht="64.5" customHeight="true" spans="1:8">
      <c r="A6" s="76"/>
      <c r="B6" s="76"/>
      <c r="C6" s="77" t="s">
        <v>52</v>
      </c>
      <c r="D6" s="76" t="s">
        <v>155</v>
      </c>
      <c r="E6" s="76" t="s">
        <v>156</v>
      </c>
      <c r="F6" s="77"/>
      <c r="H6" s="81"/>
    </row>
    <row r="7" ht="64.5" customHeight="true" spans="1:6">
      <c r="A7" s="78">
        <f>C7+F7</f>
        <v>0</v>
      </c>
      <c r="B7" s="78"/>
      <c r="C7" s="78">
        <f>D7+E7</f>
        <v>0</v>
      </c>
      <c r="D7" s="78"/>
      <c r="E7" s="78"/>
      <c r="F7" s="78"/>
    </row>
    <row r="8" ht="51" customHeight="true" spans="1:6">
      <c r="A8" s="79"/>
      <c r="B8" s="75"/>
      <c r="C8" s="75"/>
      <c r="D8" s="75"/>
      <c r="E8" s="75"/>
      <c r="F8" s="75"/>
    </row>
  </sheetData>
  <mergeCells count="5">
    <mergeCell ref="A2:F2"/>
    <mergeCell ref="C5:E5"/>
    <mergeCell ref="A5:A6"/>
    <mergeCell ref="B5:B6"/>
    <mergeCell ref="F5:F6"/>
  </mergeCells>
  <printOptions horizontalCentered="true"/>
  <pageMargins left="0.748031496062992" right="0.748031496062992" top="0.984251968503937" bottom="0.984251968503937" header="0.511811023622047" footer="0.511811023622047"/>
  <pageSetup paperSize="9" scale="95" orientation="portrait" useFirstPageNumber="tru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WTFQPVQ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greatwall</cp:lastModifiedBy>
  <dcterms:created xsi:type="dcterms:W3CDTF">2016-02-19T02:32:00Z</dcterms:created>
  <cp:lastPrinted>2022-01-22T11:15:00Z</cp:lastPrinted>
  <dcterms:modified xsi:type="dcterms:W3CDTF">2026-02-14T08:41:54Z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04700273AE09464F89BF28C972530B55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