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 tabRatio="761" firstSheet="1" activeTab="12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8" r:id="rId10"/>
    <sheet name="10" sheetId="13" r:id="rId11"/>
    <sheet name="11" sheetId="12" r:id="rId12"/>
    <sheet name="12" sheetId="17" r:id="rId13"/>
  </sheets>
  <externalReferences>
    <externalReference r:id="rId14"/>
  </externalReferences>
  <definedNames>
    <definedName name="_xlnm._FilterDatabase" localSheetId="11" hidden="1">'11'!$A$5:$N$39</definedName>
    <definedName name="_xlnm.Print_Area" localSheetId="1">'1'!$A$1:$D$31</definedName>
    <definedName name="_xlnm.Print_Area" localSheetId="11">'11'!$A$1:$L$37</definedName>
    <definedName name="_xlnm.Print_Area" localSheetId="3">'3'!$A$1:$H$26</definedName>
    <definedName name="_xlnm.Print_Area" localSheetId="4">'4'!$A$1:$D$31</definedName>
    <definedName name="_xlnm.Print_Area" localSheetId="6">'6'!$A$1:$E$35</definedName>
    <definedName name="_xlnm.Print_Area" localSheetId="8">'8'!$A$1:$F$7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<sst xmlns="http://schemas.openxmlformats.org/spreadsheetml/2006/main" count="532" uniqueCount="266">
  <si>
    <t>附件2</t>
  </si>
  <si>
    <t>2024年收支预算总表</t>
  </si>
  <si>
    <t>部门：天津东疆综合保税区规划国土和建设管理局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</si>
  <si>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</si>
  <si>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</si>
  <si>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</si>
  <si>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</si>
  <si>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</si>
  <si>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</si>
  <si>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</si>
  <si>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</si>
  <si>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</si>
  <si>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</si>
  <si>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</si>
  <si>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</si>
  <si>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</si>
  <si>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</si>
  <si>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</si>
  <si>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</si>
  <si>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</si>
  <si>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</si>
  <si>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</si>
  <si>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</si>
  <si>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</si>
  <si>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</si>
  <si>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</si>
  <si>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</si>
  <si>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</si>
  <si>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</si>
  <si>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</si>
  <si>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</si>
  <si>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</si>
  <si>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</si>
  <si>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</si>
  <si>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</si>
  <si>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</si>
  <si>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</si>
  <si>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</si>
  <si>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</si>
  <si>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</si>
  <si>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</si>
  <si>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</si>
  <si>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</si>
  <si>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</si>
  <si>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</si>
  <si>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注：财政专户管理资金收入是指教育收费收入；事业收入不含教育收费收入，下同。</t>
  </si>
  <si>
    <t>附件3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</si>
  <si>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</si>
  <si>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</si>
  <si>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</si>
  <si>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</si>
  <si>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</si>
  <si>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</si>
  <si>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</si>
  <si>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</si>
  <si>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</si>
  <si>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</si>
  <si>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</si>
  <si>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</si>
  <si>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</si>
  <si>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</si>
  <si>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</si>
  <si>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</si>
  <si>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</si>
  <si>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天津东疆综合保税区规划国土和建设管理局</t>
  </si>
  <si>
    <t>附件4</t>
  </si>
  <si>
    <t>2024年支出预算总表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</si>
  <si>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</si>
  <si>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</si>
  <si>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</si>
  <si>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</si>
  <si>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</si>
  <si>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</si>
  <si>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</si>
  <si>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212</t>
  </si>
  <si>
    <t>城乡社区支出</t>
  </si>
  <si>
    <t>01</t>
  </si>
  <si>
    <t>城乡社区管理事务</t>
  </si>
  <si>
    <t>行政运行</t>
  </si>
  <si>
    <t>02</t>
  </si>
  <si>
    <t>一般行政管理事务</t>
  </si>
  <si>
    <t>06</t>
  </si>
  <si>
    <t>工程建设管理</t>
  </si>
  <si>
    <t>09</t>
  </si>
  <si>
    <t>住宅建设与房地产市场监管</t>
  </si>
  <si>
    <t>99</t>
  </si>
  <si>
    <t>其他城乡社区管理事务支出</t>
  </si>
  <si>
    <t>城乡社区规划与管理</t>
  </si>
  <si>
    <t xml:space="preserve">  06</t>
  </si>
  <si>
    <t>建设市场管理与监督</t>
  </si>
  <si>
    <t>其他城乡社区支出</t>
  </si>
  <si>
    <t>220</t>
  </si>
  <si>
    <t>自然资源海洋气象等支出</t>
  </si>
  <si>
    <t>自然资源事务</t>
  </si>
  <si>
    <t>自然资源利用和保护</t>
  </si>
  <si>
    <t>自然资源调查与确权登记</t>
  </si>
  <si>
    <t>12</t>
  </si>
  <si>
    <t>土地资源储备支出</t>
  </si>
  <si>
    <t>注：本表按支出功能分类填列，明细到类、款、项三级科目。</t>
  </si>
  <si>
    <t>附件5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</si>
  <si>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</si>
  <si>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</si>
  <si>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</si>
  <si>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</si>
  <si>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</si>
  <si>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</si>
  <si>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</si>
  <si>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附件6</t>
  </si>
  <si>
    <t>2024年财政拨款一般公共预算支出预算表</t>
  </si>
  <si>
    <t>人员经费</t>
  </si>
  <si>
    <t>公用经费</t>
  </si>
  <si>
    <t>附件7</t>
  </si>
  <si>
    <t>2024年财政拨款一般公共预算基本支出预算表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</si>
  <si>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</si>
  <si>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</si>
  <si>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</si>
  <si>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</si>
  <si>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</si>
  <si>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</si>
  <si>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</si>
  <si>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</si>
  <si>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</si>
  <si>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</si>
  <si>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</si>
  <si>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</si>
  <si>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</si>
  <si>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</si>
  <si>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</si>
  <si>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</si>
  <si>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</si>
  <si>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</si>
  <si>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</si>
  <si>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</si>
  <si>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</si>
  <si>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</si>
  <si>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</si>
  <si>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</si>
  <si>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</si>
  <si>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</si>
  <si>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</si>
  <si>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其他商品和服务支出（如零星宣传、慰问等）</t>
  </si>
  <si>
    <t xml:space="preserve">  资本性支出</t>
  </si>
  <si>
    <t xml:space="preserve">  办公设备购置</t>
  </si>
  <si>
    <t>注：本表按部门预算支出经济分类填列，明细到类、款两级科目。</t>
  </si>
  <si>
    <t>附件8</t>
  </si>
  <si>
    <t>2024年财政拨款政府性基金预算支出预算表</t>
  </si>
  <si>
    <t>本年政府性基金预算支出</t>
  </si>
  <si>
    <t>……</t>
  </si>
  <si>
    <t>附件9</t>
  </si>
  <si>
    <t>2024年财政拨款一般公共预算“三公”经费支出预算表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</si>
  <si>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</si>
  <si>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</si>
  <si>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</si>
  <si>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</si>
  <si>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</si>
  <si>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</si>
  <si>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附件10</t>
  </si>
  <si>
    <t>2025年财政拨款政府采购预算表</t>
  </si>
  <si>
    <t>部门：</t>
  </si>
  <si>
    <t>功能科目</t>
  </si>
  <si>
    <t>单位编码</t>
  </si>
  <si>
    <t>项目类别</t>
  </si>
  <si>
    <t>单位名称（项目名称）</t>
  </si>
  <si>
    <t>财政拨款</t>
  </si>
  <si>
    <t>备注</t>
  </si>
  <si>
    <t>服务</t>
  </si>
  <si>
    <t>天津东疆综合保税区规划国土和建设管理局(建设项目审批事项代办(帮办)服务及土地供后辅助巡查服务项目）</t>
  </si>
  <si>
    <t>该项目往年已执行政采，本年度需支付40.725万元。</t>
  </si>
  <si>
    <t>天津东疆综合保税区规划国土和建设管理局
(住建领域质量安全技术服务费)</t>
  </si>
  <si>
    <r>
      <rPr>
        <sz val="12"/>
        <color theme="1"/>
        <rFont val="宋体"/>
        <charset val="134"/>
      </rPr>
      <t>①往年已执行政采，本年度需支付59.66万元尾款。②2025年新政采项目，未执行，项目总预算300万元，本年预计支付20</t>
    </r>
    <r>
      <rPr>
        <sz val="12"/>
        <rFont val="宋体"/>
        <charset val="134"/>
      </rPr>
      <t>.04万元。</t>
    </r>
  </si>
  <si>
    <t>天津东疆综合保税区规划国土和建设管理局
（东疆综合保税区打造港产城融合样板区综合交通规划研究）</t>
  </si>
  <si>
    <t>该项目往年已执行政采，本年度需支付29.2050万元。</t>
  </si>
  <si>
    <t>天津东疆综合保税区规划国土和建设管理局
（规划编制和研究费用）</t>
  </si>
  <si>
    <t>该项目往年已执行政采，本年度需支付21.65万元</t>
  </si>
  <si>
    <t>天津东疆综合保税区规划国土和建设管理局
（中国制造东疆海岸线研究策划）</t>
  </si>
  <si>
    <t>该项目往年已执行政采，本年度需支付38.85万元</t>
  </si>
  <si>
    <t>天津东疆综合保税区规划国土和建设管理局
(东疆综合配套服务区空间规划优化提升研究)</t>
  </si>
  <si>
    <t>该项目往年已执行政采，本年度需支付106.96万元</t>
  </si>
  <si>
    <t>天津东疆综合保税区规划国土和建设管理局
(城建档案技术服务和登记档案数字化)</t>
  </si>
  <si>
    <r>
      <rPr>
        <sz val="12"/>
        <rFont val="宋体"/>
        <charset val="134"/>
      </rPr>
      <t>①往年已执行政采，本年度需支付35.3</t>
    </r>
    <r>
      <rPr>
        <sz val="12"/>
        <color theme="1"/>
        <rFont val="宋体"/>
        <charset val="134"/>
      </rPr>
      <t>25万元尾款。②2025年新政采项目，未执行，项目总预算138万元，本年预计支付30万元。</t>
    </r>
  </si>
  <si>
    <t>天津东疆综合保税区规划国土和建设管理局
(地下管线信息数据库更新维护)</t>
  </si>
  <si>
    <t>该项目往年已执行政采，本年度需支付11.2万元</t>
  </si>
  <si>
    <t>天津东疆综合保税区规划国土和建设管理局
(国土空间控制性详细规划编制)</t>
  </si>
  <si>
    <r>
      <rPr>
        <sz val="12"/>
        <rFont val="宋体"/>
        <charset val="134"/>
      </rPr>
      <t>2025年新政采项目，未</t>
    </r>
    <r>
      <rPr>
        <sz val="12"/>
        <color theme="1"/>
        <rFont val="宋体"/>
        <charset val="134"/>
      </rPr>
      <t>执行，项目总预算150万元，本年度需支付47.5万元</t>
    </r>
  </si>
  <si>
    <t>天津东疆综合保税区规划国土和建设管理局
（2025-2027年度东疆收回土地看护项目）</t>
  </si>
  <si>
    <t>2025年新政采项目，未执行，项目总预算263.0688万元，本年预计支付39.46032万元。</t>
  </si>
  <si>
    <t>附件11</t>
  </si>
  <si>
    <t>2024年国有资本经营预算支出情况表</t>
  </si>
  <si>
    <t>本年国有资本经营基金预算支出</t>
  </si>
  <si>
    <t>附件12</t>
  </si>
  <si>
    <t>2024年项目支出预算表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</si>
  <si>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</si>
  <si>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</si>
  <si>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</si>
  <si>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</si>
  <si>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</si>
  <si>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</si>
  <si>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</si>
  <si>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</si>
  <si>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</si>
  <si>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科目</t>
  </si>
  <si>
    <t>特定目标类</t>
  </si>
  <si>
    <t>登记中心电路使用费</t>
  </si>
  <si>
    <t>国土空间用途管制业务全周期数字化管理项目</t>
  </si>
  <si>
    <t>土地集约利用监测统计费</t>
  </si>
  <si>
    <t>国土变更调查工作经费</t>
  </si>
  <si>
    <t>2025-2027年度东疆收回土地看护项目</t>
  </si>
  <si>
    <t>2025-2027年度东疆收回土地管护及土地供后监管项目</t>
  </si>
  <si>
    <t>节地评价工作费用</t>
  </si>
  <si>
    <t>试点区域土地成本导则编制及成本审核技术委托服务费</t>
  </si>
  <si>
    <t>试点区域土地测量、地价评估技术委托服务费</t>
  </si>
  <si>
    <t>规划编制和研究费用</t>
  </si>
  <si>
    <t>中国制造东疆海岸线研究策划</t>
  </si>
  <si>
    <t>建设项目审批智能引导助手</t>
  </si>
  <si>
    <t>东疆综合配套服务区空间规划优化提升研究</t>
  </si>
  <si>
    <t>城建档案技术服务和登记档案数字化</t>
  </si>
  <si>
    <t>地下管线信息数据库更新维护</t>
  </si>
  <si>
    <t>东疆生产力地图编制</t>
  </si>
  <si>
    <t>国土空间控制性详细规划编制</t>
  </si>
  <si>
    <t>建设工程消防验收技术服务费</t>
  </si>
  <si>
    <t>施工图审查技术服务费</t>
  </si>
  <si>
    <t>招标投标系统建设运营费</t>
  </si>
  <si>
    <t>“8.12”事故受损房屋资产使用费</t>
  </si>
  <si>
    <t>东疆综合保税区海绵城市实施方案编制项目</t>
  </si>
  <si>
    <t>城市体检费用</t>
  </si>
  <si>
    <t>住建领域质量安全技术服务费</t>
  </si>
  <si>
    <t>工程材料检测费</t>
  </si>
  <si>
    <t>2025年春季房交会布展费用</t>
  </si>
  <si>
    <t>东疆综合保税区绿色建筑
和海绵城市技术咨询服务项目</t>
  </si>
  <si>
    <t>玻璃幕墙安全鉴定费</t>
  </si>
  <si>
    <t>初步设计评审费</t>
  </si>
  <si>
    <t>东疆综合保税区打造港产城融合样板区综合交通规划研究</t>
  </si>
  <si>
    <t>建设项目审批事项代办(帮办)服务及土地供后辅助巡查服务项目</t>
  </si>
  <si>
    <t>不动产登记中心自有资金支出</t>
  </si>
  <si>
    <t>不动产登记中心</t>
  </si>
  <si>
    <t>2025年财政拨款政府购买服务预算表</t>
  </si>
  <si>
    <t>普适性目录</t>
  </si>
  <si>
    <t>备注（内容、期限）</t>
  </si>
  <si>
    <t>B0501</t>
  </si>
  <si>
    <t>B1107</t>
  </si>
  <si>
    <t>天津东疆综合保税区规划国土和建设管理局
(建设工程消防验收技术服务费)</t>
  </si>
  <si>
    <t>天津东疆综合保税区规划国土和建设管理局
(施工图审查技术服务费)</t>
  </si>
  <si>
    <t>天津东疆综合保税区规划国土和建设管理局
(招标投标系统建设运营费)</t>
  </si>
  <si>
    <t>天津东疆综合保税区规划国土和建设管理局
(东疆综合保税区海绵城市实施方案编制项目)</t>
  </si>
  <si>
    <t>天津东疆综合保税区规划国土和建设管理局
(城市体检费用)</t>
  </si>
  <si>
    <t>B1103</t>
  </si>
  <si>
    <t>天津东疆综合保税区规划国土和建设管理局
(工程材料检测费)</t>
  </si>
  <si>
    <t>天津东疆综合保税区规划国土和建设管理局
(2025年春季房交会布展费用)</t>
  </si>
  <si>
    <t>天津东疆综合保税区规划国土和建设管理局
(东疆综合保税区绿色建筑和海绵城市技术咨询服务项目)</t>
  </si>
  <si>
    <t>天津东疆综合保税区规划国土和建设管理局
(玻璃幕墙安全鉴定费)</t>
  </si>
  <si>
    <t>天津东疆综合保税区规划国土和建设管理局
(初步设计评审费)</t>
  </si>
  <si>
    <t>B1001</t>
  </si>
  <si>
    <t>天津东疆综合保税区规划国土和建设管理局
(建设项目审批智能引导助手)</t>
  </si>
  <si>
    <t>B0801</t>
  </si>
  <si>
    <t>天津东疆综合保税区规划国土和建设管理局
(东疆生产力地图编制)</t>
  </si>
  <si>
    <t>B1003</t>
  </si>
  <si>
    <t>天津东疆综合保税区规划国土和建设管理局
（登记中心电路使用费）</t>
  </si>
  <si>
    <t>B1004</t>
  </si>
  <si>
    <t>天津东疆综合保税区规划国土和建设管理局
（国土空间用途管制业务全周期数字化管理项目）</t>
  </si>
  <si>
    <t>B0702</t>
  </si>
  <si>
    <t>天津东疆综合保税区规划国土和建设管理局
（土地集约利用监测统计费）</t>
  </si>
  <si>
    <t>天津东疆综合保税区规划国土和建设管理局
（国土变更调查工作经费）</t>
  </si>
  <si>
    <t>天津东疆综合保税区规划国土和建设管理局
（节地评价工作费用）</t>
  </si>
  <si>
    <t>A1701</t>
  </si>
  <si>
    <t>天津东疆综合保税区规划国土和建设管理局
（试点区域土地成本导则编制及成本审核技术委托服务费）</t>
  </si>
  <si>
    <t>天津东疆综合保税区规划国土和建设管理局
（试点区域土地测量、地价评估技术委托服务费）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</si>
</sst>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#,##0.00_ "/>
    <numFmt numFmtId="190" formatCode="#,##0.0"/>
    <numFmt numFmtId="191" formatCode=";;"/>
    <numFmt numFmtId="192" formatCode="#,##0.0_ "/>
    <numFmt numFmtId="193" formatCode="#,##0.0000"/>
    <numFmt numFmtId="194" formatCode="* #,##0.00;* \-#,##0.00;* &quot;&quot;??;@"/>
    <numFmt numFmtId="195" formatCode="00"/>
    <numFmt numFmtId="196" formatCode="#,##0.000_ "/>
  </numFmts>
  <fonts count="90">
    <font>
      <sz val="9"/>
      <name val="宋体"/>
      <charset val="134"/>
    </font>
    <font>
      <sz val="10"/>
      <color theme="1"/>
      <name val="等线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20"/>
      <name val="黑体"/>
      <charset val="134"/>
    </font>
    <font>
      <sz val="15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sz val="11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29"/>
    </font>
    <font>
      <sz val="12"/>
      <color theme="1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0" fontId="36" fillId="57" borderId="0" applyNumberFormat="0" applyBorder="0" applyAlignment="0" applyProtection="0"/>
    <xf numFmtId="0" fontId="37" fillId="53" borderId="0" applyNumberFormat="0" applyBorder="0" applyAlignment="0" applyProtection="0"/>
    <xf numFmtId="0" fontId="37" fillId="58" borderId="0" applyNumberFormat="0" applyBorder="0" applyAlignment="0" applyProtection="0"/>
    <xf numFmtId="0" fontId="36" fillId="59" borderId="0" applyNumberFormat="0" applyBorder="0" applyAlignment="0" applyProtection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6" fillId="58" borderId="0" applyNumberFormat="0" applyBorder="0" applyAlignment="0" applyProtection="0"/>
    <xf numFmtId="0" fontId="36" fillId="59" borderId="0" applyNumberFormat="0" applyBorder="0" applyAlignment="0" applyProtection="0"/>
    <xf numFmtId="0" fontId="36" fillId="56" borderId="0" applyNumberFormat="0" applyBorder="0" applyAlignment="0" applyProtection="0"/>
    <xf numFmtId="0" fontId="37" fillId="53" borderId="0" applyNumberFormat="0" applyBorder="0" applyAlignment="0" applyProtection="0"/>
    <xf numFmtId="0" fontId="37" fillId="58" borderId="0" applyNumberFormat="0" applyBorder="0" applyAlignment="0" applyProtection="0"/>
    <xf numFmtId="0" fontId="36" fillId="62" borderId="0" applyNumberFormat="0" applyBorder="0" applyAlignment="0" applyProtection="0"/>
    <xf numFmtId="0" fontId="36" fillId="63" borderId="0" applyNumberFormat="0" applyBorder="0" applyAlignment="0" applyProtection="0"/>
    <xf numFmtId="0" fontId="37" fillId="53" borderId="0" applyNumberFormat="0" applyBorder="0" applyAlignment="0" applyProtection="0"/>
    <xf numFmtId="0" fontId="37" fillId="55" borderId="0" applyNumberFormat="0" applyBorder="0" applyAlignment="0" applyProtection="0"/>
    <xf numFmtId="0" fontId="36" fillId="55" borderId="0" applyNumberFormat="0" applyBorder="0" applyAlignment="0" applyProtection="0"/>
    <xf numFmtId="0" fontId="36" fillId="64" borderId="0" applyNumberFormat="0" applyBorder="0" applyAlignment="0" applyProtection="0"/>
    <xf numFmtId="0" fontId="37" fillId="53" borderId="0" applyNumberFormat="0" applyBorder="0" applyAlignment="0" applyProtection="0"/>
    <xf numFmtId="0" fontId="37" fillId="65" borderId="0" applyNumberFormat="0" applyBorder="0" applyAlignment="0" applyProtection="0"/>
    <xf numFmtId="0" fontId="36" fillId="66" borderId="0" applyNumberFormat="0" applyBorder="0" applyAlignment="0" applyProtection="0"/>
    <xf numFmtId="0" fontId="36" fillId="67" borderId="0" applyNumberFormat="0" applyBorder="0" applyAlignment="0" applyProtection="0"/>
    <xf numFmtId="0" fontId="38" fillId="39" borderId="0" applyNumberFormat="0" applyBorder="0" applyAlignment="0" applyProtection="0">
      <alignment vertical="center"/>
    </xf>
    <xf numFmtId="176" fontId="39" fillId="0" borderId="0" applyFill="0" applyBorder="0" applyAlignment="0"/>
    <xf numFmtId="0" fontId="40" fillId="34" borderId="20" applyNumberFormat="0" applyAlignment="0" applyProtection="0">
      <alignment vertical="center"/>
    </xf>
    <xf numFmtId="0" fontId="41" fillId="68" borderId="21" applyNumberFormat="0" applyAlignment="0" applyProtection="0">
      <alignment vertical="center"/>
    </xf>
    <xf numFmtId="0" fontId="42" fillId="0" borderId="0" applyProtection="0">
      <alignment vertical="center"/>
    </xf>
    <xf numFmtId="41" fontId="32" fillId="0" borderId="0" applyFont="0" applyFill="0" applyBorder="0" applyAlignment="0" applyProtection="0"/>
    <xf numFmtId="177" fontId="43" fillId="0" borderId="0"/>
    <xf numFmtId="43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43" fillId="0" borderId="0"/>
    <xf numFmtId="0" fontId="44" fillId="0" borderId="0" applyProtection="0"/>
    <xf numFmtId="181" fontId="43" fillId="0" borderId="0"/>
    <xf numFmtId="0" fontId="45" fillId="0" borderId="0" applyNumberFormat="0" applyFill="0" applyBorder="0" applyAlignment="0" applyProtection="0">
      <alignment vertical="center"/>
    </xf>
    <xf numFmtId="2" fontId="44" fillId="0" borderId="0" applyProtection="0"/>
    <xf numFmtId="0" fontId="46" fillId="40" borderId="0" applyNumberFormat="0" applyBorder="0" applyAlignment="0" applyProtection="0">
      <alignment vertical="center"/>
    </xf>
    <xf numFmtId="38" fontId="47" fillId="42" borderId="0" applyBorder="0" applyAlignment="0" applyProtection="0"/>
    <xf numFmtId="0" fontId="48" fillId="0" borderId="22" applyNumberFormat="0" applyAlignment="0" applyProtection="0">
      <alignment horizontal="left" vertical="center"/>
    </xf>
    <xf numFmtId="0" fontId="48" fillId="0" borderId="23">
      <alignment horizontal="left" vertical="center"/>
    </xf>
    <xf numFmtId="0" fontId="49" fillId="0" borderId="24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Protection="0"/>
    <xf numFmtId="0" fontId="48" fillId="0" borderId="0" applyProtection="0"/>
    <xf numFmtId="0" fontId="53" fillId="35" borderId="20" applyNumberFormat="0" applyAlignment="0" applyProtection="0">
      <alignment vertical="center"/>
    </xf>
    <xf numFmtId="10" fontId="47" fillId="34" borderId="1" applyBorder="0" applyAlignment="0" applyProtection="0"/>
    <xf numFmtId="0" fontId="53" fillId="35" borderId="20" applyNumberFormat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37" fontId="56" fillId="0" borderId="0"/>
    <xf numFmtId="0" fontId="57" fillId="0" borderId="0"/>
    <xf numFmtId="0" fontId="58" fillId="0" borderId="0"/>
    <xf numFmtId="0" fontId="59" fillId="0" borderId="0"/>
    <xf numFmtId="0" fontId="33" fillId="36" borderId="28" applyNumberFormat="0" applyFont="0" applyAlignment="0" applyProtection="0">
      <alignment vertical="center"/>
    </xf>
    <xf numFmtId="0" fontId="60" fillId="34" borderId="29" applyNumberFormat="0" applyAlignment="0" applyProtection="0">
      <alignment vertical="center"/>
    </xf>
    <xf numFmtId="10" fontId="32" fillId="0" borderId="0" applyFont="0" applyFill="0" applyBorder="0" applyAlignment="0" applyProtection="0"/>
    <xf numFmtId="1" fontId="32" fillId="0" borderId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44" fillId="0" borderId="30" applyProtection="0"/>
    <xf numFmtId="0" fontId="62" fillId="0" borderId="0" applyNumberFormat="0" applyFill="0" applyBorder="0" applyAlignment="0" applyProtection="0">
      <alignment vertical="center"/>
    </xf>
    <xf numFmtId="9" fontId="6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>
      <alignment horizontal="centerContinuous" vertical="center"/>
    </xf>
    <xf numFmtId="0" fontId="68" fillId="0" borderId="1">
      <alignment horizontal="distributed" vertical="center" wrapText="1"/>
    </xf>
    <xf numFmtId="0" fontId="38" fillId="39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71" fillId="65" borderId="0" applyNumberFormat="0" applyBorder="0" applyAlignment="0" applyProtection="0"/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71" fillId="62" borderId="0" applyNumberFormat="0" applyBorder="0" applyAlignment="0" applyProtection="0"/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1" fillId="62" borderId="0" applyNumberFormat="0" applyBorder="0" applyAlignment="0" applyProtection="0"/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38" fillId="39" borderId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1" fillId="62" borderId="0" applyNumberFormat="0" applyBorder="0" applyAlignment="0" applyProtection="0"/>
    <xf numFmtId="0" fontId="38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71" fillId="62" borderId="0" applyNumberFormat="0" applyBorder="0" applyAlignment="0" applyProtection="0"/>
    <xf numFmtId="0" fontId="70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71" fillId="62" borderId="0" applyNumberFormat="0" applyBorder="0" applyAlignment="0" applyProtection="0"/>
    <xf numFmtId="0" fontId="73" fillId="39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3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8" fillId="0" borderId="0"/>
    <xf numFmtId="0" fontId="5" fillId="0" borderId="0"/>
    <xf numFmtId="0" fontId="0" fillId="0" borderId="0"/>
    <xf numFmtId="0" fontId="5" fillId="0" borderId="0"/>
    <xf numFmtId="0" fontId="74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5" fillId="0" borderId="0">
      <alignment vertical="center"/>
    </xf>
    <xf numFmtId="0" fontId="1" fillId="0" borderId="0" applyNumberFormat="0" applyFont="0" applyFill="0" applyBorder="0" applyAlignment="0">
      <alignment vertical="center"/>
    </xf>
    <xf numFmtId="0" fontId="5" fillId="0" borderId="0"/>
    <xf numFmtId="0" fontId="33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77" fillId="0" borderId="0" applyFont="0" applyFill="0" applyBorder="0" applyAlignment="0" applyProtection="0"/>
    <xf numFmtId="0" fontId="46" fillId="40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69" borderId="0" applyNumberFormat="0" applyBorder="0" applyAlignment="0" applyProtection="0"/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8" fillId="69" borderId="0" applyNumberFormat="0" applyBorder="0" applyAlignment="0" applyProtection="0"/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78" fillId="69" borderId="0" applyNumberFormat="0" applyBorder="0" applyAlignment="0" applyProtection="0"/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46" fillId="40" borderId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78" fillId="69" borderId="0" applyNumberFormat="0" applyBorder="0" applyAlignment="0" applyProtection="0"/>
    <xf numFmtId="0" fontId="46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78" fillId="69" borderId="0" applyNumberFormat="0" applyBorder="0" applyAlignment="0" applyProtection="0"/>
    <xf numFmtId="0" fontId="79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8" fillId="69" borderId="0" applyNumberFormat="0" applyBorder="0" applyAlignment="0" applyProtection="0"/>
    <xf numFmtId="0" fontId="81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81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33" applyNumberFormat="0" applyFill="0" applyAlignment="0" applyProtection="0">
      <alignment vertical="center"/>
    </xf>
    <xf numFmtId="182" fontId="63" fillId="0" borderId="0" applyFont="0" applyFill="0" applyBorder="0" applyAlignment="0" applyProtection="0"/>
    <xf numFmtId="0" fontId="40" fillId="42" borderId="20" applyNumberFormat="0" applyAlignment="0" applyProtection="0">
      <alignment vertical="center"/>
    </xf>
    <xf numFmtId="0" fontId="84" fillId="68" borderId="2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183" fontId="74" fillId="0" borderId="0" applyFont="0" applyFill="0" applyBorder="0" applyAlignment="0" applyProtection="0"/>
    <xf numFmtId="184" fontId="74" fillId="0" borderId="0" applyFont="0" applyFill="0" applyBorder="0" applyAlignment="0" applyProtection="0"/>
    <xf numFmtId="185" fontId="74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43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7" fontId="63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7" fillId="0" borderId="0"/>
    <xf numFmtId="0" fontId="85" fillId="70" borderId="0" applyNumberFormat="0" applyBorder="0" applyAlignment="0" applyProtection="0"/>
    <xf numFmtId="0" fontId="85" fillId="71" borderId="0" applyNumberFormat="0" applyBorder="0" applyAlignment="0" applyProtection="0"/>
    <xf numFmtId="0" fontId="85" fillId="72" borderId="0" applyNumberFormat="0" applyBorder="0" applyAlignment="0" applyProtection="0"/>
    <xf numFmtId="0" fontId="35" fillId="73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7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76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60" fillId="42" borderId="29" applyNumberFormat="0" applyAlignment="0" applyProtection="0">
      <alignment vertical="center"/>
    </xf>
    <xf numFmtId="0" fontId="53" fillId="35" borderId="20" applyNumberFormat="0" applyAlignment="0" applyProtection="0">
      <alignment vertical="center"/>
    </xf>
    <xf numFmtId="1" fontId="68" fillId="0" borderId="1">
      <alignment vertical="center"/>
      <protection locked="0"/>
    </xf>
    <xf numFmtId="0" fontId="86" fillId="0" borderId="0"/>
    <xf numFmtId="188" fontId="68" fillId="0" borderId="1">
      <alignment vertical="center"/>
      <protection locked="0"/>
    </xf>
    <xf numFmtId="0" fontId="32" fillId="0" borderId="0"/>
    <xf numFmtId="0" fontId="5" fillId="36" borderId="28" applyNumberFormat="0" applyFont="0" applyAlignment="0" applyProtection="0">
      <alignment vertical="center"/>
    </xf>
    <xf numFmtId="38" fontId="87" fillId="0" borderId="0" applyFont="0" applyFill="0" applyBorder="0" applyAlignment="0" applyProtection="0"/>
    <xf numFmtId="4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8" fillId="0" borderId="0"/>
  </cellStyleXfs>
  <cellXfs count="170">
    <xf numFmtId="0" fontId="0" fillId="0" borderId="0" xfId="0"/>
    <xf numFmtId="0" fontId="1" fillId="0" borderId="0" xfId="484">
      <alignment vertical="center"/>
    </xf>
    <xf numFmtId="0" fontId="2" fillId="0" borderId="0" xfId="484" applyFont="1" applyAlignment="1"/>
    <xf numFmtId="0" fontId="3" fillId="0" borderId="0" xfId="484" applyFont="1" applyAlignment="1">
      <alignment horizontal="center" vertical="center"/>
    </xf>
    <xf numFmtId="189" fontId="3" fillId="0" borderId="0" xfId="484" applyNumberFormat="1" applyFont="1" applyAlignment="1">
      <alignment horizontal="center" vertical="center"/>
    </xf>
    <xf numFmtId="0" fontId="4" fillId="0" borderId="0" xfId="484" applyFont="1" applyAlignment="1">
      <alignment horizontal="center" vertical="top"/>
    </xf>
    <xf numFmtId="0" fontId="5" fillId="0" borderId="0" xfId="484" applyFont="1" applyAlignment="1"/>
    <xf numFmtId="0" fontId="5" fillId="0" borderId="0" xfId="484" applyFont="1" applyAlignment="1">
      <alignment horizontal="right"/>
    </xf>
    <xf numFmtId="189" fontId="5" fillId="0" borderId="0" xfId="484" applyNumberFormat="1" applyFont="1" applyAlignment="1">
      <alignment horizontal="center"/>
    </xf>
    <xf numFmtId="0" fontId="5" fillId="0" borderId="1" xfId="484" applyFont="1" applyBorder="1" applyAlignment="1">
      <alignment horizontal="center" vertical="center" wrapText="1"/>
    </xf>
    <xf numFmtId="189" fontId="5" fillId="0" borderId="2" xfId="484" applyNumberFormat="1" applyFont="1" applyBorder="1" applyAlignment="1">
      <alignment horizontal="center" vertical="center" wrapText="1"/>
    </xf>
    <xf numFmtId="0" fontId="5" fillId="0" borderId="3" xfId="484" applyFont="1" applyBorder="1" applyAlignment="1">
      <alignment horizontal="center" vertical="center"/>
    </xf>
    <xf numFmtId="190" fontId="5" fillId="0" borderId="1" xfId="484" applyNumberFormat="1" applyFont="1" applyBorder="1" applyAlignment="1">
      <alignment horizontal="center" vertical="center" wrapText="1"/>
    </xf>
    <xf numFmtId="0" fontId="5" fillId="0" borderId="2" xfId="484" applyFont="1" applyBorder="1" applyAlignment="1">
      <alignment horizontal="center" vertical="center" wrapText="1"/>
    </xf>
    <xf numFmtId="0" fontId="5" fillId="0" borderId="3" xfId="484" applyFont="1" applyBorder="1" applyAlignment="1">
      <alignment vertical="center" wrapText="1"/>
    </xf>
    <xf numFmtId="0" fontId="5" fillId="0" borderId="4" xfId="484" applyFont="1" applyBorder="1" applyAlignment="1">
      <alignment horizontal="center" vertical="center" wrapText="1"/>
    </xf>
    <xf numFmtId="0" fontId="5" fillId="0" borderId="5" xfId="484" applyFont="1" applyBorder="1" applyAlignment="1">
      <alignment horizontal="center" vertical="center" wrapText="1"/>
    </xf>
    <xf numFmtId="190" fontId="5" fillId="0" borderId="4" xfId="484" applyNumberFormat="1" applyFont="1" applyBorder="1" applyAlignment="1">
      <alignment horizontal="center" vertical="center" wrapText="1"/>
    </xf>
    <xf numFmtId="0" fontId="5" fillId="0" borderId="3" xfId="484" applyFont="1" applyBorder="1" applyAlignment="1">
      <alignment horizontal="center" vertical="center" wrapText="1"/>
    </xf>
    <xf numFmtId="4" fontId="5" fillId="0" borderId="3" xfId="484" applyNumberFormat="1" applyFont="1" applyBorder="1" applyAlignment="1">
      <alignment horizontal="center" vertical="center" wrapText="1"/>
    </xf>
    <xf numFmtId="190" fontId="5" fillId="0" borderId="3" xfId="484" applyNumberFormat="1" applyFont="1" applyBorder="1" applyAlignment="1">
      <alignment horizontal="center" vertical="center" wrapText="1"/>
    </xf>
    <xf numFmtId="190" fontId="5" fillId="0" borderId="2" xfId="484" applyNumberFormat="1" applyFont="1" applyBorder="1" applyAlignment="1">
      <alignment horizontal="center" vertical="center" wrapText="1"/>
    </xf>
    <xf numFmtId="49" fontId="5" fillId="0" borderId="3" xfId="484" applyNumberFormat="1" applyFont="1" applyBorder="1" applyAlignment="1">
      <alignment horizontal="center" vertical="center"/>
    </xf>
    <xf numFmtId="49" fontId="5" fillId="0" borderId="2" xfId="484" applyNumberFormat="1" applyFont="1" applyBorder="1" applyAlignment="1">
      <alignment horizontal="center" vertical="center"/>
    </xf>
    <xf numFmtId="0" fontId="5" fillId="0" borderId="2" xfId="484" applyFont="1" applyBorder="1" applyAlignment="1">
      <alignment vertical="center" wrapText="1"/>
    </xf>
    <xf numFmtId="0" fontId="5" fillId="0" borderId="4" xfId="484" applyFont="1" applyBorder="1" applyAlignment="1">
      <alignment horizontal="center" vertical="center"/>
    </xf>
    <xf numFmtId="49" fontId="5" fillId="0" borderId="5" xfId="484" applyNumberFormat="1" applyFont="1" applyBorder="1" applyAlignment="1">
      <alignment horizontal="center" vertical="center"/>
    </xf>
    <xf numFmtId="189" fontId="5" fillId="0" borderId="5" xfId="484" applyNumberFormat="1" applyFont="1" applyBorder="1" applyAlignment="1">
      <alignment horizontal="center" vertical="center"/>
    </xf>
    <xf numFmtId="0" fontId="5" fillId="0" borderId="5" xfId="484" applyFont="1" applyBorder="1" applyAlignment="1">
      <alignment vertical="center" wrapText="1"/>
    </xf>
    <xf numFmtId="49" fontId="5" fillId="0" borderId="3" xfId="484" applyNumberFormat="1" applyFont="1" applyBorder="1" applyAlignment="1">
      <alignment horizontal="center" vertical="center" wrapText="1"/>
    </xf>
    <xf numFmtId="4" fontId="5" fillId="0" borderId="4" xfId="484" applyNumberFormat="1" applyFont="1" applyBorder="1" applyAlignment="1">
      <alignment horizontal="center" vertical="center" wrapText="1"/>
    </xf>
    <xf numFmtId="0" fontId="6" fillId="0" borderId="3" xfId="484" applyFont="1" applyBorder="1" applyAlignment="1">
      <alignment horizontal="center" vertical="center" wrapText="1"/>
    </xf>
    <xf numFmtId="0" fontId="7" fillId="0" borderId="3" xfId="484" applyFont="1" applyBorder="1" applyAlignment="1">
      <alignment horizontal="center" vertical="center" wrapText="1"/>
    </xf>
    <xf numFmtId="189" fontId="5" fillId="0" borderId="3" xfId="484" applyNumberFormat="1" applyFont="1" applyBorder="1" applyAlignment="1">
      <alignment horizontal="center" vertical="center" wrapText="1"/>
    </xf>
    <xf numFmtId="0" fontId="5" fillId="0" borderId="3" xfId="484" applyFont="1" applyBorder="1">
      <alignment vertical="center"/>
    </xf>
    <xf numFmtId="189" fontId="5" fillId="0" borderId="3" xfId="484" applyNumberFormat="1" applyFont="1" applyBorder="1" applyAlignment="1">
      <alignment horizontal="center" vertical="center"/>
    </xf>
    <xf numFmtId="0" fontId="5" fillId="0" borderId="0" xfId="478" applyFont="1" applyAlignment="1">
      <alignment wrapText="1"/>
    </xf>
    <xf numFmtId="0" fontId="0" fillId="0" borderId="0" xfId="478" applyAlignment="1">
      <alignment wrapText="1"/>
    </xf>
    <xf numFmtId="0" fontId="2" fillId="0" borderId="0" xfId="478" applyFont="1" applyAlignment="1">
      <alignment horizontal="left" wrapText="1"/>
    </xf>
    <xf numFmtId="0" fontId="2" fillId="0" borderId="0" xfId="478" applyFont="1" applyAlignment="1">
      <alignment wrapText="1"/>
    </xf>
    <xf numFmtId="0" fontId="8" fillId="0" borderId="0" xfId="498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9" fillId="0" borderId="0" xfId="498" applyFont="1" applyAlignment="1">
      <alignment wrapText="1"/>
    </xf>
    <xf numFmtId="0" fontId="5" fillId="0" borderId="1" xfId="478" applyFont="1" applyBorder="1" applyAlignment="1">
      <alignment horizontal="center" vertical="center" wrapText="1"/>
    </xf>
    <xf numFmtId="0" fontId="5" fillId="0" borderId="1" xfId="478" applyFont="1" applyBorder="1" applyAlignment="1">
      <alignment vertical="center" wrapText="1"/>
    </xf>
    <xf numFmtId="189" fontId="5" fillId="0" borderId="1" xfId="478" applyNumberFormat="1" applyFont="1" applyBorder="1" applyAlignment="1">
      <alignment horizontal="center" vertical="center" wrapText="1"/>
    </xf>
    <xf numFmtId="0" fontId="0" fillId="0" borderId="1" xfId="478" applyBorder="1" applyAlignment="1">
      <alignment wrapText="1"/>
    </xf>
    <xf numFmtId="0" fontId="6" fillId="0" borderId="1" xfId="478" applyFont="1" applyBorder="1" applyAlignment="1">
      <alignment horizontal="center" vertical="center" wrapText="1"/>
    </xf>
    <xf numFmtId="189" fontId="0" fillId="0" borderId="0" xfId="478" applyNumberFormat="1" applyAlignment="1">
      <alignment wrapText="1"/>
    </xf>
    <xf numFmtId="0" fontId="9" fillId="0" borderId="0" xfId="498" applyFont="1" applyAlignment="1">
      <alignment horizontal="right" wrapText="1"/>
    </xf>
    <xf numFmtId="0" fontId="5" fillId="0" borderId="0" xfId="478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Continuous" vertical="top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91" fontId="5" fillId="0" borderId="1" xfId="0" applyNumberFormat="1" applyFont="1" applyBorder="1" applyAlignment="1">
      <alignment horizontal="left" vertical="center" wrapText="1"/>
    </xf>
    <xf numFmtId="191" fontId="5" fillId="0" borderId="1" xfId="0" applyNumberFormat="1" applyFont="1" applyBorder="1" applyAlignment="1">
      <alignment horizontal="center" vertical="center" wrapText="1"/>
    </xf>
    <xf numFmtId="190" fontId="5" fillId="0" borderId="7" xfId="0" applyNumberFormat="1" applyFont="1" applyBorder="1" applyAlignment="1">
      <alignment horizontal="right" vertical="center" wrapText="1"/>
    </xf>
    <xf numFmtId="190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8" xfId="484" applyFont="1" applyBorder="1" applyAlignment="1">
      <alignment horizontal="center" vertical="center" wrapText="1"/>
    </xf>
    <xf numFmtId="0" fontId="10" fillId="0" borderId="3" xfId="484" applyFont="1" applyBorder="1" applyAlignment="1">
      <alignment horizontal="center" vertical="center" wrapText="1"/>
    </xf>
    <xf numFmtId="190" fontId="6" fillId="0" borderId="3" xfId="484" applyNumberFormat="1" applyFont="1" applyBorder="1" applyAlignment="1">
      <alignment horizontal="center" vertical="center" wrapText="1"/>
    </xf>
    <xf numFmtId="190" fontId="6" fillId="0" borderId="2" xfId="484" applyNumberFormat="1" applyFont="1" applyBorder="1" applyAlignment="1">
      <alignment horizontal="center" vertical="center" wrapText="1"/>
    </xf>
    <xf numFmtId="4" fontId="5" fillId="0" borderId="2" xfId="484" applyNumberFormat="1" applyFont="1" applyBorder="1" applyAlignment="1">
      <alignment horizontal="center" vertical="center" wrapText="1"/>
    </xf>
    <xf numFmtId="190" fontId="5" fillId="0" borderId="5" xfId="484" applyNumberFormat="1" applyFont="1" applyBorder="1" applyAlignment="1">
      <alignment horizontal="center" vertical="center" wrapText="1"/>
    </xf>
    <xf numFmtId="190" fontId="6" fillId="0" borderId="5" xfId="484" applyNumberFormat="1" applyFont="1" applyBorder="1" applyAlignment="1">
      <alignment horizontal="center" vertical="center" wrapText="1"/>
    </xf>
    <xf numFmtId="4" fontId="5" fillId="0" borderId="5" xfId="484" applyNumberFormat="1" applyFont="1" applyBorder="1" applyAlignment="1">
      <alignment horizontal="center" vertical="center" wrapText="1"/>
    </xf>
    <xf numFmtId="190" fontId="11" fillId="0" borderId="3" xfId="484" applyNumberFormat="1" applyFont="1" applyBorder="1" applyAlignment="1">
      <alignment horizontal="center" vertical="center" wrapText="1"/>
    </xf>
    <xf numFmtId="191" fontId="5" fillId="0" borderId="3" xfId="484" applyNumberFormat="1" applyFont="1" applyBorder="1" applyAlignment="1">
      <alignment horizontal="center" vertical="center" wrapText="1"/>
    </xf>
    <xf numFmtId="0" fontId="5" fillId="0" borderId="0" xfId="498"/>
    <xf numFmtId="0" fontId="8" fillId="0" borderId="0" xfId="498" applyFont="1" applyAlignment="1">
      <alignment vertical="center"/>
    </xf>
    <xf numFmtId="0" fontId="8" fillId="0" borderId="0" xfId="498" applyFont="1" applyAlignment="1">
      <alignment horizontal="center" vertical="center"/>
    </xf>
    <xf numFmtId="0" fontId="9" fillId="0" borderId="0" xfId="498" applyFont="1"/>
    <xf numFmtId="0" fontId="9" fillId="0" borderId="0" xfId="498" applyFont="1" applyAlignment="1">
      <alignment horizontal="right"/>
    </xf>
    <xf numFmtId="0" fontId="9" fillId="0" borderId="1" xfId="498" applyFont="1" applyBorder="1" applyAlignment="1">
      <alignment horizontal="center" vertical="center" wrapText="1"/>
    </xf>
    <xf numFmtId="0" fontId="9" fillId="0" borderId="1" xfId="498" applyFont="1" applyBorder="1" applyAlignment="1">
      <alignment horizontal="center" vertical="center"/>
    </xf>
    <xf numFmtId="0" fontId="9" fillId="0" borderId="0" xfId="498" applyFont="1" applyAlignment="1">
      <alignment horizontal="center" vertical="center" wrapText="1"/>
    </xf>
    <xf numFmtId="189" fontId="9" fillId="0" borderId="1" xfId="498" applyNumberFormat="1" applyFont="1" applyBorder="1" applyAlignment="1">
      <alignment horizontal="center" vertical="center"/>
    </xf>
    <xf numFmtId="0" fontId="9" fillId="0" borderId="0" xfId="498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89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90" fontId="5" fillId="0" borderId="1" xfId="0" applyNumberFormat="1" applyFont="1" applyBorder="1" applyAlignment="1">
      <alignment horizontal="left" vertical="center" wrapText="1"/>
    </xf>
    <xf numFmtId="18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indent="1"/>
    </xf>
    <xf numFmtId="190" fontId="5" fillId="0" borderId="1" xfId="0" applyNumberFormat="1" applyFont="1" applyBorder="1" applyAlignment="1">
      <alignment horizontal="left" vertical="center" wrapText="1" indent="1"/>
    </xf>
    <xf numFmtId="49" fontId="5" fillId="0" borderId="1" xfId="0" applyNumberFormat="1" applyFont="1" applyBorder="1" applyAlignment="1">
      <alignment horizontal="left" vertical="center" wrapText="1" indent="2"/>
    </xf>
    <xf numFmtId="190" fontId="5" fillId="0" borderId="1" xfId="0" applyNumberFormat="1" applyFont="1" applyBorder="1" applyAlignment="1">
      <alignment horizontal="left" vertical="center" wrapText="1" indent="2"/>
    </xf>
    <xf numFmtId="189" fontId="5" fillId="0" borderId="1" xfId="0" applyNumberFormat="1" applyFont="1" applyBorder="1"/>
    <xf numFmtId="189" fontId="3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19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90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/>
    </xf>
    <xf numFmtId="190" fontId="5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190" fontId="5" fillId="0" borderId="9" xfId="0" applyNumberFormat="1" applyFont="1" applyBorder="1" applyAlignment="1">
      <alignment horizontal="left" vertical="center" wrapText="1"/>
    </xf>
    <xf numFmtId="190" fontId="5" fillId="0" borderId="1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3"/>
    </xf>
    <xf numFmtId="4" fontId="5" fillId="0" borderId="1" xfId="0" applyNumberFormat="1" applyFont="1" applyBorder="1" applyAlignment="1">
      <alignment horizontal="center" vertical="center"/>
    </xf>
    <xf numFmtId="190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Continuous" vertical="center"/>
    </xf>
    <xf numFmtId="193" fontId="5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190" fontId="3" fillId="0" borderId="0" xfId="0" applyNumberFormat="1" applyFont="1" applyAlignment="1">
      <alignment vertical="center"/>
    </xf>
    <xf numFmtId="0" fontId="3" fillId="0" borderId="0" xfId="0" applyFont="1"/>
    <xf numFmtId="189" fontId="3" fillId="0" borderId="0" xfId="0" applyNumberFormat="1" applyFont="1" applyAlignment="1">
      <alignment horizontal="right" vertical="top"/>
    </xf>
    <xf numFmtId="189" fontId="4" fillId="0" borderId="0" xfId="0" applyNumberFormat="1" applyFont="1" applyAlignment="1">
      <alignment horizontal="center" vertical="top"/>
    </xf>
    <xf numFmtId="189" fontId="5" fillId="0" borderId="0" xfId="0" applyNumberFormat="1" applyFont="1" applyAlignment="1">
      <alignment horizontal="right"/>
    </xf>
    <xf numFmtId="189" fontId="5" fillId="0" borderId="0" xfId="0" applyNumberFormat="1" applyFont="1" applyAlignment="1">
      <alignment vertical="center"/>
    </xf>
    <xf numFmtId="189" fontId="5" fillId="0" borderId="0" xfId="0" applyNumberFormat="1" applyFont="1" applyAlignment="1">
      <alignment horizontal="center" vertical="center"/>
    </xf>
    <xf numFmtId="189" fontId="5" fillId="0" borderId="0" xfId="0" applyNumberFormat="1" applyFont="1"/>
    <xf numFmtId="0" fontId="3" fillId="0" borderId="0" xfId="0" applyFont="1" applyAlignment="1">
      <alignment horizontal="left" vertical="center"/>
    </xf>
    <xf numFmtId="189" fontId="3" fillId="0" borderId="0" xfId="0" applyNumberFormat="1" applyFont="1" applyAlignment="1">
      <alignment horizontal="left" vertical="center"/>
    </xf>
    <xf numFmtId="189" fontId="3" fillId="0" borderId="0" xfId="0" applyNumberFormat="1" applyFont="1" applyAlignment="1">
      <alignment horizontal="center" vertical="center"/>
    </xf>
    <xf numFmtId="189" fontId="0" fillId="0" borderId="0" xfId="0" applyNumberFormat="1"/>
    <xf numFmtId="189" fontId="2" fillId="0" borderId="0" xfId="0" applyNumberFormat="1" applyFont="1"/>
    <xf numFmtId="189" fontId="4" fillId="0" borderId="0" xfId="0" applyNumberFormat="1" applyFont="1" applyAlignment="1">
      <alignment horizontal="centerContinuous" vertical="top"/>
    </xf>
    <xf numFmtId="2" fontId="5" fillId="0" borderId="1" xfId="0" applyNumberFormat="1" applyFont="1" applyBorder="1" applyAlignment="1">
      <alignment horizontal="center" vertical="center" wrapText="1"/>
    </xf>
    <xf numFmtId="189" fontId="5" fillId="0" borderId="1" xfId="0" applyNumberFormat="1" applyFont="1" applyBorder="1" applyAlignment="1">
      <alignment horizontal="left" vertical="center" wrapText="1"/>
    </xf>
    <xf numFmtId="189" fontId="5" fillId="0" borderId="1" xfId="0" applyNumberFormat="1" applyFont="1" applyBorder="1" applyAlignment="1">
      <alignment horizontal="left" vertical="center" wrapText="1" indent="1"/>
    </xf>
    <xf numFmtId="189" fontId="5" fillId="0" borderId="1" xfId="0" applyNumberFormat="1" applyFont="1" applyBorder="1" applyAlignment="1">
      <alignment horizontal="left" vertical="center" wrapText="1" indent="2"/>
    </xf>
    <xf numFmtId="2" fontId="5" fillId="0" borderId="1" xfId="0" applyNumberFormat="1" applyFont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center" vertical="center" wrapText="1"/>
    </xf>
    <xf numFmtId="194" fontId="3" fillId="0" borderId="0" xfId="0" applyNumberFormat="1" applyFont="1" applyAlignment="1">
      <alignment vertical="center"/>
    </xf>
    <xf numFmtId="192" fontId="3" fillId="0" borderId="0" xfId="0" applyNumberFormat="1" applyFont="1" applyAlignment="1">
      <alignment horizontal="right" vertical="top"/>
    </xf>
    <xf numFmtId="195" fontId="4" fillId="0" borderId="0" xfId="0" applyNumberFormat="1" applyFont="1" applyAlignment="1">
      <alignment horizontal="center" vertical="top"/>
    </xf>
    <xf numFmtId="192" fontId="5" fillId="0" borderId="0" xfId="0" applyNumberFormat="1" applyFont="1" applyAlignment="1">
      <alignment horizontal="left"/>
    </xf>
    <xf numFmtId="192" fontId="5" fillId="0" borderId="0" xfId="0" applyNumberFormat="1" applyFont="1" applyAlignment="1">
      <alignment horizontal="right"/>
    </xf>
    <xf numFmtId="192" fontId="0" fillId="0" borderId="1" xfId="0" applyNumberFormat="1" applyBorder="1" applyAlignment="1">
      <alignment horizontal="center" vertical="center" wrapText="1"/>
    </xf>
    <xf numFmtId="192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92" fontId="0" fillId="0" borderId="1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90" fontId="5" fillId="0" borderId="1" xfId="0" applyNumberFormat="1" applyFont="1" applyBorder="1" applyAlignment="1">
      <alignment horizontal="center" vertical="center" wrapText="1"/>
    </xf>
    <xf numFmtId="190" fontId="0" fillId="0" borderId="9" xfId="0" applyNumberFormat="1" applyBorder="1" applyAlignment="1">
      <alignment horizontal="center" vertical="center" wrapText="1"/>
    </xf>
    <xf numFmtId="190" fontId="0" fillId="0" borderId="7" xfId="0" applyNumberFormat="1" applyBorder="1" applyAlignment="1">
      <alignment horizontal="center" vertical="center" wrapText="1"/>
    </xf>
    <xf numFmtId="192" fontId="0" fillId="0" borderId="6" xfId="0" applyNumberFormat="1" applyBorder="1" applyAlignment="1">
      <alignment vertical="center" wrapText="1"/>
    </xf>
    <xf numFmtId="194" fontId="0" fillId="0" borderId="6" xfId="0" applyNumberFormat="1" applyBorder="1" applyAlignment="1">
      <alignment vertical="center" wrapText="1"/>
    </xf>
    <xf numFmtId="189" fontId="4" fillId="0" borderId="0" xfId="0" applyNumberFormat="1" applyFont="1" applyAlignment="1">
      <alignment vertical="top"/>
    </xf>
    <xf numFmtId="189" fontId="5" fillId="0" borderId="0" xfId="0" applyNumberFormat="1" applyFont="1" applyAlignment="1">
      <alignment horizontal="left"/>
    </xf>
    <xf numFmtId="189" fontId="5" fillId="0" borderId="9" xfId="0" applyNumberFormat="1" applyFont="1" applyBorder="1" applyAlignment="1">
      <alignment vertical="center"/>
    </xf>
    <xf numFmtId="189" fontId="5" fillId="0" borderId="9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wrapText="1"/>
    </xf>
    <xf numFmtId="189" fontId="5" fillId="0" borderId="1" xfId="0" applyNumberFormat="1" applyFont="1" applyBorder="1" applyAlignment="1">
      <alignment vertical="center" wrapText="1"/>
    </xf>
    <xf numFmtId="189" fontId="5" fillId="0" borderId="9" xfId="0" applyNumberFormat="1" applyFont="1" applyBorder="1" applyAlignment="1">
      <alignment horizontal="left" vertical="center" wrapText="1"/>
    </xf>
    <xf numFmtId="196" fontId="5" fillId="0" borderId="0" xfId="0" applyNumberFormat="1" applyFont="1" applyAlignment="1">
      <alignment vertical="center"/>
    </xf>
    <xf numFmtId="189" fontId="5" fillId="0" borderId="0" xfId="0" applyNumberFormat="1" applyFont="1" applyAlignment="1">
      <alignment horizontal="left" vertical="center"/>
    </xf>
    <xf numFmtId="189" fontId="5" fillId="0" borderId="0" xfId="0" applyNumberFormat="1" applyFont="1" applyAlignment="1">
      <alignment horizontal="right" vertical="center" wrapText="1"/>
    </xf>
    <xf numFmtId="189" fontId="5" fillId="0" borderId="0" xfId="0" applyNumberFormat="1" applyFont="1" applyAlignment="1">
      <alignment horizontal="centerContinuous" vertical="center"/>
    </xf>
    <xf numFmtId="189" fontId="3" fillId="0" borderId="0" xfId="0" applyNumberFormat="1" applyFont="1" applyAlignment="1">
      <alignment vertical="center"/>
    </xf>
    <xf numFmtId="189" fontId="3" fillId="0" borderId="0" xfId="0" applyNumberFormat="1" applyFont="1"/>
  </cellXfs>
  <cellStyles count="8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_ET_STYLE_NoName_00_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强调文字颜色 1 2" xfId="81"/>
    <cellStyle name="60% - 强调文字颜色 2 2" xfId="82"/>
    <cellStyle name="60% - 强调文字颜色 3 2" xfId="83"/>
    <cellStyle name="60% - 强调文字颜色 4 2" xfId="84"/>
    <cellStyle name="60% - 强调文字颜色 5 2" xfId="85"/>
    <cellStyle name="60% - 强调文字颜色 6 2" xfId="86"/>
    <cellStyle name="Accent1" xfId="87"/>
    <cellStyle name="Accent1 - 20%" xfId="88"/>
    <cellStyle name="Accent1 - 40%" xfId="89"/>
    <cellStyle name="Accent1 - 60%" xfId="90"/>
    <cellStyle name="Accent1_2006年33甘肃" xfId="91"/>
    <cellStyle name="Accent2" xfId="92"/>
    <cellStyle name="Accent2 - 20%" xfId="93"/>
    <cellStyle name="Accent2 - 40%" xfId="94"/>
    <cellStyle name="Accent2 - 60%" xfId="95"/>
    <cellStyle name="Accent2_2006年33甘肃" xfId="96"/>
    <cellStyle name="Accent3" xfId="97"/>
    <cellStyle name="Accent3 - 20%" xfId="98"/>
    <cellStyle name="Accent3 - 40%" xfId="99"/>
    <cellStyle name="Accent3 - 60%" xfId="100"/>
    <cellStyle name="Accent3_2006年33甘肃" xfId="101"/>
    <cellStyle name="Accent4" xfId="102"/>
    <cellStyle name="Accent4 - 20%" xfId="103"/>
    <cellStyle name="Accent4 - 40%" xfId="104"/>
    <cellStyle name="Accent4 - 60%" xfId="105"/>
    <cellStyle name="Accent5" xfId="106"/>
    <cellStyle name="Accent5 - 20%" xfId="107"/>
    <cellStyle name="Accent5 - 40%" xfId="108"/>
    <cellStyle name="Accent5 - 60%" xfId="109"/>
    <cellStyle name="Accent6" xfId="110"/>
    <cellStyle name="Accent6 - 20%" xfId="111"/>
    <cellStyle name="Accent6 - 40%" xfId="112"/>
    <cellStyle name="Accent6 - 60%" xfId="113"/>
    <cellStyle name="Accent6_2006年33甘肃" xfId="114"/>
    <cellStyle name="Bad" xfId="115"/>
    <cellStyle name="Calc Currency (0)" xfId="116"/>
    <cellStyle name="Calculation" xfId="117"/>
    <cellStyle name="Check Cell" xfId="118"/>
    <cellStyle name="ColLevel_0" xfId="119"/>
    <cellStyle name="Comma [0]" xfId="120"/>
    <cellStyle name="comma zerodec" xfId="121"/>
    <cellStyle name="Comma_1995" xfId="122"/>
    <cellStyle name="Currency [0]" xfId="123"/>
    <cellStyle name="Currency_1995" xfId="124"/>
    <cellStyle name="Currency1" xfId="125"/>
    <cellStyle name="Date" xfId="126"/>
    <cellStyle name="Dollar (zero dec)" xfId="127"/>
    <cellStyle name="Explanatory Text" xfId="128"/>
    <cellStyle name="Fixed" xfId="129"/>
    <cellStyle name="Good" xfId="130"/>
    <cellStyle name="Grey" xfId="131"/>
    <cellStyle name="Header1" xfId="132"/>
    <cellStyle name="Header2" xfId="133"/>
    <cellStyle name="Heading 1" xfId="134"/>
    <cellStyle name="Heading 2" xfId="135"/>
    <cellStyle name="Heading 3" xfId="136"/>
    <cellStyle name="Heading 4" xfId="137"/>
    <cellStyle name="HEADING1" xfId="138"/>
    <cellStyle name="HEADING2" xfId="139"/>
    <cellStyle name="Input" xfId="140"/>
    <cellStyle name="Input [yellow]" xfId="141"/>
    <cellStyle name="Input_20121229 提供执行转移支付" xfId="142"/>
    <cellStyle name="Linked Cell" xfId="143"/>
    <cellStyle name="Neutral" xfId="144"/>
    <cellStyle name="no dec" xfId="145"/>
    <cellStyle name="Norma,_laroux_4_营业在建 (2)_E21" xfId="146"/>
    <cellStyle name="Normal - Style1" xfId="147"/>
    <cellStyle name="Normal_#10-Headcount" xfId="148"/>
    <cellStyle name="Note" xfId="149"/>
    <cellStyle name="Output" xfId="150"/>
    <cellStyle name="Percent [2]" xfId="151"/>
    <cellStyle name="Percent_laroux" xfId="152"/>
    <cellStyle name="RowLevel_0" xfId="153"/>
    <cellStyle name="Title" xfId="154"/>
    <cellStyle name="Total" xfId="155"/>
    <cellStyle name="Warning Text" xfId="156"/>
    <cellStyle name="百分比 2" xfId="157"/>
    <cellStyle name="百分比 3" xfId="158"/>
    <cellStyle name="百分比 4" xfId="159"/>
    <cellStyle name="百分比 5" xfId="160"/>
    <cellStyle name="标题 1 2" xfId="161"/>
    <cellStyle name="标题 2 2" xfId="162"/>
    <cellStyle name="标题 3 2" xfId="163"/>
    <cellStyle name="标题 4 2" xfId="164"/>
    <cellStyle name="标题 5" xfId="165"/>
    <cellStyle name="表标题" xfId="166"/>
    <cellStyle name="差 2" xfId="167"/>
    <cellStyle name="差_00省级(打印)" xfId="168"/>
    <cellStyle name="差_03昭通" xfId="169"/>
    <cellStyle name="差_0502通海县" xfId="170"/>
    <cellStyle name="差_05潍坊" xfId="171"/>
    <cellStyle name="差_0605石屏县" xfId="172"/>
    <cellStyle name="差_0605石屏县_财力性转移支付2010年预算参考数" xfId="173"/>
    <cellStyle name="差_07临沂" xfId="174"/>
    <cellStyle name="差_09黑龙江" xfId="175"/>
    <cellStyle name="差_09黑龙江_财力性转移支付2010年预算参考数" xfId="176"/>
    <cellStyle name="差_1" xfId="177"/>
    <cellStyle name="差_1_财力性转移支付2010年预算参考数" xfId="178"/>
    <cellStyle name="差_1110洱源县" xfId="179"/>
    <cellStyle name="差_1110洱源县_财力性转移支付2010年预算参考数" xfId="180"/>
    <cellStyle name="差_11大理" xfId="181"/>
    <cellStyle name="差_11大理_财力性转移支付2010年预算参考数" xfId="182"/>
    <cellStyle name="差_12滨州" xfId="183"/>
    <cellStyle name="差_12滨州_财力性转移支付2010年预算参考数" xfId="184"/>
    <cellStyle name="差_14安徽" xfId="185"/>
    <cellStyle name="差_14安徽_财力性转移支付2010年预算参考数" xfId="186"/>
    <cellStyle name="差_2" xfId="187"/>
    <cellStyle name="差_2_财力性转移支付2010年预算参考数" xfId="188"/>
    <cellStyle name="差_2006年22湖南" xfId="189"/>
    <cellStyle name="差_2006年22湖南_财力性转移支付2010年预算参考数" xfId="190"/>
    <cellStyle name="差_2006年27重庆" xfId="191"/>
    <cellStyle name="差_2006年27重庆_财力性转移支付2010年预算参考数" xfId="192"/>
    <cellStyle name="差_2006年28四川" xfId="193"/>
    <cellStyle name="差_2006年28四川_财力性转移支付2010年预算参考数" xfId="194"/>
    <cellStyle name="差_2006年30云南" xfId="195"/>
    <cellStyle name="差_2006年33甘肃" xfId="196"/>
    <cellStyle name="差_2006年34青海" xfId="197"/>
    <cellStyle name="差_2006年34青海_财力性转移支付2010年预算参考数" xfId="198"/>
    <cellStyle name="差_2006年全省财力计算表（中央、决算）" xfId="199"/>
    <cellStyle name="差_2006年水利统计指标统计表" xfId="200"/>
    <cellStyle name="差_2006年水利统计指标统计表_财力性转移支付2010年预算参考数" xfId="201"/>
    <cellStyle name="差_2007年收支情况及2008年收支预计表(汇总表)" xfId="202"/>
    <cellStyle name="差_2007年收支情况及2008年收支预计表(汇总表)_财力性转移支付2010年预算参考数" xfId="203"/>
    <cellStyle name="差_2007年一般预算支出剔除" xfId="204"/>
    <cellStyle name="差_2007年一般预算支出剔除_财力性转移支付2010年预算参考数" xfId="205"/>
    <cellStyle name="差_2007一般预算支出口径剔除表" xfId="206"/>
    <cellStyle name="差_2007一般预算支出口径剔除表_财力性转移支付2010年预算参考数" xfId="207"/>
    <cellStyle name="差_2008计算资料（8月5）" xfId="208"/>
    <cellStyle name="差_2008年全省汇总收支计算表" xfId="209"/>
    <cellStyle name="差_2008年全省汇总收支计算表_财力性转移支付2010年预算参考数" xfId="210"/>
    <cellStyle name="差_2008年一般预算支出预计" xfId="211"/>
    <cellStyle name="差_2008年预计支出与2007年对比" xfId="212"/>
    <cellStyle name="差_2008年支出调整" xfId="213"/>
    <cellStyle name="差_2008年支出调整_财力性转移支付2010年预算参考数" xfId="214"/>
    <cellStyle name="差_2008年支出核定" xfId="215"/>
    <cellStyle name="差_2015年社会保险基金预算草案表样（报人大）" xfId="216"/>
    <cellStyle name="差_2016年科目0114" xfId="217"/>
    <cellStyle name="差_2016人代会附表（2015-9-11）（姚局）-财经委" xfId="218"/>
    <cellStyle name="差_20河南" xfId="219"/>
    <cellStyle name="差_20河南_财力性转移支付2010年预算参考数" xfId="220"/>
    <cellStyle name="差_22湖南" xfId="221"/>
    <cellStyle name="差_22湖南_财力性转移支付2010年预算参考数" xfId="222"/>
    <cellStyle name="差_27重庆" xfId="223"/>
    <cellStyle name="差_27重庆_财力性转移支付2010年预算参考数" xfId="224"/>
    <cellStyle name="差_28四川" xfId="225"/>
    <cellStyle name="差_28四川_财力性转移支付2010年预算参考数" xfId="226"/>
    <cellStyle name="差_30云南" xfId="227"/>
    <cellStyle name="差_30云南_1" xfId="228"/>
    <cellStyle name="差_30云南_1_财力性转移支付2010年预算参考数" xfId="229"/>
    <cellStyle name="差_33甘肃" xfId="230"/>
    <cellStyle name="差_34青海" xfId="231"/>
    <cellStyle name="差_34青海_1" xfId="232"/>
    <cellStyle name="差_34青海_1_财力性转移支付2010年预算参考数" xfId="233"/>
    <cellStyle name="差_34青海_财力性转移支付2010年预算参考数" xfId="234"/>
    <cellStyle name="差_530623_2006年县级财政报表附表" xfId="235"/>
    <cellStyle name="差_530629_2006年县级财政报表附表" xfId="236"/>
    <cellStyle name="差_5334_2006年迪庆县级财政报表附表" xfId="237"/>
    <cellStyle name="差_Book1" xfId="238"/>
    <cellStyle name="差_Book1_财力性转移支付2010年预算参考数" xfId="239"/>
    <cellStyle name="差_Book2" xfId="240"/>
    <cellStyle name="差_Book2_财力性转移支付2010年预算参考数" xfId="241"/>
    <cellStyle name="差_gdp" xfId="242"/>
    <cellStyle name="差_M01-2(州市补助收入)" xfId="243"/>
    <cellStyle name="差_安徽 缺口县区测算(地方填报)1" xfId="244"/>
    <cellStyle name="差_安徽 缺口县区测算(地方填报)1_财力性转移支付2010年预算参考数" xfId="245"/>
    <cellStyle name="差_报表" xfId="246"/>
    <cellStyle name="差_不含人员经费系数" xfId="247"/>
    <cellStyle name="差_不含人员经费系数_财力性转移支付2010年预算参考数" xfId="248"/>
    <cellStyle name="差_财政供养人员" xfId="249"/>
    <cellStyle name="差_财政供养人员_财力性转移支付2010年预算参考数" xfId="250"/>
    <cellStyle name="差_测算结果" xfId="251"/>
    <cellStyle name="差_测算结果_财力性转移支付2010年预算参考数" xfId="252"/>
    <cellStyle name="差_测算结果汇总" xfId="253"/>
    <cellStyle name="差_测算结果汇总_财力性转移支付2010年预算参考数" xfId="254"/>
    <cellStyle name="差_成本差异系数" xfId="255"/>
    <cellStyle name="差_成本差异系数（含人口规模）" xfId="256"/>
    <cellStyle name="差_成本差异系数（含人口规模）_财力性转移支付2010年预算参考数" xfId="257"/>
    <cellStyle name="差_成本差异系数_财力性转移支付2010年预算参考数" xfId="258"/>
    <cellStyle name="差_城建部门" xfId="259"/>
    <cellStyle name="差_第五部分(才淼、饶永宏）" xfId="260"/>
    <cellStyle name="差_第一部分：综合全" xfId="261"/>
    <cellStyle name="差_分析缺口率" xfId="262"/>
    <cellStyle name="差_分析缺口率_财力性转移支付2010年预算参考数" xfId="263"/>
    <cellStyle name="差_分县成本差异系数" xfId="264"/>
    <cellStyle name="差_分县成本差异系数_不含人员经费系数" xfId="265"/>
    <cellStyle name="差_分县成本差异系数_不含人员经费系数_财力性转移支付2010年预算参考数" xfId="266"/>
    <cellStyle name="差_分县成本差异系数_财力性转移支付2010年预算参考数" xfId="267"/>
    <cellStyle name="差_分县成本差异系数_民生政策最低支出需求" xfId="268"/>
    <cellStyle name="差_分县成本差异系数_民生政策最低支出需求_财力性转移支付2010年预算参考数" xfId="269"/>
    <cellStyle name="差_附表" xfId="270"/>
    <cellStyle name="差_附表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行政(燃修费)" xfId="421"/>
    <cellStyle name="差_行政(燃修费)_不含人员经费系数" xfId="422"/>
    <cellStyle name="差_行政(燃修费)_不含人员经费系数_财力性转移支付2010年预算参考数" xfId="423"/>
    <cellStyle name="差_行政(燃修费)_财力性转移支付2010年预算参考数" xfId="424"/>
    <cellStyle name="差_行政(燃修费)_民生政策最低支出需求" xfId="425"/>
    <cellStyle name="差_行政(燃修费)_民生政策最低支出需求_财力性转移支付2010年预算参考数" xfId="426"/>
    <cellStyle name="差_行政(燃修费)_县市旗测算-新科目（含人口规模效应）" xfId="427"/>
    <cellStyle name="差_行政(燃修费)_县市旗测算-新科目（含人口规模效应）_财力性转移支付2010年预算参考数" xfId="428"/>
    <cellStyle name="差_行政（人员）" xfId="429"/>
    <cellStyle name="差_行政（人员）_不含人员经费系数" xfId="430"/>
    <cellStyle name="差_行政（人员）_不含人员经费系数_财力性转移支付2010年预算参考数" xfId="431"/>
    <cellStyle name="差_行政（人员）_财力性转移支付2010年预算参考数" xfId="432"/>
    <cellStyle name="差_行政（人员）_民生政策最低支出需求" xfId="433"/>
    <cellStyle name="差_行政（人员）_民生政策最低支出需求_财力性转移支付2010年预算参考数" xfId="434"/>
    <cellStyle name="差_行政（人员）_县市旗测算-新科目（含人口规模效应）" xfId="435"/>
    <cellStyle name="差_行政（人员）_县市旗测算-新科目（含人口规模效应）_财力性转移支付2010年预算参考数" xfId="436"/>
    <cellStyle name="差_行政公检法测算" xfId="437"/>
    <cellStyle name="差_行政公检法测算_不含人员经费系数" xfId="438"/>
    <cellStyle name="差_行政公检法测算_不含人员经费系数_财力性转移支付2010年预算参考数" xfId="439"/>
    <cellStyle name="差_行政公检法测算_财力性转移支付2010年预算参考数" xfId="440"/>
    <cellStyle name="差_行政公检法测算_民生政策最低支出需求" xfId="441"/>
    <cellStyle name="差_行政公检法测算_民生政策最低支出需求_财力性转移支付2010年预算参考数" xfId="442"/>
    <cellStyle name="差_行政公检法测算_县市旗测算-新科目（含人口规模效应）" xfId="443"/>
    <cellStyle name="差_行政公检法测算_县市旗测算-新科目（含人口规模效应）_财力性转移支付2010年预算参考数" xfId="444"/>
    <cellStyle name="差_一般预算支出口径剔除表" xfId="445"/>
    <cellStyle name="差_一般预算支出口径剔除表_财力性转移支付2010年预算参考数" xfId="446"/>
    <cellStyle name="差_云南 缺口县区测算(地方填报)" xfId="447"/>
    <cellStyle name="差_云南 缺口县区测算(地方填报)_财力性转移支付2010年预算参考数" xfId="448"/>
    <cellStyle name="差_云南省2008年转移支付测算——州市本级考核部分及政策性测算" xfId="449"/>
    <cellStyle name="差_云南省2008年转移支付测算——州市本级考核部分及政策性测算_财力性转移支付2010年预算参考数" xfId="450"/>
    <cellStyle name="差_重点民生支出需求测算表社保（农村低保）081112" xfId="451"/>
    <cellStyle name="差_自行调整差异系数顺序" xfId="452"/>
    <cellStyle name="差_自行调整差异系数顺序_财力性转移支付2010年预算参考数" xfId="453"/>
    <cellStyle name="差_总人口" xfId="454"/>
    <cellStyle name="差_总人口_财力性转移支付2010年预算参考数" xfId="455"/>
    <cellStyle name="常规 10" xfId="456"/>
    <cellStyle name="常规 11" xfId="457"/>
    <cellStyle name="常规 11 2" xfId="458"/>
    <cellStyle name="常规 11_财力性转移支付2009年预算参考数" xfId="459"/>
    <cellStyle name="常规 12" xfId="460"/>
    <cellStyle name="常规 13" xfId="461"/>
    <cellStyle name="常规 14" xfId="462"/>
    <cellStyle name="常规 15" xfId="463"/>
    <cellStyle name="常规 16" xfId="464"/>
    <cellStyle name="常规 17" xfId="465"/>
    <cellStyle name="常规 18" xfId="466"/>
    <cellStyle name="常规 19" xfId="467"/>
    <cellStyle name="常规 2" xfId="468"/>
    <cellStyle name="常规 2 10" xfId="469"/>
    <cellStyle name="常规 2 2" xfId="470"/>
    <cellStyle name="常规 2 2 2" xfId="471"/>
    <cellStyle name="常规 2 3" xfId="472"/>
    <cellStyle name="常规 2 4" xfId="473"/>
    <cellStyle name="常规 2_004-2010年增消两税返还情况表" xfId="474"/>
    <cellStyle name="常规 20" xfId="475"/>
    <cellStyle name="常规 21" xfId="476"/>
    <cellStyle name="常规 22" xfId="477"/>
    <cellStyle name="常规 23" xfId="478"/>
    <cellStyle name="常规 24" xfId="479"/>
    <cellStyle name="常规 25" xfId="480"/>
    <cellStyle name="常规 26" xfId="481"/>
    <cellStyle name="常规 27" xfId="482"/>
    <cellStyle name="常规 28" xfId="483"/>
    <cellStyle name="常规 29" xfId="484"/>
    <cellStyle name="常规 3" xfId="485"/>
    <cellStyle name="常规 3 2" xfId="486"/>
    <cellStyle name="常规 4" xfId="487"/>
    <cellStyle name="常规 4 2" xfId="488"/>
    <cellStyle name="常规 4_2008年横排表0721" xfId="489"/>
    <cellStyle name="常规 5" xfId="490"/>
    <cellStyle name="常规 5 2" xfId="491"/>
    <cellStyle name="常规 6" xfId="492"/>
    <cellStyle name="常规 6 2" xfId="493"/>
    <cellStyle name="常规 7" xfId="494"/>
    <cellStyle name="常规 7 2" xfId="495"/>
    <cellStyle name="常规 8" xfId="496"/>
    <cellStyle name="常规 9" xfId="497"/>
    <cellStyle name="常规_附件 5 " xfId="498"/>
    <cellStyle name="超级链接" xfId="499"/>
    <cellStyle name="分级显示行_1_13区汇总" xfId="500"/>
    <cellStyle name="归盒啦_95" xfId="501"/>
    <cellStyle name="好 2" xfId="502"/>
    <cellStyle name="好_00省级(打印)" xfId="503"/>
    <cellStyle name="好_03昭通" xfId="504"/>
    <cellStyle name="好_0502通海县" xfId="505"/>
    <cellStyle name="好_05潍坊" xfId="506"/>
    <cellStyle name="好_0605石屏县" xfId="507"/>
    <cellStyle name="好_0605石屏县_财力性转移支付2010年预算参考数" xfId="508"/>
    <cellStyle name="好_07临沂" xfId="509"/>
    <cellStyle name="好_09黑龙江" xfId="510"/>
    <cellStyle name="好_09黑龙江_财力性转移支付2010年预算参考数" xfId="511"/>
    <cellStyle name="好_1" xfId="512"/>
    <cellStyle name="好_1_财力性转移支付2010年预算参考数" xfId="513"/>
    <cellStyle name="好_1110洱源县" xfId="514"/>
    <cellStyle name="好_1110洱源县_财力性转移支付2010年预算参考数" xfId="515"/>
    <cellStyle name="好_11大理" xfId="516"/>
    <cellStyle name="好_11大理_财力性转移支付2010年预算参考数" xfId="517"/>
    <cellStyle name="好_12滨州" xfId="518"/>
    <cellStyle name="好_12滨州_财力性转移支付2010年预算参考数" xfId="519"/>
    <cellStyle name="好_14安徽" xfId="520"/>
    <cellStyle name="好_14安徽_财力性转移支付2010年预算参考数" xfId="521"/>
    <cellStyle name="好_2" xfId="522"/>
    <cellStyle name="好_2_财力性转移支付2010年预算参考数" xfId="523"/>
    <cellStyle name="好_2006年22湖南" xfId="524"/>
    <cellStyle name="好_2006年22湖南_财力性转移支付2010年预算参考数" xfId="525"/>
    <cellStyle name="好_2006年27重庆" xfId="526"/>
    <cellStyle name="好_2006年27重庆_财力性转移支付2010年预算参考数" xfId="527"/>
    <cellStyle name="好_2006年28四川" xfId="528"/>
    <cellStyle name="好_2006年28四川_财力性转移支付2010年预算参考数" xfId="529"/>
    <cellStyle name="好_2006年30云南" xfId="530"/>
    <cellStyle name="好_2006年33甘肃" xfId="531"/>
    <cellStyle name="好_2006年34青海" xfId="532"/>
    <cellStyle name="好_2006年34青海_财力性转移支付2010年预算参考数" xfId="533"/>
    <cellStyle name="好_2006年全省财力计算表（中央、决算）" xfId="534"/>
    <cellStyle name="好_2006年水利统计指标统计表" xfId="535"/>
    <cellStyle name="好_2006年水利统计指标统计表_财力性转移支付2010年预算参考数" xfId="536"/>
    <cellStyle name="好_2007年收支情况及2008年收支预计表(汇总表)" xfId="537"/>
    <cellStyle name="好_2007年收支情况及2008年收支预计表(汇总表)_财力性转移支付2010年预算参考数" xfId="538"/>
    <cellStyle name="好_2007年一般预算支出剔除" xfId="539"/>
    <cellStyle name="好_2007年一般预算支出剔除_财力性转移支付2010年预算参考数" xfId="540"/>
    <cellStyle name="好_2007一般预算支出口径剔除表" xfId="541"/>
    <cellStyle name="好_2007一般预算支出口径剔除表_财力性转移支付2010年预算参考数" xfId="542"/>
    <cellStyle name="好_2008计算资料（8月5）" xfId="543"/>
    <cellStyle name="好_2008年全省汇总收支计算表" xfId="544"/>
    <cellStyle name="好_2008年全省汇总收支计算表_财力性转移支付2010年预算参考数" xfId="545"/>
    <cellStyle name="好_2008年一般预算支出预计" xfId="546"/>
    <cellStyle name="好_2008年预计支出与2007年对比" xfId="547"/>
    <cellStyle name="好_2008年支出调整" xfId="548"/>
    <cellStyle name="好_2008年支出调整_财力性转移支付2010年预算参考数" xfId="549"/>
    <cellStyle name="好_2008年支出核定" xfId="550"/>
    <cellStyle name="好_2015年社会保险基金预算草案表样（报人大）" xfId="551"/>
    <cellStyle name="好_2016年科目0114" xfId="552"/>
    <cellStyle name="好_2016人代会附表（2015-9-11）（姚局）-财经委" xfId="553"/>
    <cellStyle name="好_20河南" xfId="554"/>
    <cellStyle name="好_20河南_财力性转移支付2010年预算参考数" xfId="555"/>
    <cellStyle name="好_22湖南" xfId="556"/>
    <cellStyle name="好_22湖南_财力性转移支付2010年预算参考数" xfId="557"/>
    <cellStyle name="好_27重庆" xfId="558"/>
    <cellStyle name="好_27重庆_财力性转移支付2010年预算参考数" xfId="559"/>
    <cellStyle name="好_28四川" xfId="560"/>
    <cellStyle name="好_28四川_财力性转移支付2010年预算参考数" xfId="561"/>
    <cellStyle name="好_30云南" xfId="562"/>
    <cellStyle name="好_30云南_1" xfId="563"/>
    <cellStyle name="好_30云南_1_财力性转移支付2010年预算参考数" xfId="564"/>
    <cellStyle name="好_33甘肃" xfId="565"/>
    <cellStyle name="好_34青海" xfId="566"/>
    <cellStyle name="好_34青海_1" xfId="567"/>
    <cellStyle name="好_34青海_1_财力性转移支付2010年预算参考数" xfId="568"/>
    <cellStyle name="好_34青海_财力性转移支付2010年预算参考数" xfId="569"/>
    <cellStyle name="好_530623_2006年县级财政报表附表" xfId="570"/>
    <cellStyle name="好_530629_2006年县级财政报表附表" xfId="571"/>
    <cellStyle name="好_5334_2006年迪庆县级财政报表附表" xfId="572"/>
    <cellStyle name="好_Book1" xfId="573"/>
    <cellStyle name="好_Book1_财力性转移支付2010年预算参考数" xfId="574"/>
    <cellStyle name="好_Book2" xfId="575"/>
    <cellStyle name="好_Book2_财力性转移支付2010年预算参考数" xfId="576"/>
    <cellStyle name="好_gdp" xfId="577"/>
    <cellStyle name="好_M01-2(州市补助收入)" xfId="578"/>
    <cellStyle name="好_安徽 缺口县区测算(地方填报)1" xfId="579"/>
    <cellStyle name="好_安徽 缺口县区测算(地方填报)1_财力性转移支付2010年预算参考数" xfId="580"/>
    <cellStyle name="好_报表" xfId="581"/>
    <cellStyle name="好_不含人员经费系数" xfId="582"/>
    <cellStyle name="好_不含人员经费系数_财力性转移支付2010年预算参考数" xfId="583"/>
    <cellStyle name="好_财政供养人员" xfId="584"/>
    <cellStyle name="好_财政供养人员_财力性转移支付2010年预算参考数" xfId="585"/>
    <cellStyle name="好_测算结果" xfId="586"/>
    <cellStyle name="好_测算结果_财力性转移支付2010年预算参考数" xfId="587"/>
    <cellStyle name="好_测算结果汇总" xfId="588"/>
    <cellStyle name="好_测算结果汇总_财力性转移支付2010年预算参考数" xfId="589"/>
    <cellStyle name="好_成本差异系数" xfId="590"/>
    <cellStyle name="好_成本差异系数（含人口规模）" xfId="591"/>
    <cellStyle name="好_成本差异系数（含人口规模）_财力性转移支付2010年预算参考数" xfId="592"/>
    <cellStyle name="好_成本差异系数_财力性转移支付2010年预算参考数" xfId="593"/>
    <cellStyle name="好_城建部门" xfId="594"/>
    <cellStyle name="好_第五部分(才淼、饶永宏）" xfId="595"/>
    <cellStyle name="好_第一部分：综合全" xfId="596"/>
    <cellStyle name="好_分析缺口率" xfId="597"/>
    <cellStyle name="好_分析缺口率_财力性转移支付2010年预算参考数" xfId="598"/>
    <cellStyle name="好_分县成本差异系数" xfId="599"/>
    <cellStyle name="好_分县成本差异系数_不含人员经费系数" xfId="600"/>
    <cellStyle name="好_分县成本差异系数_不含人员经费系数_财力性转移支付2010年预算参考数" xfId="601"/>
    <cellStyle name="好_分县成本差异系数_财力性转移支付2010年预算参考数" xfId="602"/>
    <cellStyle name="好_分县成本差异系数_民生政策最低支出需求" xfId="603"/>
    <cellStyle name="好_分县成本差异系数_民生政策最低支出需求_财力性转移支付2010年预算参考数" xfId="604"/>
    <cellStyle name="好_附表" xfId="605"/>
    <cellStyle name="好_附表_财力性转移支付2010年预算参考数" xfId="606"/>
    <cellStyle name="好_河南 缺口县区测算(地方填报)" xfId="607"/>
    <cellStyle name="好_河南 缺口县区测算(地方填报)_财力性转移支付2010年预算参考数" xfId="608"/>
    <cellStyle name="好_河南 缺口县区测算(地方填报白)" xfId="609"/>
    <cellStyle name="好_河南 缺口县区测算(地方填报白)_财力性转移支付2010年预算参考数" xfId="610"/>
    <cellStyle name="好_核定人数对比" xfId="611"/>
    <cellStyle name="好_核定人数对比_财力性转移支付2010年预算参考数" xfId="612"/>
    <cellStyle name="好_核定人数下发表" xfId="613"/>
    <cellStyle name="好_核定人数下发表_财力性转移支付2010年预算参考数" xfId="614"/>
    <cellStyle name="好_汇总" xfId="615"/>
    <cellStyle name="好_汇总_财力性转移支付2010年预算参考数" xfId="616"/>
    <cellStyle name="好_汇总表" xfId="617"/>
    <cellStyle name="好_汇总表_财力性转移支付2010年预算参考数" xfId="618"/>
    <cellStyle name="好_汇总表4" xfId="619"/>
    <cellStyle name="好_汇总表4_财力性转移支付2010年预算参考数" xfId="620"/>
    <cellStyle name="好_汇总表提前告知区县" xfId="621"/>
    <cellStyle name="好_汇总-县级财政报表附表" xfId="622"/>
    <cellStyle name="好_检验表" xfId="623"/>
    <cellStyle name="好_检验表（调整后）" xfId="624"/>
    <cellStyle name="好_教育(按照总人口测算）—20080416" xfId="625"/>
    <cellStyle name="好_教育(按照总人口测算）—20080416_不含人员经费系数" xfId="626"/>
    <cellStyle name="好_教育(按照总人口测算）—20080416_不含人员经费系数_财力性转移支付2010年预算参考数" xfId="627"/>
    <cellStyle name="好_教育(按照总人口测算）—20080416_财力性转移支付2010年预算参考数" xfId="628"/>
    <cellStyle name="好_教育(按照总人口测算）—20080416_民生政策最低支出需求" xfId="629"/>
    <cellStyle name="好_教育(按照总人口测算）—20080416_民生政策最低支出需求_财力性转移支付2010年预算参考数" xfId="630"/>
    <cellStyle name="好_教育(按照总人口测算）—20080416_县市旗测算-新科目（含人口规模效应）" xfId="631"/>
    <cellStyle name="好_教育(按照总人口测算）—20080416_县市旗测算-新科目（含人口规模效应）_财力性转移支付2010年预算参考数" xfId="632"/>
    <cellStyle name="好_丽江汇总" xfId="633"/>
    <cellStyle name="好_民生政策最低支出需求" xfId="634"/>
    <cellStyle name="好_民生政策最低支出需求_财力性转移支付2010年预算参考数" xfId="635"/>
    <cellStyle name="好_农林水和城市维护标准支出20080505－县区合计" xfId="636"/>
    <cellStyle name="好_农林水和城市维护标准支出20080505－县区合计_不含人员经费系数" xfId="637"/>
    <cellStyle name="好_农林水和城市维护标准支出20080505－县区合计_不含人员经费系数_财力性转移支付2010年预算参考数" xfId="638"/>
    <cellStyle name="好_农林水和城市维护标准支出20080505－县区合计_财力性转移支付2010年预算参考数" xfId="639"/>
    <cellStyle name="好_农林水和城市维护标准支出20080505－县区合计_民生政策最低支出需求" xfId="640"/>
    <cellStyle name="好_农林水和城市维护标准支出20080505－县区合计_民生政策最低支出需求_财力性转移支付2010年预算参考数" xfId="641"/>
    <cellStyle name="好_农林水和城市维护标准支出20080505－县区合计_县市旗测算-新科目（含人口规模效应）" xfId="642"/>
    <cellStyle name="好_农林水和城市维护标准支出20080505－县区合计_县市旗测算-新科目（含人口规模效应）_财力性转移支付2010年预算参考数" xfId="643"/>
    <cellStyle name="好_平邑" xfId="644"/>
    <cellStyle name="好_平邑_财力性转移支付2010年预算参考数" xfId="645"/>
    <cellStyle name="好_其他部门(按照总人口测算）—20080416" xfId="646"/>
    <cellStyle name="好_其他部门(按照总人口测算）—20080416_不含人员经费系数" xfId="647"/>
    <cellStyle name="好_其他部门(按照总人口测算）—20080416_不含人员经费系数_财力性转移支付2010年预算参考数" xfId="648"/>
    <cellStyle name="好_其他部门(按照总人口测算）—20080416_财力性转移支付2010年预算参考数" xfId="649"/>
    <cellStyle name="好_其他部门(按照总人口测算）—20080416_民生政策最低支出需求" xfId="650"/>
    <cellStyle name="好_其他部门(按照总人口测算）—20080416_民生政策最低支出需求_财力性转移支付2010年预算参考数" xfId="651"/>
    <cellStyle name="好_其他部门(按照总人口测算）—20080416_县市旗测算-新科目（含人口规模效应）" xfId="652"/>
    <cellStyle name="好_其他部门(按照总人口测算）—20080416_县市旗测算-新科目（含人口规模效应）_财力性转移支付2010年预算参考数" xfId="653"/>
    <cellStyle name="好_青海 缺口县区测算(地方填报)" xfId="654"/>
    <cellStyle name="好_青海 缺口县区测算(地方填报)_财力性转移支付2010年预算参考数" xfId="655"/>
    <cellStyle name="好_缺口县区测算" xfId="656"/>
    <cellStyle name="好_缺口县区测算（11.13）" xfId="657"/>
    <cellStyle name="好_缺口县区测算（11.13）_财力性转移支付2010年预算参考数" xfId="658"/>
    <cellStyle name="好_缺口县区测算(按2007支出增长25%测算)" xfId="659"/>
    <cellStyle name="好_缺口县区测算(按2007支出增长25%测算)_财力性转移支付2010年预算参考数" xfId="660"/>
    <cellStyle name="好_缺口县区测算(按核定人数)" xfId="661"/>
    <cellStyle name="好_缺口县区测算(按核定人数)_财力性转移支付2010年预算参考数" xfId="662"/>
    <cellStyle name="好_缺口县区测算(财政部标准)" xfId="663"/>
    <cellStyle name="好_缺口县区测算(财政部标准)_财力性转移支付2010年预算参考数" xfId="664"/>
    <cellStyle name="好_缺口县区测算_财力性转移支付2010年预算参考数" xfId="665"/>
    <cellStyle name="好_人员工资和公用经费" xfId="666"/>
    <cellStyle name="好_人员工资和公用经费_财力性转移支付2010年预算参考数" xfId="667"/>
    <cellStyle name="好_人员工资和公用经费2" xfId="668"/>
    <cellStyle name="好_人员工资和公用经费2_财力性转移支付2010年预算参考数" xfId="669"/>
    <cellStyle name="好_人员工资和公用经费3" xfId="670"/>
    <cellStyle name="好_人员工资和公用经费3_财力性转移支付2010年预算参考数" xfId="671"/>
    <cellStyle name="好_山东省民生支出标准" xfId="672"/>
    <cellStyle name="好_山东省民生支出标准_财力性转移支付2010年预算参考数" xfId="673"/>
    <cellStyle name="好_社保处下达区县2015年指标（第二批）" xfId="674"/>
    <cellStyle name="好_市辖区测算20080510" xfId="675"/>
    <cellStyle name="好_市辖区测算20080510_不含人员经费系数" xfId="676"/>
    <cellStyle name="好_市辖区测算20080510_不含人员经费系数_财力性转移支付2010年预算参考数" xfId="677"/>
    <cellStyle name="好_市辖区测算20080510_财力性转移支付2010年预算参考数" xfId="678"/>
    <cellStyle name="好_市辖区测算20080510_民生政策最低支出需求" xfId="679"/>
    <cellStyle name="好_市辖区测算20080510_民生政策最低支出需求_财力性转移支付2010年预算参考数" xfId="680"/>
    <cellStyle name="好_市辖区测算20080510_县市旗测算-新科目（含人口规模效应）" xfId="681"/>
    <cellStyle name="好_市辖区测算20080510_县市旗测算-新科目（含人口规模效应）_财力性转移支付2010年预算参考数" xfId="682"/>
    <cellStyle name="好_市辖区测算-新科目（20080626）" xfId="683"/>
    <cellStyle name="好_市辖区测算-新科目（20080626）_不含人员经费系数" xfId="684"/>
    <cellStyle name="好_市辖区测算-新科目（20080626）_不含人员经费系数_财力性转移支付2010年预算参考数" xfId="685"/>
    <cellStyle name="好_市辖区测算-新科目（20080626）_财力性转移支付2010年预算参考数" xfId="686"/>
    <cellStyle name="好_市辖区测算-新科目（20080626）_民生政策最低支出需求" xfId="687"/>
    <cellStyle name="好_市辖区测算-新科目（20080626）_民生政策最低支出需求_财力性转移支付2010年预算参考数" xfId="688"/>
    <cellStyle name="好_市辖区测算-新科目（20080626）_县市旗测算-新科目（含人口规模效应）" xfId="689"/>
    <cellStyle name="好_市辖区测算-新科目（20080626）_县市旗测算-新科目（含人口规模效应）_财力性转移支付2010年预算参考数" xfId="690"/>
    <cellStyle name="好_数据--基础数据--预算组--2015年人代会预算部分--2015.01.20--人代会前第6稿--按姚局意见改--调市级项级明细" xfId="691"/>
    <cellStyle name="好_数据--基础数据--预算组--2015年人代会预算部分--2015.01.20--人代会前第6稿--按姚局意见改--调市级项级明细_区县政府预算公开整改--表" xfId="692"/>
    <cellStyle name="好_同德" xfId="693"/>
    <cellStyle name="好_同德_财力性转移支付2010年预算参考数" xfId="694"/>
    <cellStyle name="好_危改资金测算" xfId="695"/>
    <cellStyle name="好_危改资金测算_财力性转移支付2010年预算参考数" xfId="696"/>
    <cellStyle name="好_卫生(按照总人口测算）—20080416" xfId="697"/>
    <cellStyle name="好_卫生(按照总人口测算）—20080416_不含人员经费系数" xfId="698"/>
    <cellStyle name="好_卫生(按照总人口测算）—20080416_不含人员经费系数_财力性转移支付2010年预算参考数" xfId="699"/>
    <cellStyle name="好_卫生(按照总人口测算）—20080416_财力性转移支付2010年预算参考数" xfId="700"/>
    <cellStyle name="好_卫生(按照总人口测算）—20080416_民生政策最低支出需求" xfId="701"/>
    <cellStyle name="好_卫生(按照总人口测算）—20080416_民生政策最低支出需求_财力性转移支付2010年预算参考数" xfId="702"/>
    <cellStyle name="好_卫生(按照总人口测算）—20080416_县市旗测算-新科目（含人口规模效应）" xfId="703"/>
    <cellStyle name="好_卫生(按照总人口测算）—20080416_县市旗测算-新科目（含人口规模效应）_财力性转移支付2010年预算参考数" xfId="704"/>
    <cellStyle name="好_卫生部门" xfId="705"/>
    <cellStyle name="好_卫生部门_财力性转移支付2010年预算参考数" xfId="706"/>
    <cellStyle name="好_文体广播部门" xfId="707"/>
    <cellStyle name="好_文体广播事业(按照总人口测算）—20080416" xfId="708"/>
    <cellStyle name="好_文体广播事业(按照总人口测算）—20080416_不含人员经费系数" xfId="709"/>
    <cellStyle name="好_文体广播事业(按照总人口测算）—20080416_不含人员经费系数_财力性转移支付2010年预算参考数" xfId="710"/>
    <cellStyle name="好_文体广播事业(按照总人口测算）—20080416_财力性转移支付2010年预算参考数" xfId="711"/>
    <cellStyle name="好_文体广播事业(按照总人口测算）—20080416_民生政策最低支出需求" xfId="712"/>
    <cellStyle name="好_文体广播事业(按照总人口测算）—20080416_民生政策最低支出需求_财力性转移支付2010年预算参考数" xfId="713"/>
    <cellStyle name="好_文体广播事业(按照总人口测算）—20080416_县市旗测算-新科目（含人口规模效应）" xfId="714"/>
    <cellStyle name="好_文体广播事业(按照总人口测算）—20080416_县市旗测算-新科目（含人口规模效应）_财力性转移支付2010年预算参考数" xfId="715"/>
    <cellStyle name="好_县区合并测算20080421" xfId="716"/>
    <cellStyle name="好_县区合并测算20080421_不含人员经费系数" xfId="717"/>
    <cellStyle name="好_县区合并测算20080421_不含人员经费系数_财力性转移支付2010年预算参考数" xfId="718"/>
    <cellStyle name="好_县区合并测算20080421_财力性转移支付2010年预算参考数" xfId="719"/>
    <cellStyle name="好_县区合并测算20080421_民生政策最低支出需求" xfId="720"/>
    <cellStyle name="好_县区合并测算20080421_民生政策最低支出需求_财力性转移支付2010年预算参考数" xfId="721"/>
    <cellStyle name="好_县区合并测算20080421_县市旗测算-新科目（含人口规模效应）" xfId="722"/>
    <cellStyle name="好_县区合并测算20080421_县市旗测算-新科目（含人口规模效应）_财力性转移支付2010年预算参考数" xfId="723"/>
    <cellStyle name="好_县区合并测算20080423(按照各省比重）" xfId="724"/>
    <cellStyle name="好_县区合并测算20080423(按照各省比重）_不含人员经费系数" xfId="725"/>
    <cellStyle name="好_县区合并测算20080423(按照各省比重）_不含人员经费系数_财力性转移支付2010年预算参考数" xfId="726"/>
    <cellStyle name="好_县区合并测算20080423(按照各省比重）_财力性转移支付2010年预算参考数" xfId="727"/>
    <cellStyle name="好_县区合并测算20080423(按照各省比重）_民生政策最低支出需求" xfId="728"/>
    <cellStyle name="好_县区合并测算20080423(按照各省比重）_民生政策最低支出需求_财力性转移支付2010年预算参考数" xfId="729"/>
    <cellStyle name="好_县区合并测算20080423(按照各省比重）_县市旗测算-新科目（含人口规模效应）" xfId="730"/>
    <cellStyle name="好_县区合并测算20080423(按照各省比重）_县市旗测算-新科目（含人口规模效应）_财力性转移支付2010年预算参考数" xfId="731"/>
    <cellStyle name="好_县市旗测算20080508" xfId="732"/>
    <cellStyle name="好_县市旗测算20080508_不含人员经费系数" xfId="733"/>
    <cellStyle name="好_县市旗测算20080508_不含人员经费系数_财力性转移支付2010年预算参考数" xfId="734"/>
    <cellStyle name="好_县市旗测算20080508_财力性转移支付2010年预算参考数" xfId="735"/>
    <cellStyle name="好_县市旗测算20080508_民生政策最低支出需求" xfId="736"/>
    <cellStyle name="好_县市旗测算20080508_民生政策最低支出需求_财力性转移支付2010年预算参考数" xfId="737"/>
    <cellStyle name="好_县市旗测算20080508_县市旗测算-新科目（含人口规模效应）" xfId="738"/>
    <cellStyle name="好_县市旗测算20080508_县市旗测算-新科目（含人口规模效应）_财力性转移支付2010年预算参考数" xfId="739"/>
    <cellStyle name="好_县市旗测算-新科目（20080626）" xfId="740"/>
    <cellStyle name="好_县市旗测算-新科目（20080626）_不含人员经费系数" xfId="741"/>
    <cellStyle name="好_县市旗测算-新科目（20080626）_不含人员经费系数_财力性转移支付2010年预算参考数" xfId="742"/>
    <cellStyle name="好_县市旗测算-新科目（20080626）_财力性转移支付2010年预算参考数" xfId="743"/>
    <cellStyle name="好_县市旗测算-新科目（20080626）_民生政策最低支出需求" xfId="744"/>
    <cellStyle name="好_县市旗测算-新科目（20080626）_民生政策最低支出需求_财力性转移支付2010年预算参考数" xfId="745"/>
    <cellStyle name="好_县市旗测算-新科目（20080626）_县市旗测算-新科目（含人口规模效应）" xfId="746"/>
    <cellStyle name="好_县市旗测算-新科目（20080626）_县市旗测算-新科目（含人口规模效应）_财力性转移支付2010年预算参考数" xfId="747"/>
    <cellStyle name="好_县市旗测算-新科目（20080627）" xfId="748"/>
    <cellStyle name="好_县市旗测算-新科目（20080627）_不含人员经费系数" xfId="749"/>
    <cellStyle name="好_县市旗测算-新科目（20080627）_不含人员经费系数_财力性转移支付2010年预算参考数" xfId="750"/>
    <cellStyle name="好_县市旗测算-新科目（20080627）_财力性转移支付2010年预算参考数" xfId="751"/>
    <cellStyle name="好_县市旗测算-新科目（20080627）_民生政策最低支出需求" xfId="752"/>
    <cellStyle name="好_县市旗测算-新科目（20080627）_民生政策最低支出需求_财力性转移支付2010年预算参考数" xfId="753"/>
    <cellStyle name="好_县市旗测算-新科目（20080627）_县市旗测算-新科目（含人口规模效应）" xfId="754"/>
    <cellStyle name="好_县市旗测算-新科目（20080627）_县市旗测算-新科目（含人口规模效应）_财力性转移支付2010年预算参考数" xfId="755"/>
    <cellStyle name="好_行政(燃修费)" xfId="756"/>
    <cellStyle name="好_行政(燃修费)_不含人员经费系数" xfId="757"/>
    <cellStyle name="好_行政(燃修费)_不含人员经费系数_财力性转移支付2010年预算参考数" xfId="758"/>
    <cellStyle name="好_行政(燃修费)_财力性转移支付2010年预算参考数" xfId="759"/>
    <cellStyle name="好_行政(燃修费)_民生政策最低支出需求" xfId="760"/>
    <cellStyle name="好_行政(燃修费)_民生政策最低支出需求_财力性转移支付2010年预算参考数" xfId="761"/>
    <cellStyle name="好_行政(燃修费)_县市旗测算-新科目（含人口规模效应）" xfId="762"/>
    <cellStyle name="好_行政(燃修费)_县市旗测算-新科目（含人口规模效应）_财力性转移支付2010年预算参考数" xfId="763"/>
    <cellStyle name="好_行政（人员）" xfId="764"/>
    <cellStyle name="好_行政（人员）_不含人员经费系数" xfId="765"/>
    <cellStyle name="好_行政（人员）_不含人员经费系数_财力性转移支付2010年预算参考数" xfId="766"/>
    <cellStyle name="好_行政（人员）_财力性转移支付2010年预算参考数" xfId="767"/>
    <cellStyle name="好_行政（人员）_民生政策最低支出需求" xfId="768"/>
    <cellStyle name="好_行政（人员）_民生政策最低支出需求_财力性转移支付2010年预算参考数" xfId="769"/>
    <cellStyle name="好_行政（人员）_县市旗测算-新科目（含人口规模效应）" xfId="770"/>
    <cellStyle name="好_行政（人员）_县市旗测算-新科目（含人口规模效应）_财力性转移支付2010年预算参考数" xfId="771"/>
    <cellStyle name="好_行政公检法测算" xfId="772"/>
    <cellStyle name="好_行政公检法测算_不含人员经费系数" xfId="773"/>
    <cellStyle name="好_行政公检法测算_不含人员经费系数_财力性转移支付2010年预算参考数" xfId="774"/>
    <cellStyle name="好_行政公检法测算_财力性转移支付2010年预算参考数" xfId="775"/>
    <cellStyle name="好_行政公检法测算_民生政策最低支出需求" xfId="776"/>
    <cellStyle name="好_行政公检法测算_民生政策最低支出需求_财力性转移支付2010年预算参考数" xfId="777"/>
    <cellStyle name="好_行政公检法测算_县市旗测算-新科目（含人口规模效应）" xfId="778"/>
    <cellStyle name="好_行政公检法测算_县市旗测算-新科目（含人口规模效应）_财力性转移支付2010年预算参考数" xfId="779"/>
    <cellStyle name="好_一般预算支出口径剔除表" xfId="780"/>
    <cellStyle name="好_一般预算支出口径剔除表_财力性转移支付2010年预算参考数" xfId="781"/>
    <cellStyle name="好_云南 缺口县区测算(地方填报)" xfId="782"/>
    <cellStyle name="好_云南 缺口县区测算(地方填报)_财力性转移支付2010年预算参考数" xfId="783"/>
    <cellStyle name="好_云南省2008年转移支付测算——州市本级考核部分及政策性测算" xfId="784"/>
    <cellStyle name="好_云南省2008年转移支付测算——州市本级考核部分及政策性测算_财力性转移支付2010年预算参考数" xfId="785"/>
    <cellStyle name="好_重点民生支出需求测算表社保（农村低保）081112" xfId="786"/>
    <cellStyle name="好_自行调整差异系数顺序" xfId="787"/>
    <cellStyle name="好_自行调整差异系数顺序_财力性转移支付2010年预算参考数" xfId="788"/>
    <cellStyle name="好_总人口" xfId="789"/>
    <cellStyle name="好_总人口_财力性转移支付2010年预算参考数" xfId="790"/>
    <cellStyle name="后继超级链接" xfId="791"/>
    <cellStyle name="后继超链接" xfId="792"/>
    <cellStyle name="汇总 2" xfId="793"/>
    <cellStyle name="货币 2" xfId="794"/>
    <cellStyle name="计算 2" xfId="795"/>
    <cellStyle name="检查单元格 2" xfId="796"/>
    <cellStyle name="解释性文本 2" xfId="797"/>
    <cellStyle name="警告文本 2" xfId="798"/>
    <cellStyle name="链接单元格 2" xfId="799"/>
    <cellStyle name="霓付 [0]_ +Foil &amp; -FOIL &amp; PAPER" xfId="800"/>
    <cellStyle name="霓付_ +Foil &amp; -FOIL &amp; PAPER" xfId="801"/>
    <cellStyle name="烹拳 [0]_ +Foil &amp; -FOIL &amp; PAPER" xfId="802"/>
    <cellStyle name="烹拳_ +Foil &amp; -FOIL &amp; PAPER" xfId="803"/>
    <cellStyle name="普通_ 白土" xfId="804"/>
    <cellStyle name="千分位[0]_ 白土" xfId="805"/>
    <cellStyle name="千分位_ 白土" xfId="806"/>
    <cellStyle name="千位[0]_(人代会用)" xfId="807"/>
    <cellStyle name="千位_(人代会用)" xfId="808"/>
    <cellStyle name="千位分隔 2" xfId="809"/>
    <cellStyle name="千位分隔 3" xfId="810"/>
    <cellStyle name="千位分隔 4" xfId="811"/>
    <cellStyle name="千位分隔[0] 2" xfId="812"/>
    <cellStyle name="千位分隔[0] 3" xfId="813"/>
    <cellStyle name="千位分隔[0] 4" xfId="814"/>
    <cellStyle name="千位分季_新建 Microsoft Excel 工作表" xfId="815"/>
    <cellStyle name="钎霖_4岿角利" xfId="816"/>
    <cellStyle name="强调 1" xfId="817"/>
    <cellStyle name="强调 2" xfId="818"/>
    <cellStyle name="强调 3" xfId="819"/>
    <cellStyle name="强调文字颜色 1 2" xfId="820"/>
    <cellStyle name="强调文字颜色 2 2" xfId="821"/>
    <cellStyle name="强调文字颜色 3 2" xfId="822"/>
    <cellStyle name="强调文字颜色 4 2" xfId="823"/>
    <cellStyle name="强调文字颜色 5 2" xfId="824"/>
    <cellStyle name="强调文字颜色 6 2" xfId="825"/>
    <cellStyle name="适中 2" xfId="826"/>
    <cellStyle name="输出 2" xfId="827"/>
    <cellStyle name="输入 2" xfId="828"/>
    <cellStyle name="数字" xfId="829"/>
    <cellStyle name="未定义" xfId="830"/>
    <cellStyle name="小数" xfId="831"/>
    <cellStyle name="样式 1" xfId="832"/>
    <cellStyle name="注释 2" xfId="833"/>
    <cellStyle name="콤마 [0]_BOILER-CO1" xfId="834"/>
    <cellStyle name="콤마_BOILER-CO1" xfId="835"/>
    <cellStyle name="통화 [0]_BOILER-CO1" xfId="836"/>
    <cellStyle name="통화_BOILER-CO1" xfId="837"/>
    <cellStyle name="표준_0N-HANDLING " xfId="83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38100</xdr:rowOff>
    </xdr:to>
    <xdr:sp>
      <xdr:nvSpPr>
        <xdr:cNvPr id="20511" name="Text Box 1"/>
        <xdr:cNvSpPr txBox="1">
          <a:spLocks noChangeArrowheads="1"/>
        </xdr:cNvSpPr>
      </xdr:nvSpPr>
      <xdr:spPr>
        <a:xfrm>
          <a:off x="1619250" y="5086350"/>
          <a:ext cx="571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2304;work&#12305;\1.&#39044;&#31639;\2025&#24180;\&#27719;&#25253;&#20070;&#35760;%20&#20462;&#25913;&#21518;\12.31&#37096;&#38376;2025&#24180;&#39044;&#31639;&#27719;&#24635;&#34920;&#65288;&#20070;&#35760;&#24847;&#3526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"/>
      <sheetName val="项目"/>
      <sheetName val="政府性基金预算"/>
      <sheetName val="预算大表"/>
      <sheetName val="Sheet1"/>
      <sheetName val="Sheet2"/>
      <sheetName val="Sheet3"/>
      <sheetName val="Sheet4"/>
      <sheetName val="WpsReserved_CellImgList"/>
    </sheetNames>
    <sheetDataSet>
      <sheetData sheetId="0"/>
      <sheetData sheetId="1"/>
      <sheetData sheetId="2"/>
      <sheetData sheetId="3">
        <row r="327">
          <cell r="E327">
            <v>4.8</v>
          </cell>
          <cell r="F327">
            <v>2120109</v>
          </cell>
          <cell r="G327">
            <v>30227</v>
          </cell>
        </row>
        <row r="327">
          <cell r="I327" t="str">
            <v>212</v>
          </cell>
          <cell r="J327" t="str">
            <v>21201</v>
          </cell>
          <cell r="K327" t="str">
            <v>2120109</v>
          </cell>
          <cell r="L327" t="str">
            <v>登记中心电路使用费</v>
          </cell>
        </row>
        <row r="328">
          <cell r="E328">
            <v>3.85</v>
          </cell>
          <cell r="F328">
            <v>2120102</v>
          </cell>
          <cell r="G328">
            <v>30227</v>
          </cell>
        </row>
        <row r="328">
          <cell r="I328" t="str">
            <v>212</v>
          </cell>
          <cell r="J328" t="str">
            <v>21201</v>
          </cell>
          <cell r="K328" t="str">
            <v>2120102</v>
          </cell>
          <cell r="L328" t="str">
            <v>国土空间用途管制业务全周期数字化管理项目</v>
          </cell>
        </row>
        <row r="329">
          <cell r="E329">
            <v>4</v>
          </cell>
          <cell r="F329">
            <v>2200106</v>
          </cell>
          <cell r="G329">
            <v>30227</v>
          </cell>
        </row>
        <row r="329">
          <cell r="I329" t="str">
            <v>220</v>
          </cell>
          <cell r="J329" t="str">
            <v>22001</v>
          </cell>
          <cell r="K329" t="str">
            <v>2200106</v>
          </cell>
          <cell r="L329" t="str">
            <v>土地集约利用监测统计费</v>
          </cell>
        </row>
        <row r="330">
          <cell r="E330">
            <v>2.82</v>
          </cell>
          <cell r="F330">
            <v>2200109</v>
          </cell>
          <cell r="G330">
            <v>30227</v>
          </cell>
        </row>
        <row r="330">
          <cell r="I330" t="str">
            <v>220</v>
          </cell>
          <cell r="J330" t="str">
            <v>22001</v>
          </cell>
          <cell r="K330" t="str">
            <v>2200109</v>
          </cell>
          <cell r="L330" t="str">
            <v>国土变更调查工作经费</v>
          </cell>
        </row>
        <row r="331">
          <cell r="E331">
            <v>39.46032</v>
          </cell>
          <cell r="F331">
            <v>2200112</v>
          </cell>
          <cell r="G331">
            <v>30227</v>
          </cell>
        </row>
        <row r="331">
          <cell r="I331" t="str">
            <v>220</v>
          </cell>
          <cell r="J331" t="str">
            <v>22001</v>
          </cell>
          <cell r="K331" t="str">
            <v>2200112</v>
          </cell>
          <cell r="L331" t="str">
            <v>2025-2027年度东疆收回土地看护项目</v>
          </cell>
        </row>
        <row r="332">
          <cell r="E332">
            <v>7</v>
          </cell>
          <cell r="F332">
            <v>2200112</v>
          </cell>
          <cell r="G332">
            <v>30227</v>
          </cell>
        </row>
        <row r="332">
          <cell r="I332" t="str">
            <v>220</v>
          </cell>
          <cell r="J332" t="str">
            <v>22001</v>
          </cell>
          <cell r="K332" t="str">
            <v>2200112</v>
          </cell>
          <cell r="L332" t="str">
            <v>节地评价工作费用</v>
          </cell>
        </row>
        <row r="333">
          <cell r="E333">
            <v>6</v>
          </cell>
          <cell r="F333">
            <v>2200112</v>
          </cell>
          <cell r="G333">
            <v>30227</v>
          </cell>
        </row>
        <row r="333">
          <cell r="I333" t="str">
            <v>220</v>
          </cell>
          <cell r="J333" t="str">
            <v>22001</v>
          </cell>
          <cell r="K333" t="str">
            <v>2200112</v>
          </cell>
          <cell r="L333" t="str">
            <v>试点区域土地成本导则编制及成本审核技术委托服务费</v>
          </cell>
        </row>
        <row r="334">
          <cell r="E334">
            <v>13</v>
          </cell>
          <cell r="F334">
            <v>2200112</v>
          </cell>
          <cell r="G334">
            <v>30227</v>
          </cell>
        </row>
        <row r="334">
          <cell r="I334" t="str">
            <v>220</v>
          </cell>
          <cell r="J334" t="str">
            <v>22001</v>
          </cell>
          <cell r="K334" t="str">
            <v>2200112</v>
          </cell>
          <cell r="L334" t="str">
            <v>试点区域土地测量、地价评估技术委托服务费</v>
          </cell>
        </row>
        <row r="335">
          <cell r="E335">
            <v>21.65</v>
          </cell>
          <cell r="F335">
            <v>2120201</v>
          </cell>
          <cell r="G335">
            <v>30227</v>
          </cell>
        </row>
        <row r="335">
          <cell r="I335" t="str">
            <v>212</v>
          </cell>
          <cell r="J335" t="str">
            <v>21202</v>
          </cell>
          <cell r="K335" t="str">
            <v>2120201</v>
          </cell>
          <cell r="L335" t="str">
            <v>规划编制和研究费用</v>
          </cell>
        </row>
        <row r="336">
          <cell r="E336">
            <v>38.85</v>
          </cell>
          <cell r="F336">
            <v>2120201</v>
          </cell>
          <cell r="G336">
            <v>30227</v>
          </cell>
        </row>
        <row r="336">
          <cell r="I336" t="str">
            <v>212</v>
          </cell>
          <cell r="J336" t="str">
            <v>21202</v>
          </cell>
          <cell r="K336" t="str">
            <v>2120201</v>
          </cell>
          <cell r="L336" t="str">
            <v>中国制造东疆海岸线研究策划</v>
          </cell>
        </row>
        <row r="337">
          <cell r="E337">
            <v>3.25094</v>
          </cell>
          <cell r="F337">
            <v>2120106</v>
          </cell>
          <cell r="G337">
            <v>30907</v>
          </cell>
        </row>
        <row r="337">
          <cell r="I337" t="str">
            <v>212</v>
          </cell>
          <cell r="J337" t="str">
            <v>21201</v>
          </cell>
          <cell r="K337" t="str">
            <v>2120106</v>
          </cell>
          <cell r="L337" t="str">
            <v>建设项目审批智能引导助手</v>
          </cell>
        </row>
        <row r="338">
          <cell r="E338">
            <v>106.96</v>
          </cell>
          <cell r="F338">
            <v>2120201</v>
          </cell>
          <cell r="G338">
            <v>30227</v>
          </cell>
        </row>
        <row r="338">
          <cell r="I338" t="str">
            <v>212</v>
          </cell>
          <cell r="J338" t="str">
            <v>21202</v>
          </cell>
          <cell r="K338" t="str">
            <v>2120201</v>
          </cell>
          <cell r="L338" t="str">
            <v>东疆综合配套服务区空间规划优化提升研究</v>
          </cell>
        </row>
        <row r="339">
          <cell r="E339">
            <v>65.325</v>
          </cell>
          <cell r="F339">
            <v>2120102</v>
          </cell>
          <cell r="G339">
            <v>30227</v>
          </cell>
        </row>
        <row r="339">
          <cell r="I339" t="str">
            <v>212</v>
          </cell>
          <cell r="J339" t="str">
            <v>21201</v>
          </cell>
          <cell r="K339" t="str">
            <v>2120102</v>
          </cell>
          <cell r="L339" t="str">
            <v>城建档案技术服务和登记档案数字化</v>
          </cell>
        </row>
        <row r="340">
          <cell r="E340">
            <v>11.2</v>
          </cell>
          <cell r="F340">
            <v>2120201</v>
          </cell>
          <cell r="G340">
            <v>30227</v>
          </cell>
        </row>
        <row r="340">
          <cell r="I340" t="str">
            <v>212</v>
          </cell>
          <cell r="J340" t="str">
            <v>21202</v>
          </cell>
          <cell r="K340" t="str">
            <v>2120201</v>
          </cell>
          <cell r="L340" t="str">
            <v>地下管线信息数据库更新维护</v>
          </cell>
        </row>
        <row r="341">
          <cell r="E341">
            <v>10</v>
          </cell>
          <cell r="F341">
            <v>2120201</v>
          </cell>
          <cell r="G341">
            <v>30227</v>
          </cell>
        </row>
        <row r="341">
          <cell r="I341" t="str">
            <v>212</v>
          </cell>
          <cell r="J341" t="str">
            <v>21202</v>
          </cell>
          <cell r="K341" t="str">
            <v>2120201</v>
          </cell>
          <cell r="L341" t="str">
            <v>东疆生产力地图编制</v>
          </cell>
        </row>
        <row r="342">
          <cell r="E342">
            <v>47.5</v>
          </cell>
          <cell r="F342">
            <v>2120201</v>
          </cell>
          <cell r="G342">
            <v>30227</v>
          </cell>
        </row>
        <row r="342">
          <cell r="I342" t="str">
            <v>212</v>
          </cell>
          <cell r="J342" t="str">
            <v>21202</v>
          </cell>
          <cell r="K342" t="str">
            <v>2120201</v>
          </cell>
          <cell r="L342" t="str">
            <v>国土空间控制性详细规划编制</v>
          </cell>
        </row>
        <row r="343">
          <cell r="E343">
            <v>13.3</v>
          </cell>
          <cell r="F343">
            <v>2120601</v>
          </cell>
          <cell r="G343">
            <v>30227</v>
          </cell>
        </row>
        <row r="343">
          <cell r="I343" t="str">
            <v>212</v>
          </cell>
          <cell r="J343" t="str">
            <v>21206</v>
          </cell>
          <cell r="K343" t="str">
            <v>2120601</v>
          </cell>
          <cell r="L343" t="str">
            <v>建设工程消防验收技术服务费</v>
          </cell>
        </row>
        <row r="344">
          <cell r="E344">
            <v>10</v>
          </cell>
          <cell r="F344">
            <v>2120601</v>
          </cell>
          <cell r="G344">
            <v>30227</v>
          </cell>
        </row>
        <row r="344">
          <cell r="I344" t="str">
            <v>212</v>
          </cell>
          <cell r="J344" t="str">
            <v>21206</v>
          </cell>
          <cell r="K344" t="str">
            <v>2120601</v>
          </cell>
          <cell r="L344" t="str">
            <v>施工图审查技术服务费</v>
          </cell>
        </row>
        <row r="345">
          <cell r="E345">
            <v>11.7</v>
          </cell>
          <cell r="F345">
            <v>2120601</v>
          </cell>
          <cell r="G345">
            <v>30227</v>
          </cell>
        </row>
        <row r="345">
          <cell r="I345" t="str">
            <v>212</v>
          </cell>
          <cell r="J345" t="str">
            <v>21206</v>
          </cell>
          <cell r="K345" t="str">
            <v>2120601</v>
          </cell>
          <cell r="L345" t="str">
            <v>招标投标系统建设运营费</v>
          </cell>
        </row>
        <row r="346">
          <cell r="E346">
            <v>160</v>
          </cell>
          <cell r="F346">
            <v>2129999</v>
          </cell>
          <cell r="G346">
            <v>30214</v>
          </cell>
        </row>
        <row r="346">
          <cell r="I346" t="str">
            <v>212</v>
          </cell>
          <cell r="J346" t="str">
            <v>21299</v>
          </cell>
          <cell r="K346" t="str">
            <v>2129999</v>
          </cell>
          <cell r="L346" t="str">
            <v>“8.12”事故受损房屋资产使用费</v>
          </cell>
        </row>
        <row r="347">
          <cell r="E347">
            <v>22.74</v>
          </cell>
          <cell r="F347">
            <v>2120106</v>
          </cell>
          <cell r="G347">
            <v>30227</v>
          </cell>
        </row>
        <row r="347">
          <cell r="I347" t="str">
            <v>212</v>
          </cell>
          <cell r="J347" t="str">
            <v>21201</v>
          </cell>
          <cell r="K347" t="str">
            <v>2120106</v>
          </cell>
          <cell r="L347" t="str">
            <v>海绵城市实施方案编制项目</v>
          </cell>
        </row>
        <row r="348">
          <cell r="E348">
            <v>7.6</v>
          </cell>
          <cell r="F348">
            <v>2120201</v>
          </cell>
          <cell r="G348">
            <v>30227</v>
          </cell>
        </row>
        <row r="348">
          <cell r="I348" t="str">
            <v>212</v>
          </cell>
          <cell r="J348" t="str">
            <v>21202</v>
          </cell>
          <cell r="K348" t="str">
            <v>2120201</v>
          </cell>
          <cell r="L348" t="str">
            <v>城市体检费用</v>
          </cell>
        </row>
        <row r="349">
          <cell r="E349">
            <v>139.36</v>
          </cell>
          <cell r="F349">
            <v>2120601</v>
          </cell>
          <cell r="G349">
            <v>30227</v>
          </cell>
        </row>
        <row r="349">
          <cell r="I349" t="str">
            <v>212</v>
          </cell>
          <cell r="J349" t="str">
            <v>21206</v>
          </cell>
          <cell r="K349" t="str">
            <v>2120601</v>
          </cell>
          <cell r="L349" t="str">
            <v>住建领域质量安全技术服务费</v>
          </cell>
        </row>
        <row r="350">
          <cell r="E350">
            <v>3</v>
          </cell>
          <cell r="F350">
            <v>2120601</v>
          </cell>
          <cell r="G350">
            <v>30227</v>
          </cell>
        </row>
        <row r="350">
          <cell r="I350" t="str">
            <v>212</v>
          </cell>
          <cell r="J350" t="str">
            <v>21206</v>
          </cell>
          <cell r="K350" t="str">
            <v>2120601</v>
          </cell>
          <cell r="L350" t="str">
            <v>工程材料检测费</v>
          </cell>
        </row>
        <row r="351">
          <cell r="E351">
            <v>4.9</v>
          </cell>
          <cell r="F351">
            <v>2120201</v>
          </cell>
          <cell r="G351">
            <v>30227</v>
          </cell>
        </row>
        <row r="351">
          <cell r="I351" t="str">
            <v>212</v>
          </cell>
          <cell r="J351" t="str">
            <v>21202</v>
          </cell>
          <cell r="K351" t="str">
            <v>2120201</v>
          </cell>
          <cell r="L351" t="str">
            <v>2025年春季房交会布展费用</v>
          </cell>
        </row>
        <row r="352">
          <cell r="E352">
            <v>5.78</v>
          </cell>
          <cell r="F352">
            <v>2120106</v>
          </cell>
          <cell r="G352">
            <v>30227</v>
          </cell>
        </row>
        <row r="352">
          <cell r="I352" t="str">
            <v>212</v>
          </cell>
          <cell r="J352" t="str">
            <v>21201</v>
          </cell>
          <cell r="K352" t="str">
            <v>2120106</v>
          </cell>
          <cell r="L352" t="str">
            <v>东疆综合保税区绿色建筑
和海绵城市技术咨询服务项目</v>
          </cell>
        </row>
        <row r="353">
          <cell r="E353">
            <v>12.32</v>
          </cell>
          <cell r="F353">
            <v>2120601</v>
          </cell>
          <cell r="G353">
            <v>30227</v>
          </cell>
        </row>
        <row r="353">
          <cell r="I353" t="str">
            <v>212</v>
          </cell>
          <cell r="J353" t="str">
            <v>21206</v>
          </cell>
          <cell r="K353" t="str">
            <v>2120601</v>
          </cell>
          <cell r="L353" t="str">
            <v>玻璃幕墙安全鉴定费</v>
          </cell>
        </row>
        <row r="354">
          <cell r="E354">
            <v>5</v>
          </cell>
          <cell r="F354">
            <v>2120601</v>
          </cell>
          <cell r="G354">
            <v>30227</v>
          </cell>
        </row>
        <row r="354">
          <cell r="I354" t="str">
            <v>212</v>
          </cell>
          <cell r="J354" t="str">
            <v>21206</v>
          </cell>
          <cell r="K354" t="str">
            <v>2120601</v>
          </cell>
          <cell r="L354" t="str">
            <v>初步设计评审费</v>
          </cell>
        </row>
        <row r="355">
          <cell r="E355">
            <v>29.205</v>
          </cell>
          <cell r="F355">
            <v>2120201</v>
          </cell>
          <cell r="G355">
            <v>30227</v>
          </cell>
        </row>
        <row r="355">
          <cell r="I355" t="str">
            <v>212</v>
          </cell>
          <cell r="J355" t="str">
            <v>21202</v>
          </cell>
          <cell r="K355" t="str">
            <v>2120201</v>
          </cell>
          <cell r="L355" t="str">
            <v>东疆综合保税区打造港产城融合样板区综合交通规划研究</v>
          </cell>
        </row>
        <row r="356">
          <cell r="E356">
            <v>40.725</v>
          </cell>
          <cell r="F356">
            <v>2120601</v>
          </cell>
          <cell r="G356">
            <v>30227</v>
          </cell>
        </row>
        <row r="356">
          <cell r="I356" t="str">
            <v>212</v>
          </cell>
          <cell r="J356" t="str">
            <v>21206</v>
          </cell>
          <cell r="K356" t="str">
            <v>2120601</v>
          </cell>
          <cell r="L356" t="str">
            <v>建设项目审批事项代办(帮办)服务及土地供后辅助巡查服务项目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4" topLeftCell="A8" activePane="bottomLeft" state="frozen"/>
      <selection/>
      <selection pane="bottomLeft" activeCell="D14" sqref="D14"/>
    </sheetView>
  </sheetViews>
  <sheetFormatPr defaultColWidth="16.3333333333333" defaultRowHeight="18" customHeight="1" outlineLevelCol="5"/>
  <cols>
    <col min="1" max="1" width="13.8333333333333" style="1" customWidth="1"/>
    <col min="2" max="2" width="14.8333333333333" style="1" customWidth="1"/>
    <col min="3" max="3" width="17.1666666666667" style="1" customWidth="1"/>
    <col min="4" max="4" width="62.5" style="1" customWidth="1"/>
    <col min="5" max="5" width="19.5" style="1" customWidth="1"/>
    <col min="6" max="6" width="55.6666666666667" style="1" customWidth="1"/>
    <col min="7" max="16384" width="16.3333333333333" style="1"/>
  </cols>
  <sheetData>
    <row r="1" ht="20.25" spans="1:6">
      <c r="A1" s="2" t="s">
        <v>156</v>
      </c>
      <c r="B1" s="2"/>
      <c r="C1" s="3"/>
      <c r="D1" s="3"/>
      <c r="E1" s="3"/>
      <c r="F1" s="3"/>
    </row>
    <row r="2" ht="30.75" customHeight="1" spans="1:1">
      <c r="A2" s="5" t="s">
        <v>157</v>
      </c>
    </row>
    <row r="3" ht="14.25" spans="1:6">
      <c r="A3" s="6" t="s">
        <v>158</v>
      </c>
      <c r="B3" s="7"/>
      <c r="C3" s="7"/>
      <c r="D3" s="7"/>
      <c r="E3" s="7" t="s">
        <v>3</v>
      </c>
      <c r="F3" s="7"/>
    </row>
    <row r="4" ht="68.25" customHeight="1" spans="1:6">
      <c r="A4" s="67" t="s">
        <v>159</v>
      </c>
      <c r="B4" s="67" t="s">
        <v>160</v>
      </c>
      <c r="C4" s="18" t="s">
        <v>161</v>
      </c>
      <c r="D4" s="18" t="s">
        <v>162</v>
      </c>
      <c r="E4" s="18" t="s">
        <v>163</v>
      </c>
      <c r="F4" s="68" t="s">
        <v>164</v>
      </c>
    </row>
    <row r="5" ht="68.25" customHeight="1" spans="1:6">
      <c r="A5" s="18">
        <v>2120601</v>
      </c>
      <c r="B5" s="18">
        <v>358</v>
      </c>
      <c r="C5" s="21" t="s">
        <v>165</v>
      </c>
      <c r="D5" s="69" t="s">
        <v>166</v>
      </c>
      <c r="E5" s="33">
        <v>40.725</v>
      </c>
      <c r="F5" s="20" t="s">
        <v>167</v>
      </c>
    </row>
    <row r="6" ht="68.25" customHeight="1" spans="1:6">
      <c r="A6" s="18">
        <v>2120601</v>
      </c>
      <c r="B6" s="18">
        <v>358</v>
      </c>
      <c r="C6" s="21" t="s">
        <v>165</v>
      </c>
      <c r="D6" s="69" t="s">
        <v>168</v>
      </c>
      <c r="E6" s="19">
        <v>79.7</v>
      </c>
      <c r="F6" s="19" t="s">
        <v>169</v>
      </c>
    </row>
    <row r="7" ht="68.25" customHeight="1" spans="1:6">
      <c r="A7" s="18">
        <v>2120201</v>
      </c>
      <c r="B7" s="18">
        <v>358</v>
      </c>
      <c r="C7" s="21" t="s">
        <v>165</v>
      </c>
      <c r="D7" s="69" t="s">
        <v>170</v>
      </c>
      <c r="E7" s="33">
        <v>29.205</v>
      </c>
      <c r="F7" s="19" t="s">
        <v>171</v>
      </c>
    </row>
    <row r="8" ht="68.25" customHeight="1" spans="1:6">
      <c r="A8" s="18">
        <v>2120201</v>
      </c>
      <c r="B8" s="13">
        <v>358</v>
      </c>
      <c r="C8" s="21" t="s">
        <v>165</v>
      </c>
      <c r="D8" s="70" t="s">
        <v>172</v>
      </c>
      <c r="E8" s="13">
        <v>21.65</v>
      </c>
      <c r="F8" s="71" t="s">
        <v>173</v>
      </c>
    </row>
    <row r="9" ht="68.25" customHeight="1" spans="1:6">
      <c r="A9" s="15">
        <v>2120201</v>
      </c>
      <c r="B9" s="16">
        <v>358</v>
      </c>
      <c r="C9" s="72" t="s">
        <v>165</v>
      </c>
      <c r="D9" s="73" t="s">
        <v>174</v>
      </c>
      <c r="E9" s="16">
        <v>38.85</v>
      </c>
      <c r="F9" s="74" t="s">
        <v>175</v>
      </c>
    </row>
    <row r="10" ht="68.25" customHeight="1" spans="1:6">
      <c r="A10" s="15">
        <v>2120201</v>
      </c>
      <c r="B10" s="16">
        <v>358</v>
      </c>
      <c r="C10" s="72" t="s">
        <v>165</v>
      </c>
      <c r="D10" s="73" t="s">
        <v>176</v>
      </c>
      <c r="E10" s="16">
        <v>106.96</v>
      </c>
      <c r="F10" s="74" t="s">
        <v>177</v>
      </c>
    </row>
    <row r="11" ht="68.25" customHeight="1" spans="1:6">
      <c r="A11" s="15">
        <v>2120102</v>
      </c>
      <c r="B11" s="16">
        <v>358</v>
      </c>
      <c r="C11" s="72" t="s">
        <v>165</v>
      </c>
      <c r="D11" s="73" t="s">
        <v>178</v>
      </c>
      <c r="E11" s="16">
        <v>65.325</v>
      </c>
      <c r="F11" s="74" t="s">
        <v>179</v>
      </c>
    </row>
    <row r="12" ht="68.25" customHeight="1" spans="1:6">
      <c r="A12" s="15">
        <v>2120201</v>
      </c>
      <c r="B12" s="16">
        <v>358</v>
      </c>
      <c r="C12" s="72" t="s">
        <v>165</v>
      </c>
      <c r="D12" s="73" t="s">
        <v>180</v>
      </c>
      <c r="E12" s="16">
        <v>11.2</v>
      </c>
      <c r="F12" s="74" t="s">
        <v>181</v>
      </c>
    </row>
    <row r="13" ht="68.25" customHeight="1" spans="1:6">
      <c r="A13" s="15">
        <v>2120201</v>
      </c>
      <c r="B13" s="16">
        <v>358</v>
      </c>
      <c r="C13" s="72" t="s">
        <v>165</v>
      </c>
      <c r="D13" s="73" t="s">
        <v>182</v>
      </c>
      <c r="E13" s="16">
        <v>47.5</v>
      </c>
      <c r="F13" s="74" t="s">
        <v>183</v>
      </c>
    </row>
    <row r="14" ht="68.25" customHeight="1" spans="1:6">
      <c r="A14" s="18">
        <v>2200112</v>
      </c>
      <c r="B14" s="18">
        <v>358</v>
      </c>
      <c r="C14" s="21" t="s">
        <v>165</v>
      </c>
      <c r="D14" s="69" t="s">
        <v>184</v>
      </c>
      <c r="E14" s="33">
        <v>39.46032</v>
      </c>
      <c r="F14" s="75" t="s">
        <v>185</v>
      </c>
    </row>
    <row r="15" ht="30.75" customHeight="1" spans="1:6">
      <c r="A15" s="76"/>
      <c r="B15" s="18"/>
      <c r="C15" s="21"/>
      <c r="D15" s="20" t="s">
        <v>50</v>
      </c>
      <c r="E15" s="19">
        <f>SUM(E5:E14)</f>
        <v>480.57532</v>
      </c>
      <c r="F15" s="19"/>
    </row>
  </sheetData>
  <mergeCells count="1">
    <mergeCell ref="A2:F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II8"/>
  <sheetViews>
    <sheetView showGridLines="0" showZeros="0" view="pageBreakPreview" zoomScaleNormal="115" workbookViewId="0">
      <selection activeCell="I9" sqref="I9"/>
    </sheetView>
  </sheetViews>
  <sheetFormatPr defaultColWidth="9.16666666666667" defaultRowHeight="27.75" customHeight="1" outlineLevelRow="7"/>
  <cols>
    <col min="1" max="1" width="18.8333333333333" style="54" customWidth="1"/>
    <col min="2" max="2" width="31.1666666666667" style="54" customWidth="1"/>
    <col min="3" max="5" width="19.3333333333333" style="54" customWidth="1"/>
    <col min="6" max="243" width="7.66666666666667" style="54" customWidth="1"/>
  </cols>
  <sheetData>
    <row r="1" customHeight="1" spans="1:2">
      <c r="A1" s="55" t="s">
        <v>186</v>
      </c>
      <c r="B1" s="55"/>
    </row>
    <row r="2" s="51" customFormat="1" ht="34.5" customHeight="1" spans="1:5">
      <c r="A2" s="56" t="s">
        <v>187</v>
      </c>
      <c r="B2" s="56"/>
      <c r="C2" s="56"/>
      <c r="D2" s="56"/>
      <c r="E2" s="56"/>
    </row>
    <row r="3" s="52" customFormat="1" ht="30.75" customHeight="1" spans="1:5">
      <c r="A3" s="57" t="s">
        <v>2</v>
      </c>
      <c r="E3" s="52" t="s">
        <v>3</v>
      </c>
    </row>
    <row r="4" s="53" customFormat="1" ht="40.15" customHeight="1" spans="1:243">
      <c r="A4" s="58" t="s">
        <v>67</v>
      </c>
      <c r="B4" s="58" t="s">
        <v>68</v>
      </c>
      <c r="C4" s="59" t="s">
        <v>188</v>
      </c>
      <c r="D4" s="59"/>
      <c r="E4" s="59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</row>
    <row r="5" s="53" customFormat="1" ht="40.15" customHeight="1" spans="1:243">
      <c r="A5" s="61"/>
      <c r="B5" s="61"/>
      <c r="C5" s="58" t="s">
        <v>50</v>
      </c>
      <c r="D5" s="58" t="s">
        <v>69</v>
      </c>
      <c r="E5" s="58" t="s">
        <v>70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</row>
    <row r="6" ht="45.75" customHeight="1" spans="1:5">
      <c r="A6" s="62"/>
      <c r="B6" s="63" t="s">
        <v>147</v>
      </c>
      <c r="C6" s="64"/>
      <c r="D6" s="65"/>
      <c r="E6" s="65"/>
    </row>
    <row r="7" ht="35.1" customHeight="1" spans="1:5">
      <c r="A7" s="63"/>
      <c r="B7" s="63" t="s">
        <v>50</v>
      </c>
      <c r="C7" s="64"/>
      <c r="D7" s="65"/>
      <c r="E7" s="65"/>
    </row>
    <row r="8" customHeight="1" spans="1:2">
      <c r="A8" s="66" t="s">
        <v>98</v>
      </c>
      <c r="B8" s="66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view="pageBreakPreview" zoomScaleNormal="70" workbookViewId="0">
      <selection activeCell="B11" sqref="B11"/>
    </sheetView>
  </sheetViews>
  <sheetFormatPr defaultColWidth="17" defaultRowHeight="11.25"/>
  <cols>
    <col min="1" max="1" width="22.3333333333333" style="37" customWidth="1"/>
    <col min="2" max="2" width="51.1666666666667" style="37" customWidth="1"/>
    <col min="3" max="3" width="34.5" style="37" customWidth="1"/>
    <col min="4" max="4" width="14.3333333333333" style="37" customWidth="1"/>
    <col min="5" max="5" width="17.8333333333333" style="37" customWidth="1"/>
    <col min="6" max="10" width="15.5" style="37" customWidth="1"/>
    <col min="11" max="12" width="11.8333333333333" style="37" customWidth="1"/>
    <col min="13" max="14" width="24.3333333333333" style="37" hidden="1" customWidth="1"/>
    <col min="15" max="16384" width="17" style="37"/>
  </cols>
  <sheetData>
    <row r="1" ht="32.25" customHeight="1" spans="1:13">
      <c r="A1" s="38" t="s">
        <v>189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ht="45" customHeight="1" spans="2:13">
      <c r="B2" s="40" t="s">
        <v>190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4" customHeight="1" spans="1:13">
      <c r="A3" s="41" t="s">
        <v>2</v>
      </c>
      <c r="B3" s="41"/>
      <c r="C3" s="41"/>
      <c r="D3" s="42"/>
      <c r="E3" s="42"/>
      <c r="F3" s="42"/>
      <c r="G3" s="42"/>
      <c r="H3" s="42"/>
      <c r="I3" s="42"/>
      <c r="J3" s="42"/>
      <c r="K3" s="49" t="s">
        <v>3</v>
      </c>
      <c r="L3" s="49"/>
      <c r="M3" s="49"/>
    </row>
    <row r="4" s="36" customFormat="1" ht="44.25" customHeight="1" spans="1:13">
      <c r="A4" s="43" t="s">
        <v>191</v>
      </c>
      <c r="B4" s="43" t="s">
        <v>192</v>
      </c>
      <c r="C4" s="43" t="s">
        <v>193</v>
      </c>
      <c r="D4" s="43" t="s">
        <v>50</v>
      </c>
      <c r="E4" s="43" t="s">
        <v>194</v>
      </c>
      <c r="F4" s="43"/>
      <c r="G4" s="43"/>
      <c r="H4" s="43" t="s">
        <v>195</v>
      </c>
      <c r="I4" s="43"/>
      <c r="J4" s="43"/>
      <c r="K4" s="43" t="s">
        <v>196</v>
      </c>
      <c r="L4" s="43" t="s">
        <v>63</v>
      </c>
      <c r="M4" s="50"/>
    </row>
    <row r="5" s="36" customFormat="1" ht="44.25" customHeight="1" spans="1:13">
      <c r="A5" s="43"/>
      <c r="B5" s="43"/>
      <c r="C5" s="43"/>
      <c r="D5" s="43"/>
      <c r="E5" s="43" t="s">
        <v>197</v>
      </c>
      <c r="F5" s="43" t="s">
        <v>198</v>
      </c>
      <c r="G5" s="43" t="s">
        <v>199</v>
      </c>
      <c r="H5" s="43" t="s">
        <v>197</v>
      </c>
      <c r="I5" s="43" t="s">
        <v>198</v>
      </c>
      <c r="J5" s="43" t="s">
        <v>199</v>
      </c>
      <c r="K5" s="43"/>
      <c r="L5" s="43"/>
      <c r="M5" s="50" t="s">
        <v>200</v>
      </c>
    </row>
    <row r="6" ht="42.75" customHeight="1" spans="1:14">
      <c r="A6" s="44" t="s">
        <v>201</v>
      </c>
      <c r="B6" s="43" t="s">
        <v>202</v>
      </c>
      <c r="C6" s="44" t="s">
        <v>64</v>
      </c>
      <c r="D6" s="45">
        <f>SUM(E6:L6)</f>
        <v>4.8</v>
      </c>
      <c r="E6" s="45">
        <v>4.8</v>
      </c>
      <c r="F6" s="46"/>
      <c r="G6" s="46"/>
      <c r="H6" s="46"/>
      <c r="I6" s="46"/>
      <c r="J6" s="46"/>
      <c r="K6" s="46"/>
      <c r="L6" s="46"/>
      <c r="M6" s="37" t="str">
        <f>VLOOKUP(D6,[1]预算大表!$E$327:$L$356,8,0)</f>
        <v>登记中心电路使用费</v>
      </c>
      <c r="N6" s="37" t="s">
        <v>202</v>
      </c>
    </row>
    <row r="7" ht="42.75" customHeight="1" spans="1:14">
      <c r="A7" s="44" t="s">
        <v>201</v>
      </c>
      <c r="B7" s="43" t="s">
        <v>203</v>
      </c>
      <c r="C7" s="44" t="s">
        <v>64</v>
      </c>
      <c r="D7" s="45">
        <f t="shared" ref="D7:D36" si="0">SUM(E7:L7)</f>
        <v>3.85</v>
      </c>
      <c r="E7" s="45">
        <v>3.85</v>
      </c>
      <c r="F7" s="46"/>
      <c r="G7" s="46"/>
      <c r="H7" s="46"/>
      <c r="I7" s="46"/>
      <c r="J7" s="46"/>
      <c r="K7" s="46"/>
      <c r="L7" s="46"/>
      <c r="M7" s="37" t="str">
        <f>VLOOKUP(D7,[1]预算大表!$E$327:$L$356,8,0)</f>
        <v>国土空间用途管制业务全周期数字化管理项目</v>
      </c>
      <c r="N7" s="37" t="s">
        <v>203</v>
      </c>
    </row>
    <row r="8" ht="42.75" customHeight="1" spans="1:14">
      <c r="A8" s="44" t="s">
        <v>201</v>
      </c>
      <c r="B8" s="43" t="s">
        <v>204</v>
      </c>
      <c r="C8" s="44" t="s">
        <v>64</v>
      </c>
      <c r="D8" s="45">
        <f t="shared" si="0"/>
        <v>4</v>
      </c>
      <c r="E8" s="45">
        <v>4</v>
      </c>
      <c r="F8" s="46"/>
      <c r="G8" s="46"/>
      <c r="H8" s="46"/>
      <c r="I8" s="46"/>
      <c r="J8" s="46"/>
      <c r="K8" s="46"/>
      <c r="L8" s="46"/>
      <c r="M8" s="37" t="str">
        <f>VLOOKUP(D8,[1]预算大表!$E$327:$L$356,8,0)</f>
        <v>土地集约利用监测统计费</v>
      </c>
      <c r="N8" s="37" t="s">
        <v>204</v>
      </c>
    </row>
    <row r="9" ht="42.75" customHeight="1" spans="1:14">
      <c r="A9" s="44" t="s">
        <v>201</v>
      </c>
      <c r="B9" s="43" t="s">
        <v>205</v>
      </c>
      <c r="C9" s="44" t="s">
        <v>64</v>
      </c>
      <c r="D9" s="45">
        <f t="shared" si="0"/>
        <v>2.82</v>
      </c>
      <c r="E9" s="45">
        <v>2.82</v>
      </c>
      <c r="F9" s="46"/>
      <c r="G9" s="46"/>
      <c r="H9" s="46"/>
      <c r="I9" s="46"/>
      <c r="J9" s="46"/>
      <c r="K9" s="46"/>
      <c r="L9" s="46"/>
      <c r="M9" s="37" t="str">
        <f>VLOOKUP(D9,[1]预算大表!$E$327:$L$356,8,0)</f>
        <v>国土变更调查工作经费</v>
      </c>
      <c r="N9" s="37" t="s">
        <v>205</v>
      </c>
    </row>
    <row r="10" ht="42.75" customHeight="1" spans="1:14">
      <c r="A10" s="44" t="s">
        <v>201</v>
      </c>
      <c r="B10" s="47" t="s">
        <v>206</v>
      </c>
      <c r="C10" s="44" t="s">
        <v>64</v>
      </c>
      <c r="D10" s="45">
        <f t="shared" si="0"/>
        <v>39.46032</v>
      </c>
      <c r="E10" s="45">
        <v>39.46032</v>
      </c>
      <c r="F10" s="46"/>
      <c r="G10" s="46"/>
      <c r="H10" s="46"/>
      <c r="I10" s="46"/>
      <c r="J10" s="46"/>
      <c r="K10" s="46"/>
      <c r="L10" s="46"/>
      <c r="M10" s="37" t="str">
        <f>VLOOKUP(D10,[1]预算大表!$E$327:$L$356,8,0)</f>
        <v>2025-2027年度东疆收回土地看护项目</v>
      </c>
      <c r="N10" s="37" t="s">
        <v>207</v>
      </c>
    </row>
    <row r="11" ht="42.75" customHeight="1" spans="1:14">
      <c r="A11" s="44" t="s">
        <v>201</v>
      </c>
      <c r="B11" s="43" t="s">
        <v>208</v>
      </c>
      <c r="C11" s="44" t="s">
        <v>64</v>
      </c>
      <c r="D11" s="45">
        <f t="shared" si="0"/>
        <v>7</v>
      </c>
      <c r="E11" s="45">
        <v>7</v>
      </c>
      <c r="F11" s="46"/>
      <c r="G11" s="46"/>
      <c r="H11" s="46"/>
      <c r="I11" s="46"/>
      <c r="J11" s="46"/>
      <c r="K11" s="46"/>
      <c r="L11" s="46"/>
      <c r="M11" s="37" t="str">
        <f>VLOOKUP(D11,[1]预算大表!$E$327:$L$356,8,0)</f>
        <v>节地评价工作费用</v>
      </c>
      <c r="N11" s="37" t="s">
        <v>208</v>
      </c>
    </row>
    <row r="12" ht="42.75" customHeight="1" spans="1:14">
      <c r="A12" s="44" t="s">
        <v>201</v>
      </c>
      <c r="B12" s="43" t="s">
        <v>209</v>
      </c>
      <c r="C12" s="44" t="s">
        <v>64</v>
      </c>
      <c r="D12" s="45">
        <f t="shared" si="0"/>
        <v>6</v>
      </c>
      <c r="E12" s="45">
        <v>6</v>
      </c>
      <c r="F12" s="46"/>
      <c r="G12" s="46"/>
      <c r="H12" s="46"/>
      <c r="I12" s="46"/>
      <c r="J12" s="46"/>
      <c r="K12" s="46"/>
      <c r="L12" s="46"/>
      <c r="M12" s="37" t="str">
        <f>VLOOKUP(D12,[1]预算大表!$E$327:$L$356,8,0)</f>
        <v>试点区域土地成本导则编制及成本审核技术委托服务费</v>
      </c>
      <c r="N12" s="37" t="s">
        <v>209</v>
      </c>
    </row>
    <row r="13" ht="42.75" customHeight="1" spans="1:14">
      <c r="A13" s="44" t="s">
        <v>201</v>
      </c>
      <c r="B13" s="43" t="s">
        <v>210</v>
      </c>
      <c r="C13" s="44" t="s">
        <v>64</v>
      </c>
      <c r="D13" s="45">
        <f t="shared" si="0"/>
        <v>13</v>
      </c>
      <c r="E13" s="45">
        <v>13</v>
      </c>
      <c r="F13" s="46"/>
      <c r="G13" s="46"/>
      <c r="H13" s="46"/>
      <c r="I13" s="46"/>
      <c r="J13" s="46"/>
      <c r="K13" s="46"/>
      <c r="L13" s="46"/>
      <c r="M13" s="37" t="str">
        <f>VLOOKUP(D13,[1]预算大表!$E$327:$L$356,8,0)</f>
        <v>试点区域土地测量、地价评估技术委托服务费</v>
      </c>
      <c r="N13" s="37" t="s">
        <v>210</v>
      </c>
    </row>
    <row r="14" ht="42.75" customHeight="1" spans="1:14">
      <c r="A14" s="44" t="s">
        <v>201</v>
      </c>
      <c r="B14" s="43" t="s">
        <v>211</v>
      </c>
      <c r="C14" s="44" t="s">
        <v>64</v>
      </c>
      <c r="D14" s="45">
        <f t="shared" si="0"/>
        <v>21.65</v>
      </c>
      <c r="E14" s="45">
        <v>21.65</v>
      </c>
      <c r="F14" s="46"/>
      <c r="G14" s="46"/>
      <c r="H14" s="46"/>
      <c r="I14" s="46"/>
      <c r="J14" s="46"/>
      <c r="K14" s="46"/>
      <c r="L14" s="46"/>
      <c r="M14" s="37" t="str">
        <f>VLOOKUP(D14,[1]预算大表!$E$327:$L$356,8,0)</f>
        <v>规划编制和研究费用</v>
      </c>
      <c r="N14" s="37" t="s">
        <v>211</v>
      </c>
    </row>
    <row r="15" ht="42.75" customHeight="1" spans="1:14">
      <c r="A15" s="44" t="s">
        <v>201</v>
      </c>
      <c r="B15" s="43" t="s">
        <v>212</v>
      </c>
      <c r="C15" s="44" t="s">
        <v>64</v>
      </c>
      <c r="D15" s="45">
        <f t="shared" si="0"/>
        <v>38.85</v>
      </c>
      <c r="E15" s="45">
        <v>38.85</v>
      </c>
      <c r="F15" s="46"/>
      <c r="G15" s="46"/>
      <c r="H15" s="46"/>
      <c r="I15" s="46"/>
      <c r="J15" s="46"/>
      <c r="K15" s="46"/>
      <c r="L15" s="46"/>
      <c r="M15" s="37" t="str">
        <f>VLOOKUP(D15,[1]预算大表!$E$327:$L$356,8,0)</f>
        <v>中国制造东疆海岸线研究策划</v>
      </c>
      <c r="N15" s="37" t="s">
        <v>212</v>
      </c>
    </row>
    <row r="16" ht="42.75" customHeight="1" spans="1:14">
      <c r="A16" s="44" t="s">
        <v>201</v>
      </c>
      <c r="B16" s="43" t="s">
        <v>213</v>
      </c>
      <c r="C16" s="44" t="s">
        <v>64</v>
      </c>
      <c r="D16" s="45">
        <f t="shared" si="0"/>
        <v>3.25094</v>
      </c>
      <c r="E16" s="45">
        <v>3.25094</v>
      </c>
      <c r="F16" s="46"/>
      <c r="G16" s="46"/>
      <c r="H16" s="46"/>
      <c r="I16" s="46"/>
      <c r="J16" s="46"/>
      <c r="K16" s="46"/>
      <c r="L16" s="46"/>
      <c r="M16" s="37" t="str">
        <f>VLOOKUP(D16,[1]预算大表!$E$327:$L$356,8,0)</f>
        <v>建设项目审批智能引导助手</v>
      </c>
      <c r="N16" s="37" t="s">
        <v>213</v>
      </c>
    </row>
    <row r="17" ht="42.75" customHeight="1" spans="1:14">
      <c r="A17" s="44" t="s">
        <v>201</v>
      </c>
      <c r="B17" s="43" t="s">
        <v>214</v>
      </c>
      <c r="C17" s="44" t="s">
        <v>64</v>
      </c>
      <c r="D17" s="45">
        <f t="shared" si="0"/>
        <v>106.96</v>
      </c>
      <c r="E17" s="45">
        <v>106.96</v>
      </c>
      <c r="F17" s="46"/>
      <c r="G17" s="46"/>
      <c r="H17" s="46"/>
      <c r="I17" s="46"/>
      <c r="J17" s="46"/>
      <c r="K17" s="46"/>
      <c r="L17" s="46"/>
      <c r="M17" s="37" t="str">
        <f>VLOOKUP(D17,[1]预算大表!$E$327:$L$356,8,0)</f>
        <v>东疆综合配套服务区空间规划优化提升研究</v>
      </c>
      <c r="N17" s="37" t="s">
        <v>214</v>
      </c>
    </row>
    <row r="18" ht="42.75" customHeight="1" spans="1:14">
      <c r="A18" s="44" t="s">
        <v>201</v>
      </c>
      <c r="B18" s="43" t="s">
        <v>215</v>
      </c>
      <c r="C18" s="44" t="s">
        <v>64</v>
      </c>
      <c r="D18" s="45">
        <f t="shared" si="0"/>
        <v>65.325</v>
      </c>
      <c r="E18" s="45">
        <v>65.325</v>
      </c>
      <c r="F18" s="46"/>
      <c r="G18" s="46"/>
      <c r="H18" s="46"/>
      <c r="I18" s="46"/>
      <c r="J18" s="46"/>
      <c r="K18" s="46"/>
      <c r="L18" s="46"/>
      <c r="M18" s="37" t="str">
        <f>VLOOKUP(D18,[1]预算大表!$E$327:$L$356,8,0)</f>
        <v>城建档案技术服务和登记档案数字化</v>
      </c>
      <c r="N18" s="37" t="s">
        <v>215</v>
      </c>
    </row>
    <row r="19" ht="42.75" customHeight="1" spans="1:14">
      <c r="A19" s="44" t="s">
        <v>201</v>
      </c>
      <c r="B19" s="43" t="s">
        <v>216</v>
      </c>
      <c r="C19" s="44" t="s">
        <v>64</v>
      </c>
      <c r="D19" s="45">
        <f t="shared" si="0"/>
        <v>11.2</v>
      </c>
      <c r="E19" s="45">
        <v>11.2</v>
      </c>
      <c r="F19" s="46"/>
      <c r="G19" s="46"/>
      <c r="H19" s="46"/>
      <c r="I19" s="46"/>
      <c r="J19" s="46"/>
      <c r="K19" s="46"/>
      <c r="L19" s="46"/>
      <c r="M19" s="37" t="str">
        <f>VLOOKUP(D19,[1]预算大表!$E$327:$L$356,8,0)</f>
        <v>地下管线信息数据库更新维护</v>
      </c>
      <c r="N19" s="37" t="s">
        <v>216</v>
      </c>
    </row>
    <row r="20" ht="42.75" customHeight="1" spans="1:14">
      <c r="A20" s="44" t="s">
        <v>201</v>
      </c>
      <c r="B20" s="43" t="s">
        <v>217</v>
      </c>
      <c r="C20" s="44" t="s">
        <v>64</v>
      </c>
      <c r="D20" s="45">
        <f t="shared" si="0"/>
        <v>10</v>
      </c>
      <c r="E20" s="45">
        <v>10</v>
      </c>
      <c r="F20" s="46"/>
      <c r="G20" s="46"/>
      <c r="H20" s="46"/>
      <c r="I20" s="46"/>
      <c r="J20" s="46"/>
      <c r="K20" s="46"/>
      <c r="L20" s="46"/>
      <c r="M20" s="37" t="str">
        <f>VLOOKUP(D20,[1]预算大表!$E$327:$L$356,8,0)</f>
        <v>东疆生产力地图编制</v>
      </c>
      <c r="N20" s="37" t="s">
        <v>217</v>
      </c>
    </row>
    <row r="21" ht="42.75" customHeight="1" spans="1:14">
      <c r="A21" s="44" t="s">
        <v>201</v>
      </c>
      <c r="B21" s="43" t="s">
        <v>218</v>
      </c>
      <c r="C21" s="44" t="s">
        <v>64</v>
      </c>
      <c r="D21" s="45">
        <f t="shared" si="0"/>
        <v>47.5</v>
      </c>
      <c r="E21" s="45">
        <v>47.5</v>
      </c>
      <c r="F21" s="46"/>
      <c r="G21" s="46"/>
      <c r="H21" s="46"/>
      <c r="I21" s="46"/>
      <c r="J21" s="46"/>
      <c r="K21" s="46"/>
      <c r="L21" s="46"/>
      <c r="M21" s="37" t="str">
        <f>VLOOKUP(D21,[1]预算大表!$E$327:$L$356,8,0)</f>
        <v>国土空间控制性详细规划编制</v>
      </c>
      <c r="N21" s="37" t="s">
        <v>218</v>
      </c>
    </row>
    <row r="22" ht="42.75" customHeight="1" spans="1:14">
      <c r="A22" s="44" t="s">
        <v>201</v>
      </c>
      <c r="B22" s="43" t="s">
        <v>219</v>
      </c>
      <c r="C22" s="44" t="s">
        <v>64</v>
      </c>
      <c r="D22" s="45">
        <f t="shared" si="0"/>
        <v>13.3</v>
      </c>
      <c r="E22" s="45">
        <v>13.3</v>
      </c>
      <c r="F22" s="46"/>
      <c r="G22" s="46"/>
      <c r="H22" s="46"/>
      <c r="I22" s="46"/>
      <c r="J22" s="46"/>
      <c r="K22" s="46"/>
      <c r="L22" s="46"/>
      <c r="M22" s="37" t="str">
        <f>VLOOKUP(D22,[1]预算大表!$E$327:$L$356,8,0)</f>
        <v>建设工程消防验收技术服务费</v>
      </c>
      <c r="N22" s="37" t="s">
        <v>219</v>
      </c>
    </row>
    <row r="23" ht="42.75" customHeight="1" spans="1:14">
      <c r="A23" s="44" t="s">
        <v>201</v>
      </c>
      <c r="B23" s="43" t="s">
        <v>220</v>
      </c>
      <c r="C23" s="44" t="s">
        <v>64</v>
      </c>
      <c r="D23" s="45">
        <f t="shared" si="0"/>
        <v>10</v>
      </c>
      <c r="E23" s="45">
        <v>10</v>
      </c>
      <c r="F23" s="46"/>
      <c r="G23" s="46"/>
      <c r="H23" s="46"/>
      <c r="I23" s="46"/>
      <c r="J23" s="46"/>
      <c r="K23" s="46"/>
      <c r="L23" s="46"/>
      <c r="M23" s="37" t="str">
        <f>VLOOKUP(D23,[1]预算大表!$E$327:$L$356,8,0)</f>
        <v>东疆生产力地图编制</v>
      </c>
      <c r="N23" s="37" t="s">
        <v>220</v>
      </c>
    </row>
    <row r="24" ht="42.75" customHeight="1" spans="1:14">
      <c r="A24" s="44" t="s">
        <v>201</v>
      </c>
      <c r="B24" s="43" t="s">
        <v>221</v>
      </c>
      <c r="C24" s="44" t="s">
        <v>64</v>
      </c>
      <c r="D24" s="45">
        <f t="shared" si="0"/>
        <v>11.7</v>
      </c>
      <c r="E24" s="45">
        <v>11.7</v>
      </c>
      <c r="F24" s="46"/>
      <c r="G24" s="46"/>
      <c r="H24" s="46"/>
      <c r="I24" s="46"/>
      <c r="J24" s="46"/>
      <c r="K24" s="46"/>
      <c r="L24" s="46"/>
      <c r="M24" s="37" t="str">
        <f>VLOOKUP(D24,[1]预算大表!$E$327:$L$356,8,0)</f>
        <v>招标投标系统建设运营费</v>
      </c>
      <c r="N24" s="37" t="s">
        <v>221</v>
      </c>
    </row>
    <row r="25" ht="42.75" customHeight="1" spans="1:14">
      <c r="A25" s="44" t="s">
        <v>201</v>
      </c>
      <c r="B25" s="43" t="s">
        <v>222</v>
      </c>
      <c r="C25" s="44" t="s">
        <v>64</v>
      </c>
      <c r="D25" s="45">
        <f t="shared" si="0"/>
        <v>160</v>
      </c>
      <c r="E25" s="45">
        <v>160</v>
      </c>
      <c r="F25" s="46"/>
      <c r="G25" s="46"/>
      <c r="H25" s="46"/>
      <c r="I25" s="46"/>
      <c r="J25" s="46"/>
      <c r="K25" s="46"/>
      <c r="L25" s="46"/>
      <c r="M25" s="37" t="str">
        <f>VLOOKUP(D25,[1]预算大表!$E$327:$L$356,8,0)</f>
        <v>“8.12”事故受损房屋资产使用费</v>
      </c>
      <c r="N25" s="37" t="s">
        <v>222</v>
      </c>
    </row>
    <row r="26" ht="42.75" customHeight="1" spans="1:14">
      <c r="A26" s="44" t="s">
        <v>201</v>
      </c>
      <c r="B26" s="43" t="s">
        <v>223</v>
      </c>
      <c r="C26" s="44" t="s">
        <v>64</v>
      </c>
      <c r="D26" s="45">
        <f t="shared" si="0"/>
        <v>22.74</v>
      </c>
      <c r="E26" s="45">
        <v>22.74</v>
      </c>
      <c r="F26" s="46"/>
      <c r="G26" s="46"/>
      <c r="H26" s="46"/>
      <c r="I26" s="46"/>
      <c r="J26" s="46"/>
      <c r="K26" s="46"/>
      <c r="L26" s="46"/>
      <c r="M26" s="37" t="str">
        <f>VLOOKUP(D26,[1]预算大表!$E$327:$L$356,8,0)</f>
        <v>海绵城市实施方案编制项目</v>
      </c>
      <c r="N26" s="37" t="s">
        <v>223</v>
      </c>
    </row>
    <row r="27" ht="42.75" customHeight="1" spans="1:14">
      <c r="A27" s="44" t="s">
        <v>201</v>
      </c>
      <c r="B27" s="43" t="s">
        <v>224</v>
      </c>
      <c r="C27" s="44" t="s">
        <v>64</v>
      </c>
      <c r="D27" s="45">
        <f t="shared" si="0"/>
        <v>7.6</v>
      </c>
      <c r="E27" s="45">
        <v>7.6</v>
      </c>
      <c r="F27" s="46"/>
      <c r="G27" s="46"/>
      <c r="H27" s="46"/>
      <c r="I27" s="46"/>
      <c r="J27" s="46"/>
      <c r="K27" s="46"/>
      <c r="L27" s="46"/>
      <c r="M27" s="37" t="str">
        <f>VLOOKUP(D27,[1]预算大表!$E$327:$L$356,8,0)</f>
        <v>城市体检费用</v>
      </c>
      <c r="N27" s="37" t="s">
        <v>224</v>
      </c>
    </row>
    <row r="28" ht="42.75" customHeight="1" spans="1:14">
      <c r="A28" s="44" t="s">
        <v>201</v>
      </c>
      <c r="B28" s="43" t="s">
        <v>225</v>
      </c>
      <c r="C28" s="44" t="s">
        <v>64</v>
      </c>
      <c r="D28" s="45">
        <f t="shared" si="0"/>
        <v>139.36</v>
      </c>
      <c r="E28" s="45">
        <v>139.36</v>
      </c>
      <c r="F28" s="46"/>
      <c r="G28" s="46"/>
      <c r="H28" s="46"/>
      <c r="I28" s="46"/>
      <c r="J28" s="46"/>
      <c r="K28" s="46"/>
      <c r="L28" s="46"/>
      <c r="M28" s="37" t="str">
        <f>VLOOKUP(D28,[1]预算大表!$E$327:$L$356,8,0)</f>
        <v>住建领域质量安全技术服务费</v>
      </c>
      <c r="N28" s="37" t="s">
        <v>225</v>
      </c>
    </row>
    <row r="29" ht="42.75" customHeight="1" spans="1:14">
      <c r="A29" s="44" t="s">
        <v>201</v>
      </c>
      <c r="B29" s="43" t="s">
        <v>226</v>
      </c>
      <c r="C29" s="44" t="s">
        <v>64</v>
      </c>
      <c r="D29" s="45">
        <f t="shared" si="0"/>
        <v>3</v>
      </c>
      <c r="E29" s="45">
        <v>3</v>
      </c>
      <c r="F29" s="46"/>
      <c r="G29" s="46"/>
      <c r="H29" s="46"/>
      <c r="I29" s="46"/>
      <c r="J29" s="46"/>
      <c r="K29" s="46"/>
      <c r="L29" s="46"/>
      <c r="M29" s="37" t="str">
        <f>VLOOKUP(D29,[1]预算大表!$E$327:$L$356,8,0)</f>
        <v>工程材料检测费</v>
      </c>
      <c r="N29" s="37" t="s">
        <v>226</v>
      </c>
    </row>
    <row r="30" ht="42.75" customHeight="1" spans="1:14">
      <c r="A30" s="44" t="s">
        <v>201</v>
      </c>
      <c r="B30" s="43" t="s">
        <v>227</v>
      </c>
      <c r="C30" s="44" t="s">
        <v>64</v>
      </c>
      <c r="D30" s="45">
        <f t="shared" si="0"/>
        <v>4.9</v>
      </c>
      <c r="E30" s="45">
        <v>4.9</v>
      </c>
      <c r="F30" s="46"/>
      <c r="G30" s="46"/>
      <c r="H30" s="46"/>
      <c r="I30" s="46"/>
      <c r="J30" s="46"/>
      <c r="K30" s="46"/>
      <c r="L30" s="46"/>
      <c r="M30" s="37" t="str">
        <f>VLOOKUP(D30,[1]预算大表!$E$327:$L$356,8,0)</f>
        <v>2025年春季房交会布展费用</v>
      </c>
      <c r="N30" s="37" t="s">
        <v>227</v>
      </c>
    </row>
    <row r="31" ht="42.75" customHeight="1" spans="1:14">
      <c r="A31" s="44" t="s">
        <v>201</v>
      </c>
      <c r="B31" s="43" t="s">
        <v>228</v>
      </c>
      <c r="C31" s="44" t="s">
        <v>64</v>
      </c>
      <c r="D31" s="45">
        <f t="shared" si="0"/>
        <v>5.78</v>
      </c>
      <c r="E31" s="45">
        <v>5.78</v>
      </c>
      <c r="F31" s="46"/>
      <c r="G31" s="46"/>
      <c r="H31" s="46"/>
      <c r="I31" s="46"/>
      <c r="J31" s="46"/>
      <c r="K31" s="46"/>
      <c r="L31" s="46"/>
      <c r="M31" s="37" t="str">
        <f>VLOOKUP(D31,[1]预算大表!$E$327:$L$356,8,0)</f>
        <v>东疆综合保税区绿色建筑
和海绵城市技术咨询服务项目</v>
      </c>
      <c r="N31" s="37" t="s">
        <v>228</v>
      </c>
    </row>
    <row r="32" ht="42.75" customHeight="1" spans="1:14">
      <c r="A32" s="44" t="s">
        <v>201</v>
      </c>
      <c r="B32" s="43" t="s">
        <v>229</v>
      </c>
      <c r="C32" s="44" t="s">
        <v>64</v>
      </c>
      <c r="D32" s="45">
        <f t="shared" si="0"/>
        <v>12.32</v>
      </c>
      <c r="E32" s="45">
        <v>12.32</v>
      </c>
      <c r="F32" s="46"/>
      <c r="G32" s="46"/>
      <c r="H32" s="46"/>
      <c r="I32" s="46"/>
      <c r="J32" s="46"/>
      <c r="K32" s="46"/>
      <c r="L32" s="46"/>
      <c r="M32" s="37" t="str">
        <f>VLOOKUP(D32,[1]预算大表!$E$327:$L$356,8,0)</f>
        <v>玻璃幕墙安全鉴定费</v>
      </c>
      <c r="N32" s="37" t="s">
        <v>229</v>
      </c>
    </row>
    <row r="33" ht="42.75" customHeight="1" spans="1:14">
      <c r="A33" s="44" t="s">
        <v>201</v>
      </c>
      <c r="B33" s="43" t="s">
        <v>230</v>
      </c>
      <c r="C33" s="44" t="s">
        <v>64</v>
      </c>
      <c r="D33" s="45">
        <f t="shared" si="0"/>
        <v>5</v>
      </c>
      <c r="E33" s="45">
        <v>5</v>
      </c>
      <c r="F33" s="46"/>
      <c r="G33" s="46"/>
      <c r="H33" s="46"/>
      <c r="I33" s="46"/>
      <c r="J33" s="46"/>
      <c r="K33" s="46"/>
      <c r="L33" s="46"/>
      <c r="M33" s="37" t="str">
        <f>VLOOKUP(D33,[1]预算大表!$E$327:$L$356,8,0)</f>
        <v>初步设计评审费</v>
      </c>
      <c r="N33" s="37" t="s">
        <v>230</v>
      </c>
    </row>
    <row r="34" ht="42.75" customHeight="1" spans="1:14">
      <c r="A34" s="44" t="s">
        <v>201</v>
      </c>
      <c r="B34" s="43" t="s">
        <v>231</v>
      </c>
      <c r="C34" s="44" t="s">
        <v>64</v>
      </c>
      <c r="D34" s="45">
        <f t="shared" si="0"/>
        <v>29.205</v>
      </c>
      <c r="E34" s="45">
        <v>29.205</v>
      </c>
      <c r="F34" s="46"/>
      <c r="G34" s="46"/>
      <c r="H34" s="46"/>
      <c r="I34" s="46"/>
      <c r="J34" s="46"/>
      <c r="K34" s="46"/>
      <c r="L34" s="46"/>
      <c r="M34" s="37" t="str">
        <f>VLOOKUP(D34,[1]预算大表!$E$327:$L$356,8,0)</f>
        <v>东疆综合保税区打造港产城融合样板区综合交通规划研究</v>
      </c>
      <c r="N34" s="37" t="s">
        <v>231</v>
      </c>
    </row>
    <row r="35" ht="42.75" customHeight="1" spans="1:14">
      <c r="A35" s="44" t="s">
        <v>201</v>
      </c>
      <c r="B35" s="43" t="s">
        <v>232</v>
      </c>
      <c r="C35" s="44" t="s">
        <v>64</v>
      </c>
      <c r="D35" s="45">
        <f t="shared" si="0"/>
        <v>40.725</v>
      </c>
      <c r="E35" s="45">
        <v>40.725</v>
      </c>
      <c r="F35" s="46"/>
      <c r="G35" s="46"/>
      <c r="H35" s="46"/>
      <c r="I35" s="46"/>
      <c r="J35" s="46"/>
      <c r="K35" s="46"/>
      <c r="L35" s="46"/>
      <c r="M35" s="37" t="str">
        <f>VLOOKUP(D35,[1]预算大表!$E$327:$L$356,8,0)</f>
        <v>建设项目审批事项代办(帮办)服务及土地供后辅助巡查服务项目</v>
      </c>
      <c r="N35" s="37" t="s">
        <v>232</v>
      </c>
    </row>
    <row r="36" ht="42.75" customHeight="1" spans="1:12">
      <c r="A36" s="44" t="s">
        <v>201</v>
      </c>
      <c r="B36" s="43" t="s">
        <v>233</v>
      </c>
      <c r="C36" s="44" t="s">
        <v>234</v>
      </c>
      <c r="D36" s="45">
        <f t="shared" si="0"/>
        <v>1.05999999999983</v>
      </c>
      <c r="F36" s="46"/>
      <c r="G36" s="46"/>
      <c r="H36" s="46"/>
      <c r="I36" s="46"/>
      <c r="J36" s="46"/>
      <c r="K36" s="46"/>
      <c r="L36" s="45">
        <v>1.05999999999983</v>
      </c>
    </row>
    <row r="37" ht="42.75" customHeight="1" spans="1:12">
      <c r="A37" s="43" t="s">
        <v>50</v>
      </c>
      <c r="B37" s="43"/>
      <c r="C37" s="46"/>
      <c r="D37" s="45">
        <f>SUM(D6:D36)</f>
        <v>852.35626</v>
      </c>
      <c r="E37" s="45">
        <f>SUM(E6:E36)</f>
        <v>851.29626</v>
      </c>
      <c r="F37" s="45"/>
      <c r="G37" s="45"/>
      <c r="H37" s="45"/>
      <c r="I37" s="45"/>
      <c r="J37" s="45"/>
      <c r="K37" s="45"/>
      <c r="L37" s="45">
        <f>SUM(L6:L36)</f>
        <v>1.05999999999983</v>
      </c>
    </row>
    <row r="38" ht="35.1" customHeight="1" spans="5:7">
      <c r="E38" s="37">
        <f>SUBTOTAL(9,E6:E35)</f>
        <v>851.29626</v>
      </c>
      <c r="F38" s="48">
        <f>E38-E37</f>
        <v>0</v>
      </c>
      <c r="G38" s="48">
        <f>F38+F39</f>
        <v>-641.9892</v>
      </c>
    </row>
    <row r="39" ht="35.1" customHeight="1" spans="5:6">
      <c r="E39" s="37">
        <v>1.06</v>
      </c>
      <c r="F39" s="37">
        <v>-641.9892</v>
      </c>
    </row>
    <row r="40" ht="35.1" customHeight="1"/>
    <row r="41" ht="35.1" customHeight="1"/>
    <row r="42" ht="35.1" customHeight="1"/>
    <row r="43" ht="35.1" customHeight="1"/>
    <row r="44" ht="35.1" customHeight="1"/>
    <row r="45" ht="35.1" customHeight="1"/>
    <row r="46" ht="35.1" customHeight="1"/>
    <row r="47" ht="35.1" customHeight="1"/>
    <row r="48" ht="35.1" customHeight="1"/>
  </sheetData>
  <autoFilter xmlns:etc="http://www.wps.cn/officeDocument/2017/etCustomData" ref="A5:N39" etc:filterBottomFollowUsedRange="0">
    <extLst/>
  </autoFilter>
  <mergeCells count="12">
    <mergeCell ref="A1:B1"/>
    <mergeCell ref="B2:L2"/>
    <mergeCell ref="A3:C3"/>
    <mergeCell ref="K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60" orientation="landscape"/>
  <headerFooter/>
  <rowBreaks count="1" manualBreakCount="1">
    <brk id="16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C23" sqref="C23"/>
    </sheetView>
  </sheetViews>
  <sheetFormatPr defaultColWidth="16.3333333333333" defaultRowHeight="18" customHeight="1" outlineLevelCol="4"/>
  <cols>
    <col min="1" max="1" width="21.3333333333333" style="1" customWidth="1"/>
    <col min="2" max="2" width="30" style="1" customWidth="1"/>
    <col min="3" max="3" width="70.6666666666667" style="1" customWidth="1"/>
    <col min="4" max="4" width="23" style="1" customWidth="1"/>
    <col min="5" max="5" width="56.3333333333333" style="1" customWidth="1"/>
    <col min="6" max="16384" width="16.3333333333333" style="1"/>
  </cols>
  <sheetData>
    <row r="1" ht="20.25" spans="1:5">
      <c r="A1" s="2" t="s">
        <v>189</v>
      </c>
      <c r="B1" s="3"/>
      <c r="C1" s="3"/>
      <c r="D1" s="4"/>
      <c r="E1" s="3"/>
    </row>
    <row r="2" ht="27" spans="1:1">
      <c r="A2" s="5" t="s">
        <v>235</v>
      </c>
    </row>
    <row r="3" ht="14.25" spans="1:5">
      <c r="A3" s="6" t="s">
        <v>158</v>
      </c>
      <c r="B3" s="7"/>
      <c r="C3" s="7"/>
      <c r="D3" s="8"/>
      <c r="E3" s="7" t="s">
        <v>3</v>
      </c>
    </row>
    <row r="4" ht="36.75" customHeight="1" spans="1:5">
      <c r="A4" s="9" t="s">
        <v>159</v>
      </c>
      <c r="B4" s="9" t="s">
        <v>236</v>
      </c>
      <c r="C4" s="9" t="s">
        <v>162</v>
      </c>
      <c r="D4" s="10" t="s">
        <v>163</v>
      </c>
      <c r="E4" s="11" t="s">
        <v>237</v>
      </c>
    </row>
    <row r="5" ht="36.75" customHeight="1" spans="1:5">
      <c r="A5" s="9">
        <v>2120601</v>
      </c>
      <c r="B5" s="12" t="s">
        <v>238</v>
      </c>
      <c r="C5" s="12" t="s">
        <v>166</v>
      </c>
      <c r="D5" s="13">
        <v>40.725</v>
      </c>
      <c r="E5" s="14"/>
    </row>
    <row r="6" ht="36.75" customHeight="1" spans="1:5">
      <c r="A6" s="15">
        <v>2120601</v>
      </c>
      <c r="B6" s="16" t="s">
        <v>239</v>
      </c>
      <c r="C6" s="17" t="s">
        <v>240</v>
      </c>
      <c r="D6" s="18">
        <v>13.3</v>
      </c>
      <c r="E6" s="19"/>
    </row>
    <row r="7" ht="36.75" customHeight="1" spans="1:5">
      <c r="A7" s="18">
        <v>2120601</v>
      </c>
      <c r="B7" s="13" t="s">
        <v>239</v>
      </c>
      <c r="C7" s="20" t="s">
        <v>241</v>
      </c>
      <c r="D7" s="18">
        <v>10</v>
      </c>
      <c r="E7" s="19"/>
    </row>
    <row r="8" ht="36.75" customHeight="1" spans="1:5">
      <c r="A8" s="18">
        <v>2120601</v>
      </c>
      <c r="B8" s="13" t="s">
        <v>239</v>
      </c>
      <c r="C8" s="20" t="s">
        <v>242</v>
      </c>
      <c r="D8" s="18">
        <v>11.7</v>
      </c>
      <c r="E8" s="19"/>
    </row>
    <row r="9" ht="36.75" customHeight="1" spans="1:5">
      <c r="A9" s="18">
        <v>2120106</v>
      </c>
      <c r="B9" s="13" t="s">
        <v>239</v>
      </c>
      <c r="C9" s="20" t="s">
        <v>243</v>
      </c>
      <c r="D9" s="18">
        <v>22.74</v>
      </c>
      <c r="E9" s="19"/>
    </row>
    <row r="10" ht="36.75" customHeight="1" spans="1:5">
      <c r="A10" s="18">
        <v>2120201</v>
      </c>
      <c r="B10" s="21" t="s">
        <v>239</v>
      </c>
      <c r="C10" s="20" t="s">
        <v>244</v>
      </c>
      <c r="D10" s="18">
        <v>7.6</v>
      </c>
      <c r="E10" s="19"/>
    </row>
    <row r="11" ht="36.75" customHeight="1" spans="1:5">
      <c r="A11" s="18">
        <v>2120601</v>
      </c>
      <c r="B11" s="13" t="s">
        <v>245</v>
      </c>
      <c r="C11" s="20" t="s">
        <v>168</v>
      </c>
      <c r="D11" s="18">
        <v>139.36</v>
      </c>
      <c r="E11" s="19"/>
    </row>
    <row r="12" ht="36.75" customHeight="1" spans="1:5">
      <c r="A12" s="18">
        <v>2120601</v>
      </c>
      <c r="B12" s="13" t="s">
        <v>239</v>
      </c>
      <c r="C12" s="20" t="s">
        <v>246</v>
      </c>
      <c r="D12" s="18">
        <v>3</v>
      </c>
      <c r="E12" s="19"/>
    </row>
    <row r="13" ht="36.75" customHeight="1" spans="1:5">
      <c r="A13" s="18">
        <v>2120201</v>
      </c>
      <c r="B13" s="13" t="s">
        <v>239</v>
      </c>
      <c r="C13" s="20" t="s">
        <v>247</v>
      </c>
      <c r="D13" s="18">
        <v>4.9</v>
      </c>
      <c r="E13" s="19"/>
    </row>
    <row r="14" ht="36.75" customHeight="1" spans="1:5">
      <c r="A14" s="18">
        <v>2120106</v>
      </c>
      <c r="B14" s="11" t="s">
        <v>239</v>
      </c>
      <c r="C14" s="20" t="s">
        <v>248</v>
      </c>
      <c r="D14" s="18">
        <v>5.78</v>
      </c>
      <c r="E14" s="19"/>
    </row>
    <row r="15" ht="36.75" customHeight="1" spans="1:5">
      <c r="A15" s="18">
        <v>2120601</v>
      </c>
      <c r="B15" s="22" t="s">
        <v>245</v>
      </c>
      <c r="C15" s="20" t="s">
        <v>249</v>
      </c>
      <c r="D15" s="18">
        <v>12.32</v>
      </c>
      <c r="E15" s="19"/>
    </row>
    <row r="16" ht="36.75" customHeight="1" spans="1:5">
      <c r="A16" s="18">
        <v>2120601</v>
      </c>
      <c r="B16" s="11" t="s">
        <v>239</v>
      </c>
      <c r="C16" s="20" t="s">
        <v>250</v>
      </c>
      <c r="D16" s="18">
        <v>5</v>
      </c>
      <c r="E16" s="19"/>
    </row>
    <row r="17" ht="36.75" customHeight="1" spans="1:5">
      <c r="A17" s="11">
        <v>2120106</v>
      </c>
      <c r="B17" s="23" t="s">
        <v>251</v>
      </c>
      <c r="C17" s="13" t="s">
        <v>252</v>
      </c>
      <c r="D17" s="13">
        <v>3.25094</v>
      </c>
      <c r="E17" s="24"/>
    </row>
    <row r="18" ht="36.75" customHeight="1" spans="1:5">
      <c r="A18" s="25">
        <v>2120201</v>
      </c>
      <c r="B18" s="26" t="s">
        <v>253</v>
      </c>
      <c r="C18" s="16" t="s">
        <v>254</v>
      </c>
      <c r="D18" s="27">
        <v>10</v>
      </c>
      <c r="E18" s="28"/>
    </row>
    <row r="19" ht="36.75" customHeight="1" spans="1:5">
      <c r="A19" s="18">
        <v>2120109</v>
      </c>
      <c r="B19" s="29" t="s">
        <v>255</v>
      </c>
      <c r="C19" s="18" t="s">
        <v>256</v>
      </c>
      <c r="D19" s="19">
        <v>4.8</v>
      </c>
      <c r="E19" s="14"/>
    </row>
    <row r="20" ht="36.75" customHeight="1" spans="1:5">
      <c r="A20" s="18">
        <v>2120102</v>
      </c>
      <c r="B20" s="29" t="s">
        <v>257</v>
      </c>
      <c r="C20" s="18" t="s">
        <v>258</v>
      </c>
      <c r="D20" s="30">
        <v>3.85</v>
      </c>
      <c r="E20" s="14"/>
    </row>
    <row r="21" ht="36.75" customHeight="1" spans="1:5">
      <c r="A21" s="18">
        <v>2200106</v>
      </c>
      <c r="B21" s="29" t="s">
        <v>259</v>
      </c>
      <c r="C21" s="18" t="s">
        <v>260</v>
      </c>
      <c r="D21" s="19">
        <v>4</v>
      </c>
      <c r="E21" s="14"/>
    </row>
    <row r="22" ht="36.75" customHeight="1" spans="1:5">
      <c r="A22" s="18">
        <v>2200109</v>
      </c>
      <c r="B22" s="29" t="s">
        <v>259</v>
      </c>
      <c r="C22" s="18" t="s">
        <v>261</v>
      </c>
      <c r="D22" s="19">
        <v>2.82</v>
      </c>
      <c r="E22" s="14"/>
    </row>
    <row r="23" ht="36.75" customHeight="1" spans="1:5">
      <c r="A23" s="18">
        <v>2200112</v>
      </c>
      <c r="B23" s="29" t="s">
        <v>259</v>
      </c>
      <c r="C23" s="31" t="s">
        <v>262</v>
      </c>
      <c r="D23" s="19">
        <v>7</v>
      </c>
      <c r="E23" s="14"/>
    </row>
    <row r="24" ht="36.75" customHeight="1" spans="1:5">
      <c r="A24" s="18">
        <v>2200112</v>
      </c>
      <c r="B24" s="18" t="s">
        <v>263</v>
      </c>
      <c r="C24" s="18" t="s">
        <v>264</v>
      </c>
      <c r="D24" s="19">
        <v>6</v>
      </c>
      <c r="E24" s="14"/>
    </row>
    <row r="25" ht="36.75" customHeight="1" spans="1:5">
      <c r="A25" s="18">
        <v>2200112</v>
      </c>
      <c r="B25" s="21" t="s">
        <v>263</v>
      </c>
      <c r="C25" s="18" t="s">
        <v>265</v>
      </c>
      <c r="D25" s="19">
        <v>13</v>
      </c>
      <c r="E25" s="14"/>
    </row>
    <row r="26" ht="36.75" customHeight="1" spans="1:5">
      <c r="A26" s="32"/>
      <c r="B26" s="13"/>
      <c r="C26" s="18" t="s">
        <v>50</v>
      </c>
      <c r="D26" s="33">
        <f>SUM(D5:D25)</f>
        <v>331.14594</v>
      </c>
      <c r="E26" s="11"/>
    </row>
    <row r="27" ht="14.25" spans="1:5">
      <c r="A27" s="34"/>
      <c r="B27" s="22"/>
      <c r="C27" s="11"/>
      <c r="D27" s="35"/>
      <c r="E27" s="14"/>
    </row>
    <row r="28" ht="14.25" spans="1:5">
      <c r="A28" s="34"/>
      <c r="B28" s="11"/>
      <c r="C28" s="11"/>
      <c r="D28" s="35"/>
      <c r="E28" s="14"/>
    </row>
  </sheetData>
  <mergeCells count="1"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workbookViewId="0">
      <selection activeCell="D29" sqref="D29"/>
    </sheetView>
  </sheetViews>
  <sheetFormatPr defaultColWidth="6.66666666666667" defaultRowHeight="18" customHeight="1"/>
  <cols>
    <col min="1" max="1" width="50.6666666666667" style="129" customWidth="1"/>
    <col min="2" max="2" width="17.6666666666667" style="129" customWidth="1"/>
    <col min="3" max="3" width="50.6666666666667" style="129" customWidth="1"/>
    <col min="4" max="4" width="17.6666666666667" style="129" customWidth="1"/>
    <col min="5" max="156" width="9" style="129" customWidth="1"/>
    <col min="157" max="249" width="9.16666666666667" style="129" customWidth="1"/>
    <col min="250" max="16384" width="6.66666666666667" style="129"/>
  </cols>
  <sheetData>
    <row r="1" ht="24" customHeight="1" spans="1:1">
      <c r="A1" s="130" t="s">
        <v>0</v>
      </c>
    </row>
    <row r="2" ht="42" customHeight="1" spans="1:249">
      <c r="A2" s="131" t="s">
        <v>1</v>
      </c>
      <c r="B2" s="131"/>
      <c r="C2" s="131"/>
      <c r="D2" s="131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</row>
    <row r="3" ht="24" customHeight="1" spans="1:249">
      <c r="A3" s="157" t="s">
        <v>2</v>
      </c>
      <c r="B3" s="122"/>
      <c r="C3" s="122"/>
      <c r="D3" s="122" t="s">
        <v>3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</row>
    <row r="4" ht="37.15" customHeight="1" spans="1:249">
      <c r="A4" s="92" t="s">
        <v>4</v>
      </c>
      <c r="B4" s="92"/>
      <c r="C4" s="92" t="s">
        <v>5</v>
      </c>
      <c r="D4" s="9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</row>
    <row r="5" ht="37.15" customHeight="1" spans="1:249">
      <c r="A5" s="92" t="s">
        <v>6</v>
      </c>
      <c r="B5" s="92" t="s">
        <v>7</v>
      </c>
      <c r="C5" s="92" t="s">
        <v>6</v>
      </c>
      <c r="D5" s="92" t="s">
        <v>7</v>
      </c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3"/>
      <c r="EF5" s="123"/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3"/>
      <c r="ES5" s="123"/>
      <c r="ET5" s="123"/>
      <c r="EU5" s="123"/>
      <c r="EV5" s="123"/>
      <c r="EW5" s="123"/>
      <c r="EX5" s="123"/>
      <c r="EY5" s="123"/>
      <c r="EZ5" s="123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</row>
    <row r="6" ht="30" customHeight="1" spans="1:249">
      <c r="A6" s="158" t="s">
        <v>8</v>
      </c>
      <c r="B6" s="88">
        <f>'4'!B7</f>
        <v>1691.152998</v>
      </c>
      <c r="C6" s="133" t="s">
        <v>9</v>
      </c>
      <c r="D6" s="65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</row>
    <row r="7" ht="30" customHeight="1" spans="1:249">
      <c r="A7" s="158" t="s">
        <v>10</v>
      </c>
      <c r="B7" s="88"/>
      <c r="C7" s="133" t="s">
        <v>11</v>
      </c>
      <c r="D7" s="6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</row>
    <row r="8" ht="30" customHeight="1" spans="1:249">
      <c r="A8" s="158" t="s">
        <v>12</v>
      </c>
      <c r="B8" s="88"/>
      <c r="C8" s="133" t="s">
        <v>13</v>
      </c>
      <c r="D8" s="65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</row>
    <row r="9" ht="30" customHeight="1" spans="1:249">
      <c r="A9" s="159" t="s">
        <v>14</v>
      </c>
      <c r="B9" s="88"/>
      <c r="C9" s="133" t="s">
        <v>15</v>
      </c>
      <c r="D9" s="65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</row>
    <row r="10" ht="30" customHeight="1" spans="1:249">
      <c r="A10" s="159" t="s">
        <v>16</v>
      </c>
      <c r="B10" s="88"/>
      <c r="C10" s="133" t="s">
        <v>17</v>
      </c>
      <c r="D10" s="65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3"/>
      <c r="DU10" s="123"/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</row>
    <row r="11" ht="30" customHeight="1" spans="1:249">
      <c r="A11" s="159" t="s">
        <v>18</v>
      </c>
      <c r="B11" s="88"/>
      <c r="C11" s="160" t="s">
        <v>19</v>
      </c>
      <c r="D11" s="65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</row>
    <row r="12" ht="30" customHeight="1" spans="1:249">
      <c r="A12" s="158" t="s">
        <v>20</v>
      </c>
      <c r="B12" s="88"/>
      <c r="C12" s="133" t="s">
        <v>21</v>
      </c>
      <c r="D12" s="65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123"/>
      <c r="EY12" s="123"/>
      <c r="EZ12" s="123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</row>
    <row r="13" ht="30" customHeight="1" spans="1:249">
      <c r="A13" s="158" t="s">
        <v>22</v>
      </c>
      <c r="B13" s="161"/>
      <c r="C13" s="133" t="s">
        <v>23</v>
      </c>
      <c r="D13" s="65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  <c r="DT13" s="123"/>
      <c r="DU13" s="123"/>
      <c r="DV13" s="123"/>
      <c r="DW13" s="123"/>
      <c r="DX13" s="123"/>
      <c r="DY13" s="123"/>
      <c r="DZ13" s="123"/>
      <c r="EA13" s="123"/>
      <c r="EB13" s="123"/>
      <c r="EC13" s="123"/>
      <c r="ED13" s="123"/>
      <c r="EE13" s="123"/>
      <c r="EF13" s="123"/>
      <c r="EG13" s="123"/>
      <c r="EH13" s="123"/>
      <c r="EI13" s="123"/>
      <c r="EJ13" s="123"/>
      <c r="EK13" s="123"/>
      <c r="EL13" s="123"/>
      <c r="EM13" s="123"/>
      <c r="EN13" s="123"/>
      <c r="EO13" s="123"/>
      <c r="EP13" s="123"/>
      <c r="EQ13" s="123"/>
      <c r="ER13" s="123"/>
      <c r="ES13" s="123"/>
      <c r="ET13" s="123"/>
      <c r="EU13" s="123"/>
      <c r="EV13" s="123"/>
      <c r="EW13" s="123"/>
      <c r="EX13" s="123"/>
      <c r="EY13" s="123"/>
      <c r="EZ13" s="123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</row>
    <row r="14" ht="30" customHeight="1" spans="1:249">
      <c r="A14" s="158" t="s">
        <v>24</v>
      </c>
      <c r="B14" s="162">
        <f>'2'!M7</f>
        <v>77.236478</v>
      </c>
      <c r="C14" s="133" t="s">
        <v>25</v>
      </c>
      <c r="D14" s="105">
        <f>'3'!C7</f>
        <v>1619.932678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23"/>
      <c r="DJ14" s="123"/>
      <c r="DK14" s="123"/>
      <c r="DL14" s="123"/>
      <c r="DM14" s="123"/>
      <c r="DN14" s="123"/>
      <c r="DO14" s="123"/>
      <c r="DP14" s="123"/>
      <c r="DQ14" s="123"/>
      <c r="DR14" s="123"/>
      <c r="DS14" s="123"/>
      <c r="DT14" s="123"/>
      <c r="DU14" s="123"/>
      <c r="DV14" s="123"/>
      <c r="DW14" s="123"/>
      <c r="DX14" s="123"/>
      <c r="DY14" s="123"/>
      <c r="DZ14" s="123"/>
      <c r="EA14" s="123"/>
      <c r="EB14" s="123"/>
      <c r="EC14" s="123"/>
      <c r="ED14" s="123"/>
      <c r="EE14" s="123"/>
      <c r="EF14" s="123"/>
      <c r="EG14" s="123"/>
      <c r="EH14" s="123"/>
      <c r="EI14" s="123"/>
      <c r="EJ14" s="123"/>
      <c r="EK14" s="123"/>
      <c r="EL14" s="123"/>
      <c r="EM14" s="123"/>
      <c r="EN14" s="123"/>
      <c r="EO14" s="123"/>
      <c r="EP14" s="123"/>
      <c r="EQ14" s="123"/>
      <c r="ER14" s="123"/>
      <c r="ES14" s="123"/>
      <c r="ET14" s="123"/>
      <c r="EU14" s="123"/>
      <c r="EV14" s="123"/>
      <c r="EW14" s="123"/>
      <c r="EX14" s="123"/>
      <c r="EY14" s="123"/>
      <c r="EZ14" s="123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</row>
    <row r="15" ht="30" customHeight="1" spans="1:249">
      <c r="A15" s="158"/>
      <c r="B15" s="161"/>
      <c r="C15" s="133" t="s">
        <v>26</v>
      </c>
      <c r="D15" s="65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3"/>
      <c r="DH15" s="123"/>
      <c r="DI15" s="123"/>
      <c r="DJ15" s="123"/>
      <c r="DK15" s="123"/>
      <c r="DL15" s="123"/>
      <c r="DM15" s="123"/>
      <c r="DN15" s="123"/>
      <c r="DO15" s="123"/>
      <c r="DP15" s="123"/>
      <c r="DQ15" s="123"/>
      <c r="DR15" s="123"/>
      <c r="DS15" s="123"/>
      <c r="DT15" s="123"/>
      <c r="DU15" s="123"/>
      <c r="DV15" s="123"/>
      <c r="DW15" s="123"/>
      <c r="DX15" s="123"/>
      <c r="DY15" s="123"/>
      <c r="DZ15" s="123"/>
      <c r="EA15" s="123"/>
      <c r="EB15" s="123"/>
      <c r="EC15" s="123"/>
      <c r="ED15" s="123"/>
      <c r="EE15" s="123"/>
      <c r="EF15" s="123"/>
      <c r="EG15" s="123"/>
      <c r="EH15" s="123"/>
      <c r="EI15" s="123"/>
      <c r="EJ15" s="123"/>
      <c r="EK15" s="123"/>
      <c r="EL15" s="123"/>
      <c r="EM15" s="123"/>
      <c r="EN15" s="123"/>
      <c r="EO15" s="123"/>
      <c r="EP15" s="123"/>
      <c r="EQ15" s="123"/>
      <c r="ER15" s="123"/>
      <c r="ES15" s="123"/>
      <c r="ET15" s="123"/>
      <c r="EU15" s="123"/>
      <c r="EV15" s="123"/>
      <c r="EW15" s="123"/>
      <c r="EX15" s="123"/>
      <c r="EY15" s="123"/>
      <c r="EZ15" s="123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</row>
    <row r="16" ht="30" customHeight="1" spans="1:249">
      <c r="A16" s="158"/>
      <c r="B16" s="161"/>
      <c r="C16" s="133" t="s">
        <v>27</v>
      </c>
      <c r="D16" s="65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123"/>
      <c r="ED16" s="123"/>
      <c r="EE16" s="123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123"/>
      <c r="EY16" s="123"/>
      <c r="EZ16" s="123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</row>
    <row r="17" ht="30" customHeight="1" spans="1:249">
      <c r="A17" s="158"/>
      <c r="B17" s="161"/>
      <c r="C17" s="133" t="s">
        <v>28</v>
      </c>
      <c r="D17" s="65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  <c r="II17" s="125"/>
      <c r="IJ17" s="125"/>
      <c r="IK17" s="125"/>
      <c r="IL17" s="125"/>
      <c r="IM17" s="125"/>
      <c r="IN17" s="125"/>
      <c r="IO17" s="125"/>
    </row>
    <row r="18" ht="30" customHeight="1" spans="1:249">
      <c r="A18" s="158"/>
      <c r="B18" s="88"/>
      <c r="C18" s="133" t="s">
        <v>29</v>
      </c>
      <c r="D18" s="65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3"/>
      <c r="CI18" s="123"/>
      <c r="CJ18" s="123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B18" s="123"/>
      <c r="DC18" s="123"/>
      <c r="DD18" s="123"/>
      <c r="DE18" s="123"/>
      <c r="DF18" s="123"/>
      <c r="DG18" s="123"/>
      <c r="DH18" s="123"/>
      <c r="DI18" s="123"/>
      <c r="DJ18" s="123"/>
      <c r="DK18" s="123"/>
      <c r="DL18" s="123"/>
      <c r="DM18" s="123"/>
      <c r="DN18" s="123"/>
      <c r="DO18" s="123"/>
      <c r="DP18" s="123"/>
      <c r="DQ18" s="123"/>
      <c r="DR18" s="123"/>
      <c r="DS18" s="123"/>
      <c r="DT18" s="123"/>
      <c r="DU18" s="123"/>
      <c r="DV18" s="123"/>
      <c r="DW18" s="123"/>
      <c r="DX18" s="123"/>
      <c r="DY18" s="123"/>
      <c r="DZ18" s="123"/>
      <c r="EA18" s="123"/>
      <c r="EB18" s="123"/>
      <c r="EC18" s="123"/>
      <c r="ED18" s="123"/>
      <c r="EE18" s="123"/>
      <c r="EF18" s="123"/>
      <c r="EG18" s="123"/>
      <c r="EH18" s="123"/>
      <c r="EI18" s="123"/>
      <c r="EJ18" s="123"/>
      <c r="EK18" s="123"/>
      <c r="EL18" s="123"/>
      <c r="EM18" s="123"/>
      <c r="EN18" s="123"/>
      <c r="EO18" s="123"/>
      <c r="EP18" s="123"/>
      <c r="EQ18" s="123"/>
      <c r="ER18" s="123"/>
      <c r="ES18" s="123"/>
      <c r="ET18" s="123"/>
      <c r="EU18" s="123"/>
      <c r="EV18" s="123"/>
      <c r="EW18" s="123"/>
      <c r="EX18" s="123"/>
      <c r="EY18" s="123"/>
      <c r="EZ18" s="123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  <c r="II18" s="125"/>
      <c r="IJ18" s="125"/>
      <c r="IK18" s="125"/>
      <c r="IL18" s="125"/>
      <c r="IM18" s="125"/>
      <c r="IN18" s="125"/>
      <c r="IO18" s="125"/>
    </row>
    <row r="19" ht="30" customHeight="1" spans="1:249">
      <c r="A19" s="158"/>
      <c r="B19" s="88"/>
      <c r="C19" s="133" t="s">
        <v>30</v>
      </c>
      <c r="D19" s="65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3"/>
      <c r="CG19" s="123"/>
      <c r="CH19" s="123"/>
      <c r="CI19" s="123"/>
      <c r="CJ19" s="123"/>
      <c r="CK19" s="123"/>
      <c r="CL19" s="123"/>
      <c r="CM19" s="123"/>
      <c r="CN19" s="123"/>
      <c r="CO19" s="123"/>
      <c r="CP19" s="123"/>
      <c r="CQ19" s="123"/>
      <c r="CR19" s="123"/>
      <c r="CS19" s="123"/>
      <c r="CT19" s="123"/>
      <c r="CU19" s="123"/>
      <c r="CV19" s="123"/>
      <c r="CW19" s="123"/>
      <c r="CX19" s="123"/>
      <c r="CY19" s="123"/>
      <c r="CZ19" s="123"/>
      <c r="DA19" s="123"/>
      <c r="DB19" s="123"/>
      <c r="DC19" s="123"/>
      <c r="DD19" s="123"/>
      <c r="DE19" s="123"/>
      <c r="DF19" s="123"/>
      <c r="DG19" s="123"/>
      <c r="DH19" s="123"/>
      <c r="DI19" s="123"/>
      <c r="DJ19" s="123"/>
      <c r="DK19" s="123"/>
      <c r="DL19" s="123"/>
      <c r="DM19" s="123"/>
      <c r="DN19" s="123"/>
      <c r="DO19" s="123"/>
      <c r="DP19" s="123"/>
      <c r="DQ19" s="123"/>
      <c r="DR19" s="123"/>
      <c r="DS19" s="123"/>
      <c r="DT19" s="123"/>
      <c r="DU19" s="123"/>
      <c r="DV19" s="123"/>
      <c r="DW19" s="123"/>
      <c r="DX19" s="123"/>
      <c r="DY19" s="123"/>
      <c r="DZ19" s="123"/>
      <c r="EA19" s="123"/>
      <c r="EB19" s="123"/>
      <c r="EC19" s="123"/>
      <c r="ED19" s="123"/>
      <c r="EE19" s="123"/>
      <c r="EF19" s="123"/>
      <c r="EG19" s="123"/>
      <c r="EH19" s="123"/>
      <c r="EI19" s="123"/>
      <c r="EJ19" s="123"/>
      <c r="EK19" s="123"/>
      <c r="EL19" s="123"/>
      <c r="EM19" s="123"/>
      <c r="EN19" s="123"/>
      <c r="EO19" s="123"/>
      <c r="EP19" s="123"/>
      <c r="EQ19" s="123"/>
      <c r="ER19" s="123"/>
      <c r="ES19" s="123"/>
      <c r="ET19" s="123"/>
      <c r="EU19" s="123"/>
      <c r="EV19" s="123"/>
      <c r="EW19" s="123"/>
      <c r="EX19" s="123"/>
      <c r="EY19" s="123"/>
      <c r="EZ19" s="123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  <c r="II19" s="125"/>
      <c r="IJ19" s="125"/>
      <c r="IK19" s="125"/>
      <c r="IL19" s="125"/>
      <c r="IM19" s="125"/>
      <c r="IN19" s="125"/>
      <c r="IO19" s="125"/>
    </row>
    <row r="20" ht="30" customHeight="1" spans="1:249">
      <c r="A20" s="158"/>
      <c r="B20" s="88"/>
      <c r="C20" s="133" t="s">
        <v>31</v>
      </c>
      <c r="D20" s="108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3"/>
      <c r="CG20" s="123"/>
      <c r="CH20" s="123"/>
      <c r="CI20" s="123"/>
      <c r="CJ20" s="123"/>
      <c r="CK20" s="123"/>
      <c r="CL20" s="123"/>
      <c r="CM20" s="123"/>
      <c r="CN20" s="123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  <c r="DB20" s="123"/>
      <c r="DC20" s="123"/>
      <c r="DD20" s="123"/>
      <c r="DE20" s="123"/>
      <c r="DF20" s="123"/>
      <c r="DG20" s="123"/>
      <c r="DH20" s="123"/>
      <c r="DI20" s="123"/>
      <c r="DJ20" s="123"/>
      <c r="DK20" s="123"/>
      <c r="DL20" s="123"/>
      <c r="DM20" s="123"/>
      <c r="DN20" s="123"/>
      <c r="DO20" s="123"/>
      <c r="DP20" s="123"/>
      <c r="DQ20" s="123"/>
      <c r="DR20" s="123"/>
      <c r="DS20" s="123"/>
      <c r="DT20" s="123"/>
      <c r="DU20" s="123"/>
      <c r="DV20" s="123"/>
      <c r="DW20" s="123"/>
      <c r="DX20" s="123"/>
      <c r="DY20" s="123"/>
      <c r="DZ20" s="123"/>
      <c r="EA20" s="123"/>
      <c r="EB20" s="123"/>
      <c r="EC20" s="123"/>
      <c r="ED20" s="123"/>
      <c r="EE20" s="123"/>
      <c r="EF20" s="123"/>
      <c r="EG20" s="123"/>
      <c r="EH20" s="123"/>
      <c r="EI20" s="123"/>
      <c r="EJ20" s="123"/>
      <c r="EK20" s="123"/>
      <c r="EL20" s="123"/>
      <c r="EM20" s="123"/>
      <c r="EN20" s="123"/>
      <c r="EO20" s="123"/>
      <c r="EP20" s="123"/>
      <c r="EQ20" s="123"/>
      <c r="ER20" s="123"/>
      <c r="ES20" s="123"/>
      <c r="ET20" s="123"/>
      <c r="EU20" s="123"/>
      <c r="EV20" s="123"/>
      <c r="EW20" s="123"/>
      <c r="EX20" s="123"/>
      <c r="EY20" s="123"/>
      <c r="EZ20" s="123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  <c r="II20" s="125"/>
      <c r="IJ20" s="125"/>
      <c r="IK20" s="125"/>
      <c r="IL20" s="125"/>
      <c r="IM20" s="125"/>
      <c r="IN20" s="125"/>
      <c r="IO20" s="125"/>
    </row>
    <row r="21" ht="30" customHeight="1" spans="1:249">
      <c r="A21" s="133"/>
      <c r="B21" s="88"/>
      <c r="C21" s="133" t="s">
        <v>32</v>
      </c>
      <c r="D21" s="105">
        <f>'3'!C20</f>
        <v>72.28032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U21" s="123"/>
      <c r="CV21" s="123"/>
      <c r="CW21" s="123"/>
      <c r="CX21" s="123"/>
      <c r="CY21" s="123"/>
      <c r="CZ21" s="123"/>
      <c r="DA21" s="123"/>
      <c r="DB21" s="123"/>
      <c r="DC21" s="123"/>
      <c r="DD21" s="123"/>
      <c r="DE21" s="123"/>
      <c r="DF21" s="123"/>
      <c r="DG21" s="123"/>
      <c r="DH21" s="123"/>
      <c r="DI21" s="123"/>
      <c r="DJ21" s="123"/>
      <c r="DK21" s="123"/>
      <c r="DL21" s="123"/>
      <c r="DM21" s="123"/>
      <c r="DN21" s="123"/>
      <c r="DO21" s="123"/>
      <c r="DP21" s="123"/>
      <c r="DQ21" s="123"/>
      <c r="DR21" s="123"/>
      <c r="DS21" s="123"/>
      <c r="DT21" s="123"/>
      <c r="DU21" s="123"/>
      <c r="DV21" s="123"/>
      <c r="DW21" s="123"/>
      <c r="DX21" s="123"/>
      <c r="DY21" s="123"/>
      <c r="DZ21" s="123"/>
      <c r="EA21" s="123"/>
      <c r="EB21" s="123"/>
      <c r="EC21" s="123"/>
      <c r="ED21" s="123"/>
      <c r="EE21" s="123"/>
      <c r="EF21" s="123"/>
      <c r="EG21" s="123"/>
      <c r="EH21" s="123"/>
      <c r="EI21" s="123"/>
      <c r="EJ21" s="123"/>
      <c r="EK21" s="123"/>
      <c r="EL21" s="123"/>
      <c r="EM21" s="123"/>
      <c r="EN21" s="123"/>
      <c r="EO21" s="123"/>
      <c r="EP21" s="123"/>
      <c r="EQ21" s="123"/>
      <c r="ER21" s="123"/>
      <c r="ES21" s="123"/>
      <c r="ET21" s="123"/>
      <c r="EU21" s="123"/>
      <c r="EV21" s="123"/>
      <c r="EW21" s="123"/>
      <c r="EX21" s="123"/>
      <c r="EY21" s="123"/>
      <c r="EZ21" s="123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  <c r="II21" s="125"/>
      <c r="IJ21" s="125"/>
      <c r="IK21" s="125"/>
      <c r="IL21" s="125"/>
      <c r="IM21" s="125"/>
      <c r="IN21" s="125"/>
      <c r="IO21" s="125"/>
    </row>
    <row r="22" ht="30" customHeight="1" spans="1:249">
      <c r="A22" s="133"/>
      <c r="B22" s="88"/>
      <c r="C22" s="163" t="s">
        <v>33</v>
      </c>
      <c r="D22" s="65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123"/>
      <c r="BY22" s="123"/>
      <c r="BZ22" s="123"/>
      <c r="CA22" s="123"/>
      <c r="CB22" s="123"/>
      <c r="CC22" s="123"/>
      <c r="CD22" s="123"/>
      <c r="CE22" s="123"/>
      <c r="CF22" s="123"/>
      <c r="CG22" s="123"/>
      <c r="CH22" s="123"/>
      <c r="CI22" s="123"/>
      <c r="CJ22" s="123"/>
      <c r="CK22" s="123"/>
      <c r="CL22" s="123"/>
      <c r="CM22" s="123"/>
      <c r="CN22" s="123"/>
      <c r="CO22" s="123"/>
      <c r="CP22" s="123"/>
      <c r="CQ22" s="123"/>
      <c r="CR22" s="123"/>
      <c r="CS22" s="123"/>
      <c r="CT22" s="123"/>
      <c r="CU22" s="123"/>
      <c r="CV22" s="123"/>
      <c r="CW22" s="123"/>
      <c r="CX22" s="123"/>
      <c r="CY22" s="123"/>
      <c r="CZ22" s="123"/>
      <c r="DA22" s="123"/>
      <c r="DB22" s="123"/>
      <c r="DC22" s="123"/>
      <c r="DD22" s="123"/>
      <c r="DE22" s="123"/>
      <c r="DF22" s="123"/>
      <c r="DG22" s="123"/>
      <c r="DH22" s="123"/>
      <c r="DI22" s="123"/>
      <c r="DJ22" s="123"/>
      <c r="DK22" s="123"/>
      <c r="DL22" s="123"/>
      <c r="DM22" s="123"/>
      <c r="DN22" s="123"/>
      <c r="DO22" s="123"/>
      <c r="DP22" s="123"/>
      <c r="DQ22" s="123"/>
      <c r="DR22" s="123"/>
      <c r="DS22" s="123"/>
      <c r="DT22" s="123"/>
      <c r="DU22" s="123"/>
      <c r="DV22" s="123"/>
      <c r="DW22" s="123"/>
      <c r="DX22" s="123"/>
      <c r="DY22" s="123"/>
      <c r="DZ22" s="123"/>
      <c r="EA22" s="123"/>
      <c r="EB22" s="123"/>
      <c r="EC22" s="123"/>
      <c r="ED22" s="123"/>
      <c r="EE22" s="123"/>
      <c r="EF22" s="123"/>
      <c r="EG22" s="123"/>
      <c r="EH22" s="123"/>
      <c r="EI22" s="123"/>
      <c r="EJ22" s="123"/>
      <c r="EK22" s="123"/>
      <c r="EL22" s="123"/>
      <c r="EM22" s="123"/>
      <c r="EN22" s="123"/>
      <c r="EO22" s="123"/>
      <c r="EP22" s="123"/>
      <c r="EQ22" s="123"/>
      <c r="ER22" s="123"/>
      <c r="ES22" s="123"/>
      <c r="ET22" s="123"/>
      <c r="EU22" s="123"/>
      <c r="EV22" s="123"/>
      <c r="EW22" s="123"/>
      <c r="EX22" s="123"/>
      <c r="EY22" s="123"/>
      <c r="EZ22" s="123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  <c r="IL22" s="125"/>
      <c r="IM22" s="125"/>
      <c r="IN22" s="125"/>
      <c r="IO22" s="125"/>
    </row>
    <row r="23" ht="30" customHeight="1" spans="1:249">
      <c r="A23" s="133"/>
      <c r="B23" s="88"/>
      <c r="C23" s="163" t="s">
        <v>34</v>
      </c>
      <c r="D23" s="111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3"/>
      <c r="CT23" s="123"/>
      <c r="CU23" s="123"/>
      <c r="CV23" s="123"/>
      <c r="CW23" s="123"/>
      <c r="CX23" s="123"/>
      <c r="CY23" s="123"/>
      <c r="CZ23" s="123"/>
      <c r="DA23" s="123"/>
      <c r="DB23" s="123"/>
      <c r="DC23" s="123"/>
      <c r="DD23" s="123"/>
      <c r="DE23" s="123"/>
      <c r="DF23" s="123"/>
      <c r="DG23" s="123"/>
      <c r="DH23" s="123"/>
      <c r="DI23" s="123"/>
      <c r="DJ23" s="123"/>
      <c r="DK23" s="123"/>
      <c r="DL23" s="123"/>
      <c r="DM23" s="123"/>
      <c r="DN23" s="123"/>
      <c r="DO23" s="123"/>
      <c r="DP23" s="123"/>
      <c r="DQ23" s="123"/>
      <c r="DR23" s="123"/>
      <c r="DS23" s="123"/>
      <c r="DT23" s="123"/>
      <c r="DU23" s="123"/>
      <c r="DV23" s="123"/>
      <c r="DW23" s="123"/>
      <c r="DX23" s="123"/>
      <c r="DY23" s="123"/>
      <c r="DZ23" s="123"/>
      <c r="EA23" s="123"/>
      <c r="EB23" s="123"/>
      <c r="EC23" s="123"/>
      <c r="ED23" s="123"/>
      <c r="EE23" s="123"/>
      <c r="EF23" s="123"/>
      <c r="EG23" s="123"/>
      <c r="EH23" s="123"/>
      <c r="EI23" s="123"/>
      <c r="EJ23" s="123"/>
      <c r="EK23" s="123"/>
      <c r="EL23" s="123"/>
      <c r="EM23" s="123"/>
      <c r="EN23" s="123"/>
      <c r="EO23" s="123"/>
      <c r="EP23" s="123"/>
      <c r="EQ23" s="123"/>
      <c r="ER23" s="123"/>
      <c r="ES23" s="123"/>
      <c r="ET23" s="123"/>
      <c r="EU23" s="123"/>
      <c r="EV23" s="123"/>
      <c r="EW23" s="123"/>
      <c r="EX23" s="123"/>
      <c r="EY23" s="123"/>
      <c r="EZ23" s="123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  <c r="IL23" s="125"/>
      <c r="IM23" s="125"/>
      <c r="IN23" s="125"/>
      <c r="IO23" s="125"/>
    </row>
    <row r="24" ht="30" customHeight="1" spans="1:249">
      <c r="A24" s="133"/>
      <c r="B24" s="88"/>
      <c r="C24" s="163" t="s">
        <v>35</v>
      </c>
      <c r="D24" s="111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  <c r="DA24" s="123"/>
      <c r="DB24" s="123"/>
      <c r="DC24" s="123"/>
      <c r="DD24" s="123"/>
      <c r="DE24" s="123"/>
      <c r="DF24" s="123"/>
      <c r="DG24" s="123"/>
      <c r="DH24" s="123"/>
      <c r="DI24" s="123"/>
      <c r="DJ24" s="123"/>
      <c r="DK24" s="123"/>
      <c r="DL24" s="123"/>
      <c r="DM24" s="123"/>
      <c r="DN24" s="123"/>
      <c r="DO24" s="123"/>
      <c r="DP24" s="123"/>
      <c r="DQ24" s="123"/>
      <c r="DR24" s="123"/>
      <c r="DS24" s="123"/>
      <c r="DT24" s="123"/>
      <c r="DU24" s="123"/>
      <c r="DV24" s="123"/>
      <c r="DW24" s="123"/>
      <c r="DX24" s="123"/>
      <c r="DY24" s="123"/>
      <c r="DZ24" s="123"/>
      <c r="EA24" s="123"/>
      <c r="EB24" s="123"/>
      <c r="EC24" s="123"/>
      <c r="ED24" s="123"/>
      <c r="EE24" s="123"/>
      <c r="EF24" s="123"/>
      <c r="EG24" s="123"/>
      <c r="EH24" s="123"/>
      <c r="EI24" s="123"/>
      <c r="EJ24" s="123"/>
      <c r="EK24" s="123"/>
      <c r="EL24" s="123"/>
      <c r="EM24" s="123"/>
      <c r="EN24" s="123"/>
      <c r="EO24" s="123"/>
      <c r="EP24" s="123"/>
      <c r="EQ24" s="123"/>
      <c r="ER24" s="123"/>
      <c r="ES24" s="123"/>
      <c r="ET24" s="123"/>
      <c r="EU24" s="123"/>
      <c r="EV24" s="123"/>
      <c r="EW24" s="123"/>
      <c r="EX24" s="123"/>
      <c r="EY24" s="123"/>
      <c r="EZ24" s="123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</row>
    <row r="25" ht="31.15" customHeight="1" spans="1:249">
      <c r="A25" s="133"/>
      <c r="B25" s="88"/>
      <c r="C25" s="163" t="s">
        <v>36</v>
      </c>
      <c r="D25" s="111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3"/>
      <c r="DB25" s="123"/>
      <c r="DC25" s="123"/>
      <c r="DD25" s="123"/>
      <c r="DE25" s="123"/>
      <c r="DF25" s="123"/>
      <c r="DG25" s="123"/>
      <c r="DH25" s="123"/>
      <c r="DI25" s="123"/>
      <c r="DJ25" s="123"/>
      <c r="DK25" s="123"/>
      <c r="DL25" s="123"/>
      <c r="DM25" s="123"/>
      <c r="DN25" s="123"/>
      <c r="DO25" s="123"/>
      <c r="DP25" s="123"/>
      <c r="DQ25" s="123"/>
      <c r="DR25" s="123"/>
      <c r="DS25" s="123"/>
      <c r="DT25" s="123"/>
      <c r="DU25" s="123"/>
      <c r="DV25" s="123"/>
      <c r="DW25" s="123"/>
      <c r="DX25" s="123"/>
      <c r="DY25" s="123"/>
      <c r="DZ25" s="123"/>
      <c r="EA25" s="123"/>
      <c r="EB25" s="123"/>
      <c r="EC25" s="123"/>
      <c r="ED25" s="123"/>
      <c r="EE25" s="123"/>
      <c r="EF25" s="123"/>
      <c r="EG25" s="123"/>
      <c r="EH25" s="123"/>
      <c r="EI25" s="123"/>
      <c r="EJ25" s="123"/>
      <c r="EK25" s="123"/>
      <c r="EL25" s="123"/>
      <c r="EM25" s="123"/>
      <c r="EN25" s="123"/>
      <c r="EO25" s="123"/>
      <c r="EP25" s="123"/>
      <c r="EQ25" s="123"/>
      <c r="ER25" s="123"/>
      <c r="ES25" s="123"/>
      <c r="ET25" s="123"/>
      <c r="EU25" s="123"/>
      <c r="EV25" s="123"/>
      <c r="EW25" s="123"/>
      <c r="EX25" s="123"/>
      <c r="EY25" s="123"/>
      <c r="EZ25" s="123"/>
      <c r="FA25" s="125"/>
      <c r="FB25" s="125"/>
      <c r="FC25" s="125"/>
      <c r="FD25" s="125"/>
      <c r="FE25" s="125"/>
      <c r="FF25" s="125"/>
      <c r="FG25" s="125"/>
      <c r="FH25" s="125"/>
      <c r="FI25" s="125"/>
      <c r="FJ25" s="125"/>
      <c r="FK25" s="125"/>
      <c r="FL25" s="125"/>
      <c r="FM25" s="125"/>
      <c r="FN25" s="125"/>
      <c r="FO25" s="125"/>
      <c r="FP25" s="125"/>
      <c r="FQ25" s="125"/>
      <c r="FR25" s="125"/>
      <c r="FS25" s="125"/>
      <c r="FT25" s="125"/>
      <c r="FU25" s="125"/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125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5"/>
      <c r="HH25" s="125"/>
      <c r="HI25" s="125"/>
      <c r="HJ25" s="125"/>
      <c r="HK25" s="125"/>
      <c r="HL25" s="125"/>
      <c r="HM25" s="125"/>
      <c r="HN25" s="125"/>
      <c r="HO25" s="125"/>
      <c r="HP25" s="125"/>
      <c r="HQ25" s="125"/>
      <c r="HR25" s="125"/>
      <c r="HS25" s="125"/>
      <c r="HT25" s="125"/>
      <c r="HU25" s="125"/>
      <c r="HV25" s="125"/>
      <c r="HW25" s="125"/>
      <c r="HX25" s="125"/>
      <c r="HY25" s="125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  <c r="IK25" s="125"/>
      <c r="IL25" s="125"/>
      <c r="IM25" s="125"/>
      <c r="IN25" s="125"/>
      <c r="IO25" s="125"/>
    </row>
    <row r="26" ht="31.15" customHeight="1" spans="1:249">
      <c r="A26" s="133"/>
      <c r="B26" s="88"/>
      <c r="C26" s="163" t="s">
        <v>37</v>
      </c>
      <c r="D26" s="111"/>
      <c r="E26" s="123"/>
      <c r="F26" s="164">
        <f>B14-D29</f>
        <v>1.05999999999992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3"/>
      <c r="BW26" s="123"/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3"/>
      <c r="CT26" s="123"/>
      <c r="CU26" s="123"/>
      <c r="CV26" s="123"/>
      <c r="CW26" s="123"/>
      <c r="CX26" s="123"/>
      <c r="CY26" s="123"/>
      <c r="CZ26" s="123"/>
      <c r="DA26" s="123"/>
      <c r="DB26" s="123"/>
      <c r="DC26" s="123"/>
      <c r="DD26" s="123"/>
      <c r="DE26" s="123"/>
      <c r="DF26" s="123"/>
      <c r="DG26" s="123"/>
      <c r="DH26" s="123"/>
      <c r="DI26" s="123"/>
      <c r="DJ26" s="123"/>
      <c r="DK26" s="123"/>
      <c r="DL26" s="123"/>
      <c r="DM26" s="123"/>
      <c r="DN26" s="123"/>
      <c r="DO26" s="123"/>
      <c r="DP26" s="123"/>
      <c r="DQ26" s="123"/>
      <c r="DR26" s="123"/>
      <c r="DS26" s="123"/>
      <c r="DT26" s="123"/>
      <c r="DU26" s="123"/>
      <c r="DV26" s="123"/>
      <c r="DW26" s="123"/>
      <c r="DX26" s="123"/>
      <c r="DY26" s="123"/>
      <c r="DZ26" s="123"/>
      <c r="EA26" s="123"/>
      <c r="EB26" s="123"/>
      <c r="EC26" s="123"/>
      <c r="ED26" s="123"/>
      <c r="EE26" s="123"/>
      <c r="EF26" s="123"/>
      <c r="EG26" s="123"/>
      <c r="EH26" s="123"/>
      <c r="EI26" s="123"/>
      <c r="EJ26" s="123"/>
      <c r="EK26" s="123"/>
      <c r="EL26" s="123"/>
      <c r="EM26" s="123"/>
      <c r="EN26" s="123"/>
      <c r="EO26" s="123"/>
      <c r="EP26" s="123"/>
      <c r="EQ26" s="123"/>
      <c r="ER26" s="123"/>
      <c r="ES26" s="123"/>
      <c r="ET26" s="123"/>
      <c r="EU26" s="123"/>
      <c r="EV26" s="123"/>
      <c r="EW26" s="123"/>
      <c r="EX26" s="123"/>
      <c r="EY26" s="123"/>
      <c r="EZ26" s="123"/>
      <c r="FA26" s="125"/>
      <c r="FB26" s="125"/>
      <c r="FC26" s="125"/>
      <c r="FD26" s="125"/>
      <c r="FE26" s="125"/>
      <c r="FF26" s="125"/>
      <c r="FG26" s="125"/>
      <c r="FH26" s="125"/>
      <c r="FI26" s="125"/>
      <c r="FJ26" s="125"/>
      <c r="FK26" s="125"/>
      <c r="FL26" s="125"/>
      <c r="FM26" s="125"/>
      <c r="FN26" s="125"/>
      <c r="FO26" s="125"/>
      <c r="FP26" s="125"/>
      <c r="FQ26" s="125"/>
      <c r="FR26" s="125"/>
      <c r="FS26" s="125"/>
      <c r="FT26" s="125"/>
      <c r="FU26" s="125"/>
      <c r="FV26" s="125"/>
      <c r="FW26" s="125"/>
      <c r="FX26" s="125"/>
      <c r="FY26" s="125"/>
      <c r="FZ26" s="125"/>
      <c r="GA26" s="125"/>
      <c r="GB26" s="125"/>
      <c r="GC26" s="125"/>
      <c r="GD26" s="125"/>
      <c r="GE26" s="125"/>
      <c r="GF26" s="125"/>
      <c r="GG26" s="125"/>
      <c r="GH26" s="125"/>
      <c r="GI26" s="125"/>
      <c r="GJ26" s="125"/>
      <c r="GK26" s="125"/>
      <c r="GL26" s="125"/>
      <c r="GM26" s="125"/>
      <c r="GN26" s="125"/>
      <c r="GO26" s="125"/>
      <c r="GP26" s="125"/>
      <c r="GQ26" s="125"/>
      <c r="GR26" s="125"/>
      <c r="GS26" s="125"/>
      <c r="GT26" s="125"/>
      <c r="GU26" s="125"/>
      <c r="GV26" s="125"/>
      <c r="GW26" s="125"/>
      <c r="GX26" s="125"/>
      <c r="GY26" s="125"/>
      <c r="GZ26" s="125"/>
      <c r="HA26" s="125"/>
      <c r="HB26" s="125"/>
      <c r="HC26" s="125"/>
      <c r="HD26" s="125"/>
      <c r="HE26" s="125"/>
      <c r="HF26" s="125"/>
      <c r="HG26" s="125"/>
      <c r="HH26" s="125"/>
      <c r="HI26" s="125"/>
      <c r="HJ26" s="125"/>
      <c r="HK26" s="125"/>
      <c r="HL26" s="125"/>
      <c r="HM26" s="125"/>
      <c r="HN26" s="125"/>
      <c r="HO26" s="125"/>
      <c r="HP26" s="125"/>
      <c r="HQ26" s="125"/>
      <c r="HR26" s="125"/>
      <c r="HS26" s="125"/>
      <c r="HT26" s="125"/>
      <c r="HU26" s="125"/>
      <c r="HV26" s="125"/>
      <c r="HW26" s="125"/>
      <c r="HX26" s="125"/>
      <c r="HY26" s="125"/>
      <c r="HZ26" s="125"/>
      <c r="IA26" s="125"/>
      <c r="IB26" s="125"/>
      <c r="IC26" s="125"/>
      <c r="ID26" s="125"/>
      <c r="IE26" s="125"/>
      <c r="IF26" s="125"/>
      <c r="IG26" s="125"/>
      <c r="IH26" s="125"/>
      <c r="II26" s="125"/>
      <c r="IJ26" s="125"/>
      <c r="IK26" s="125"/>
      <c r="IL26" s="125"/>
      <c r="IM26" s="125"/>
      <c r="IN26" s="125"/>
      <c r="IO26" s="125"/>
    </row>
    <row r="27" ht="31.15" customHeight="1" spans="1:249">
      <c r="A27" s="133"/>
      <c r="B27" s="88"/>
      <c r="C27" s="163" t="s">
        <v>38</v>
      </c>
      <c r="D27" s="111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3"/>
      <c r="DO27" s="123"/>
      <c r="DP27" s="123"/>
      <c r="DQ27" s="123"/>
      <c r="DR27" s="123"/>
      <c r="DS27" s="123"/>
      <c r="DT27" s="123"/>
      <c r="DU27" s="123"/>
      <c r="DV27" s="123"/>
      <c r="DW27" s="123"/>
      <c r="DX27" s="123"/>
      <c r="DY27" s="123"/>
      <c r="DZ27" s="123"/>
      <c r="EA27" s="123"/>
      <c r="EB27" s="123"/>
      <c r="EC27" s="123"/>
      <c r="ED27" s="123"/>
      <c r="EE27" s="123"/>
      <c r="EF27" s="123"/>
      <c r="EG27" s="123"/>
      <c r="EH27" s="123"/>
      <c r="EI27" s="123"/>
      <c r="EJ27" s="123"/>
      <c r="EK27" s="123"/>
      <c r="EL27" s="123"/>
      <c r="EM27" s="123"/>
      <c r="EN27" s="123"/>
      <c r="EO27" s="123"/>
      <c r="EP27" s="123"/>
      <c r="EQ27" s="123"/>
      <c r="ER27" s="123"/>
      <c r="ES27" s="123"/>
      <c r="ET27" s="123"/>
      <c r="EU27" s="123"/>
      <c r="EV27" s="123"/>
      <c r="EW27" s="123"/>
      <c r="EX27" s="123"/>
      <c r="EY27" s="123"/>
      <c r="EZ27" s="123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  <c r="IK27" s="125"/>
      <c r="IL27" s="125"/>
      <c r="IM27" s="125"/>
      <c r="IN27" s="125"/>
      <c r="IO27" s="125"/>
    </row>
    <row r="28" ht="30" customHeight="1" spans="1:249">
      <c r="A28" s="99" t="s">
        <v>39</v>
      </c>
      <c r="B28" s="88">
        <f>SUM(B6:B27)</f>
        <v>1768.389476</v>
      </c>
      <c r="C28" s="99" t="s">
        <v>40</v>
      </c>
      <c r="D28" s="88">
        <f>SUM(D6:D27)</f>
        <v>1692.212998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BU28" s="123"/>
      <c r="BV28" s="123"/>
      <c r="BW28" s="123"/>
      <c r="BX28" s="123"/>
      <c r="BY28" s="123"/>
      <c r="BZ28" s="123"/>
      <c r="CA28" s="123"/>
      <c r="CB28" s="123"/>
      <c r="CC28" s="123"/>
      <c r="CD28" s="123"/>
      <c r="CE28" s="123"/>
      <c r="CF28" s="123"/>
      <c r="CG28" s="123"/>
      <c r="CH28" s="123"/>
      <c r="CI28" s="123"/>
      <c r="CJ28" s="123"/>
      <c r="CK28" s="123"/>
      <c r="CL28" s="123"/>
      <c r="CM28" s="123"/>
      <c r="CN28" s="123"/>
      <c r="CO28" s="123"/>
      <c r="CP28" s="123"/>
      <c r="CQ28" s="123"/>
      <c r="CR28" s="123"/>
      <c r="CS28" s="123"/>
      <c r="CT28" s="123"/>
      <c r="CU28" s="123"/>
      <c r="CV28" s="123"/>
      <c r="CW28" s="123"/>
      <c r="CX28" s="123"/>
      <c r="CY28" s="123"/>
      <c r="CZ28" s="123"/>
      <c r="DA28" s="123"/>
      <c r="DB28" s="123"/>
      <c r="DC28" s="123"/>
      <c r="DD28" s="123"/>
      <c r="DE28" s="123"/>
      <c r="DF28" s="123"/>
      <c r="DG28" s="123"/>
      <c r="DH28" s="123"/>
      <c r="DI28" s="123"/>
      <c r="DJ28" s="123"/>
      <c r="DK28" s="123"/>
      <c r="DL28" s="123"/>
      <c r="DM28" s="123"/>
      <c r="DN28" s="123"/>
      <c r="DO28" s="123"/>
      <c r="DP28" s="123"/>
      <c r="DQ28" s="123"/>
      <c r="DR28" s="123"/>
      <c r="DS28" s="123"/>
      <c r="DT28" s="123"/>
      <c r="DU28" s="123"/>
      <c r="DV28" s="123"/>
      <c r="DW28" s="123"/>
      <c r="DX28" s="123"/>
      <c r="DY28" s="123"/>
      <c r="DZ28" s="123"/>
      <c r="EA28" s="123"/>
      <c r="EB28" s="123"/>
      <c r="EC28" s="123"/>
      <c r="ED28" s="123"/>
      <c r="EE28" s="123"/>
      <c r="EF28" s="123"/>
      <c r="EG28" s="123"/>
      <c r="EH28" s="123"/>
      <c r="EI28" s="123"/>
      <c r="EJ28" s="123"/>
      <c r="EK28" s="123"/>
      <c r="EL28" s="123"/>
      <c r="EM28" s="123"/>
      <c r="EN28" s="123"/>
      <c r="EO28" s="123"/>
      <c r="EP28" s="123"/>
      <c r="EQ28" s="123"/>
      <c r="ER28" s="123"/>
      <c r="ES28" s="123"/>
      <c r="ET28" s="123"/>
      <c r="EU28" s="123"/>
      <c r="EV28" s="123"/>
      <c r="EW28" s="123"/>
      <c r="EX28" s="123"/>
      <c r="EY28" s="123"/>
      <c r="EZ28" s="123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  <c r="IK28" s="125"/>
      <c r="IL28" s="125"/>
      <c r="IM28" s="125"/>
      <c r="IN28" s="125"/>
      <c r="IO28" s="125"/>
    </row>
    <row r="29" ht="30" customHeight="1" spans="1:249">
      <c r="A29" s="158" t="s">
        <v>41</v>
      </c>
      <c r="B29" s="88"/>
      <c r="C29" s="133" t="s">
        <v>42</v>
      </c>
      <c r="D29" s="88">
        <f>B28-D28</f>
        <v>76.1764780000001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3"/>
      <c r="DV29" s="123"/>
      <c r="DW29" s="123"/>
      <c r="DX29" s="123"/>
      <c r="DY29" s="123"/>
      <c r="DZ29" s="123"/>
      <c r="EA29" s="123"/>
      <c r="EB29" s="123"/>
      <c r="EC29" s="123"/>
      <c r="ED29" s="123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3"/>
    </row>
    <row r="30" ht="30" customHeight="1" spans="1:249">
      <c r="A30" s="99" t="s">
        <v>43</v>
      </c>
      <c r="B30" s="88">
        <f>B28+B29</f>
        <v>1768.389476</v>
      </c>
      <c r="C30" s="99" t="s">
        <v>44</v>
      </c>
      <c r="D30" s="88">
        <f>D28+D29</f>
        <v>1768.389476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123"/>
      <c r="DG30" s="123"/>
      <c r="DH30" s="123"/>
      <c r="DI30" s="123"/>
      <c r="DJ30" s="123"/>
      <c r="DK30" s="123"/>
      <c r="DL30" s="123"/>
      <c r="DM30" s="123"/>
      <c r="DN30" s="123"/>
      <c r="DO30" s="123"/>
      <c r="DP30" s="123"/>
      <c r="DQ30" s="123"/>
      <c r="DR30" s="123"/>
      <c r="DS30" s="123"/>
      <c r="DT30" s="123"/>
      <c r="DU30" s="123"/>
      <c r="DV30" s="123"/>
      <c r="DW30" s="123"/>
      <c r="DX30" s="123"/>
      <c r="DY30" s="123"/>
      <c r="DZ30" s="123"/>
      <c r="EA30" s="123"/>
      <c r="EB30" s="123"/>
      <c r="EC30" s="123"/>
      <c r="ED30" s="123"/>
      <c r="EE30" s="123"/>
      <c r="EF30" s="123"/>
      <c r="EG30" s="123"/>
      <c r="EH30" s="123"/>
      <c r="EI30" s="123"/>
      <c r="EJ30" s="123"/>
      <c r="EK30" s="123"/>
      <c r="EL30" s="123"/>
      <c r="EM30" s="123"/>
      <c r="EN30" s="123"/>
      <c r="EO30" s="123"/>
      <c r="EP30" s="123"/>
      <c r="EQ30" s="123"/>
      <c r="ER30" s="123"/>
      <c r="ES30" s="123"/>
      <c r="ET30" s="123"/>
      <c r="EU30" s="123"/>
      <c r="EV30" s="123"/>
      <c r="EW30" s="123"/>
      <c r="EX30" s="123"/>
      <c r="EY30" s="123"/>
      <c r="EZ30" s="123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/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  <c r="IL30" s="125"/>
      <c r="IM30" s="125"/>
      <c r="IN30" s="125"/>
      <c r="IO30" s="125"/>
    </row>
    <row r="31" ht="27" customHeight="1" spans="1:249">
      <c r="A31" s="165" t="s">
        <v>45</v>
      </c>
      <c r="B31" s="166"/>
      <c r="C31" s="167"/>
      <c r="D31" s="166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123"/>
      <c r="CU31" s="123"/>
      <c r="CV31" s="123"/>
      <c r="CW31" s="123"/>
      <c r="CX31" s="123"/>
      <c r="CY31" s="123"/>
      <c r="CZ31" s="123"/>
      <c r="DA31" s="123"/>
      <c r="DB31" s="123"/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23"/>
      <c r="DN31" s="123"/>
      <c r="DO31" s="123"/>
      <c r="DP31" s="123"/>
      <c r="DQ31" s="123"/>
      <c r="DR31" s="123"/>
      <c r="DS31" s="123"/>
      <c r="DT31" s="123"/>
      <c r="DU31" s="123"/>
      <c r="DV31" s="123"/>
      <c r="DW31" s="123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123"/>
      <c r="EY31" s="123"/>
      <c r="EZ31" s="123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/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125"/>
      <c r="FY31" s="125"/>
      <c r="FZ31" s="125"/>
      <c r="GA31" s="125"/>
      <c r="GB31" s="125"/>
      <c r="GC31" s="125"/>
      <c r="GD31" s="125"/>
      <c r="GE31" s="125"/>
      <c r="GF31" s="125"/>
      <c r="GG31" s="125"/>
      <c r="GH31" s="125"/>
      <c r="GI31" s="125"/>
      <c r="GJ31" s="125"/>
      <c r="GK31" s="125"/>
      <c r="GL31" s="125"/>
      <c r="GM31" s="125"/>
      <c r="GN31" s="125"/>
      <c r="GO31" s="125"/>
      <c r="GP31" s="125"/>
      <c r="GQ31" s="125"/>
      <c r="GR31" s="125"/>
      <c r="GS31" s="125"/>
      <c r="GT31" s="125"/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  <c r="HG31" s="125"/>
      <c r="HH31" s="125"/>
      <c r="HI31" s="125"/>
      <c r="HJ31" s="125"/>
      <c r="HK31" s="125"/>
      <c r="HL31" s="125"/>
      <c r="HM31" s="125"/>
      <c r="HN31" s="125"/>
      <c r="HO31" s="125"/>
      <c r="HP31" s="125"/>
      <c r="HQ31" s="125"/>
      <c r="HR31" s="125"/>
      <c r="HS31" s="125"/>
      <c r="HT31" s="125"/>
      <c r="HU31" s="125"/>
      <c r="HV31" s="125"/>
      <c r="HW31" s="125"/>
      <c r="HX31" s="125"/>
      <c r="HY31" s="125"/>
      <c r="HZ31" s="125"/>
      <c r="IA31" s="125"/>
      <c r="IB31" s="125"/>
      <c r="IC31" s="125"/>
      <c r="ID31" s="125"/>
      <c r="IE31" s="125"/>
      <c r="IF31" s="125"/>
      <c r="IG31" s="125"/>
      <c r="IH31" s="125"/>
      <c r="II31" s="125"/>
      <c r="IJ31" s="125"/>
      <c r="IK31" s="125"/>
      <c r="IL31" s="125"/>
      <c r="IM31" s="125"/>
      <c r="IN31" s="125"/>
      <c r="IO31" s="125"/>
    </row>
    <row r="32" ht="27.75" customHeight="1" spans="1:249">
      <c r="A32" s="168"/>
      <c r="B32" s="168"/>
      <c r="C32" s="168"/>
      <c r="D32" s="168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123"/>
      <c r="BY32" s="123"/>
      <c r="BZ32" s="123"/>
      <c r="CA32" s="123"/>
      <c r="CB32" s="123"/>
      <c r="CC32" s="123"/>
      <c r="CD32" s="123"/>
      <c r="CE32" s="123"/>
      <c r="CF32" s="123"/>
      <c r="CG32" s="123"/>
      <c r="CH32" s="123"/>
      <c r="CI32" s="123"/>
      <c r="CJ32" s="123"/>
      <c r="CK32" s="123"/>
      <c r="CL32" s="123"/>
      <c r="CM32" s="123"/>
      <c r="CN32" s="123"/>
      <c r="CO32" s="123"/>
      <c r="CP32" s="123"/>
      <c r="CQ32" s="123"/>
      <c r="CR32" s="123"/>
      <c r="CS32" s="123"/>
      <c r="CT32" s="123"/>
      <c r="CU32" s="123"/>
      <c r="CV32" s="123"/>
      <c r="CW32" s="123"/>
      <c r="CX32" s="123"/>
      <c r="CY32" s="123"/>
      <c r="CZ32" s="123"/>
      <c r="DA32" s="123"/>
      <c r="DB32" s="123"/>
      <c r="DC32" s="123"/>
      <c r="DD32" s="123"/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3"/>
      <c r="DS32" s="123"/>
      <c r="DT32" s="123"/>
      <c r="DU32" s="123"/>
      <c r="DV32" s="123"/>
      <c r="DW32" s="123"/>
      <c r="DX32" s="123"/>
      <c r="DY32" s="123"/>
      <c r="DZ32" s="123"/>
      <c r="EA32" s="123"/>
      <c r="EB32" s="123"/>
      <c r="EC32" s="123"/>
      <c r="ED32" s="123"/>
      <c r="EE32" s="123"/>
      <c r="EF32" s="123"/>
      <c r="EG32" s="123"/>
      <c r="EH32" s="123"/>
      <c r="EI32" s="123"/>
      <c r="EJ32" s="123"/>
      <c r="EK32" s="123"/>
      <c r="EL32" s="123"/>
      <c r="EM32" s="123"/>
      <c r="EN32" s="123"/>
      <c r="EO32" s="123"/>
      <c r="EP32" s="123"/>
      <c r="EQ32" s="123"/>
      <c r="ER32" s="123"/>
      <c r="ES32" s="123"/>
      <c r="ET32" s="123"/>
      <c r="EU32" s="123"/>
      <c r="EV32" s="123"/>
      <c r="EW32" s="123"/>
      <c r="EX32" s="123"/>
      <c r="EY32" s="123"/>
      <c r="EZ32" s="123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5"/>
      <c r="GA32" s="125"/>
      <c r="GB32" s="125"/>
      <c r="GC32" s="125"/>
      <c r="GD32" s="125"/>
      <c r="GE32" s="125"/>
      <c r="GF32" s="125"/>
      <c r="GG32" s="125"/>
      <c r="GH32" s="125"/>
      <c r="GI32" s="125"/>
      <c r="GJ32" s="125"/>
      <c r="GK32" s="125"/>
      <c r="GL32" s="125"/>
      <c r="GM32" s="125"/>
      <c r="GN32" s="125"/>
      <c r="GO32" s="125"/>
      <c r="GP32" s="125"/>
      <c r="GQ32" s="125"/>
      <c r="GR32" s="125"/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/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/>
      <c r="IK32" s="125"/>
      <c r="IL32" s="125"/>
      <c r="IM32" s="125"/>
      <c r="IN32" s="125"/>
      <c r="IO32" s="125"/>
    </row>
    <row r="33" ht="27.75" customHeight="1" spans="1:249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8"/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68"/>
      <c r="CP33" s="168"/>
      <c r="CQ33" s="168"/>
      <c r="CR33" s="168"/>
      <c r="CS33" s="168"/>
      <c r="CT33" s="168"/>
      <c r="CU33" s="168"/>
      <c r="CV33" s="168"/>
      <c r="CW33" s="168"/>
      <c r="CX33" s="168"/>
      <c r="CY33" s="168"/>
      <c r="CZ33" s="168"/>
      <c r="DA33" s="168"/>
      <c r="DB33" s="168"/>
      <c r="DC33" s="168"/>
      <c r="DD33" s="168"/>
      <c r="DE33" s="168"/>
      <c r="DF33" s="168"/>
      <c r="DG33" s="168"/>
      <c r="DH33" s="168"/>
      <c r="DI33" s="168"/>
      <c r="DJ33" s="168"/>
      <c r="DK33" s="168"/>
      <c r="DL33" s="168"/>
      <c r="DM33" s="168"/>
      <c r="DN33" s="168"/>
      <c r="DO33" s="168"/>
      <c r="DP33" s="168"/>
      <c r="DQ33" s="168"/>
      <c r="DR33" s="168"/>
      <c r="DS33" s="168"/>
      <c r="DT33" s="168"/>
      <c r="DU33" s="168"/>
      <c r="DV33" s="168"/>
      <c r="DW33" s="168"/>
      <c r="DX33" s="168"/>
      <c r="DY33" s="168"/>
      <c r="DZ33" s="168"/>
      <c r="EA33" s="168"/>
      <c r="EB33" s="168"/>
      <c r="EC33" s="168"/>
      <c r="ED33" s="168"/>
      <c r="EE33" s="168"/>
      <c r="EF33" s="168"/>
      <c r="EG33" s="168"/>
      <c r="EH33" s="168"/>
      <c r="EI33" s="168"/>
      <c r="EJ33" s="168"/>
      <c r="EK33" s="168"/>
      <c r="EL33" s="168"/>
      <c r="EM33" s="168"/>
      <c r="EN33" s="168"/>
      <c r="EO33" s="168"/>
      <c r="EP33" s="168"/>
      <c r="EQ33" s="168"/>
      <c r="ER33" s="168"/>
      <c r="ES33" s="168"/>
      <c r="ET33" s="168"/>
      <c r="EU33" s="168"/>
      <c r="EV33" s="168"/>
      <c r="EW33" s="168"/>
      <c r="EX33" s="168"/>
      <c r="EY33" s="168"/>
      <c r="EZ33" s="168"/>
      <c r="FA33" s="169"/>
      <c r="FB33" s="169"/>
      <c r="FC33" s="169"/>
      <c r="FD33" s="169"/>
      <c r="FE33" s="169"/>
      <c r="FF33" s="169"/>
      <c r="FG33" s="169"/>
      <c r="FH33" s="169"/>
      <c r="FI33" s="169"/>
      <c r="FJ33" s="169"/>
      <c r="FK33" s="169"/>
      <c r="FL33" s="169"/>
      <c r="FM33" s="169"/>
      <c r="FN33" s="169"/>
      <c r="FO33" s="169"/>
      <c r="FP33" s="169"/>
      <c r="FQ33" s="169"/>
      <c r="FR33" s="169"/>
      <c r="FS33" s="169"/>
      <c r="FT33" s="169"/>
      <c r="FU33" s="169"/>
      <c r="FV33" s="169"/>
      <c r="FW33" s="169"/>
      <c r="FX33" s="169"/>
      <c r="FY33" s="169"/>
      <c r="FZ33" s="169"/>
      <c r="GA33" s="169"/>
      <c r="GB33" s="169"/>
      <c r="GC33" s="169"/>
      <c r="GD33" s="169"/>
      <c r="GE33" s="169"/>
      <c r="GF33" s="169"/>
      <c r="GG33" s="169"/>
      <c r="GH33" s="169"/>
      <c r="GI33" s="169"/>
      <c r="GJ33" s="169"/>
      <c r="GK33" s="169"/>
      <c r="GL33" s="169"/>
      <c r="GM33" s="169"/>
      <c r="GN33" s="169"/>
      <c r="GO33" s="169"/>
      <c r="GP33" s="169"/>
      <c r="GQ33" s="169"/>
      <c r="GR33" s="169"/>
      <c r="GS33" s="169"/>
      <c r="GT33" s="169"/>
      <c r="GU33" s="169"/>
      <c r="GV33" s="169"/>
      <c r="GW33" s="169"/>
      <c r="GX33" s="169"/>
      <c r="GY33" s="169"/>
      <c r="GZ33" s="169"/>
      <c r="HA33" s="169"/>
      <c r="HB33" s="169"/>
      <c r="HC33" s="169"/>
      <c r="HD33" s="169"/>
      <c r="HE33" s="169"/>
      <c r="HF33" s="169"/>
      <c r="HG33" s="169"/>
      <c r="HH33" s="169"/>
      <c r="HI33" s="169"/>
      <c r="HJ33" s="169"/>
      <c r="HK33" s="169"/>
      <c r="HL33" s="169"/>
      <c r="HM33" s="169"/>
      <c r="HN33" s="169"/>
      <c r="HO33" s="169"/>
      <c r="HP33" s="169"/>
      <c r="HQ33" s="169"/>
      <c r="HR33" s="169"/>
      <c r="HS33" s="169"/>
      <c r="HT33" s="169"/>
      <c r="HU33" s="169"/>
      <c r="HV33" s="169"/>
      <c r="HW33" s="169"/>
      <c r="HX33" s="169"/>
      <c r="HY33" s="169"/>
      <c r="HZ33" s="169"/>
      <c r="IA33" s="169"/>
      <c r="IB33" s="169"/>
      <c r="IC33" s="169"/>
      <c r="ID33" s="169"/>
      <c r="IE33" s="169"/>
      <c r="IF33" s="169"/>
      <c r="IG33" s="169"/>
      <c r="IH33" s="169"/>
      <c r="II33" s="169"/>
      <c r="IJ33" s="169"/>
      <c r="IK33" s="169"/>
      <c r="IL33" s="169"/>
      <c r="IM33" s="169"/>
      <c r="IN33" s="169"/>
      <c r="IO33" s="169"/>
    </row>
    <row r="34" ht="27.75" customHeight="1" spans="1:249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8"/>
      <c r="BV34" s="168"/>
      <c r="BW34" s="168"/>
      <c r="BX34" s="168"/>
      <c r="BY34" s="168"/>
      <c r="BZ34" s="168"/>
      <c r="CA34" s="168"/>
      <c r="CB34" s="168"/>
      <c r="CC34" s="168"/>
      <c r="CD34" s="168"/>
      <c r="CE34" s="168"/>
      <c r="CF34" s="168"/>
      <c r="CG34" s="168"/>
      <c r="CH34" s="168"/>
      <c r="CI34" s="168"/>
      <c r="CJ34" s="168"/>
      <c r="CK34" s="168"/>
      <c r="CL34" s="168"/>
      <c r="CM34" s="168"/>
      <c r="CN34" s="168"/>
      <c r="CO34" s="168"/>
      <c r="CP34" s="168"/>
      <c r="CQ34" s="168"/>
      <c r="CR34" s="168"/>
      <c r="CS34" s="168"/>
      <c r="CT34" s="168"/>
      <c r="CU34" s="168"/>
      <c r="CV34" s="168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68"/>
      <c r="DJ34" s="168"/>
      <c r="DK34" s="168"/>
      <c r="DL34" s="168"/>
      <c r="DM34" s="168"/>
      <c r="DN34" s="168"/>
      <c r="DO34" s="168"/>
      <c r="DP34" s="168"/>
      <c r="DQ34" s="168"/>
      <c r="DR34" s="168"/>
      <c r="DS34" s="168"/>
      <c r="DT34" s="168"/>
      <c r="DU34" s="168"/>
      <c r="DV34" s="168"/>
      <c r="DW34" s="168"/>
      <c r="DX34" s="168"/>
      <c r="DY34" s="168"/>
      <c r="DZ34" s="168"/>
      <c r="EA34" s="168"/>
      <c r="EB34" s="168"/>
      <c r="EC34" s="168"/>
      <c r="ED34" s="168"/>
      <c r="EE34" s="168"/>
      <c r="EF34" s="168"/>
      <c r="EG34" s="168"/>
      <c r="EH34" s="168"/>
      <c r="EI34" s="168"/>
      <c r="EJ34" s="168"/>
      <c r="EK34" s="168"/>
      <c r="EL34" s="168"/>
      <c r="EM34" s="168"/>
      <c r="EN34" s="168"/>
      <c r="EO34" s="168"/>
      <c r="EP34" s="168"/>
      <c r="EQ34" s="168"/>
      <c r="ER34" s="168"/>
      <c r="ES34" s="168"/>
      <c r="ET34" s="168"/>
      <c r="EU34" s="168"/>
      <c r="EV34" s="168"/>
      <c r="EW34" s="168"/>
      <c r="EX34" s="168"/>
      <c r="EY34" s="168"/>
      <c r="EZ34" s="168"/>
      <c r="FA34" s="169"/>
      <c r="FB34" s="169"/>
      <c r="FC34" s="169"/>
      <c r="FD34" s="169"/>
      <c r="FE34" s="169"/>
      <c r="FF34" s="169"/>
      <c r="FG34" s="169"/>
      <c r="FH34" s="169"/>
      <c r="FI34" s="169"/>
      <c r="FJ34" s="169"/>
      <c r="FK34" s="169"/>
      <c r="FL34" s="169"/>
      <c r="FM34" s="169"/>
      <c r="FN34" s="169"/>
      <c r="FO34" s="169"/>
      <c r="FP34" s="169"/>
      <c r="FQ34" s="169"/>
      <c r="FR34" s="169"/>
      <c r="FS34" s="169"/>
      <c r="FT34" s="169"/>
      <c r="FU34" s="169"/>
      <c r="FV34" s="169"/>
      <c r="FW34" s="169"/>
      <c r="FX34" s="169"/>
      <c r="FY34" s="169"/>
      <c r="FZ34" s="169"/>
      <c r="GA34" s="169"/>
      <c r="GB34" s="169"/>
      <c r="GC34" s="169"/>
      <c r="GD34" s="169"/>
      <c r="GE34" s="169"/>
      <c r="GF34" s="169"/>
      <c r="GG34" s="169"/>
      <c r="GH34" s="169"/>
      <c r="GI34" s="169"/>
      <c r="GJ34" s="169"/>
      <c r="GK34" s="169"/>
      <c r="GL34" s="169"/>
      <c r="GM34" s="169"/>
      <c r="GN34" s="169"/>
      <c r="GO34" s="169"/>
      <c r="GP34" s="169"/>
      <c r="GQ34" s="169"/>
      <c r="GR34" s="169"/>
      <c r="GS34" s="169"/>
      <c r="GT34" s="169"/>
      <c r="GU34" s="169"/>
      <c r="GV34" s="169"/>
      <c r="GW34" s="169"/>
      <c r="GX34" s="169"/>
      <c r="GY34" s="169"/>
      <c r="GZ34" s="169"/>
      <c r="HA34" s="169"/>
      <c r="HB34" s="169"/>
      <c r="HC34" s="169"/>
      <c r="HD34" s="169"/>
      <c r="HE34" s="169"/>
      <c r="HF34" s="169"/>
      <c r="HG34" s="169"/>
      <c r="HH34" s="169"/>
      <c r="HI34" s="169"/>
      <c r="HJ34" s="169"/>
      <c r="HK34" s="169"/>
      <c r="HL34" s="169"/>
      <c r="HM34" s="169"/>
      <c r="HN34" s="169"/>
      <c r="HO34" s="169"/>
      <c r="HP34" s="169"/>
      <c r="HQ34" s="169"/>
      <c r="HR34" s="169"/>
      <c r="HS34" s="169"/>
      <c r="HT34" s="169"/>
      <c r="HU34" s="169"/>
      <c r="HV34" s="169"/>
      <c r="HW34" s="169"/>
      <c r="HX34" s="169"/>
      <c r="HY34" s="169"/>
      <c r="HZ34" s="169"/>
      <c r="IA34" s="169"/>
      <c r="IB34" s="169"/>
      <c r="IC34" s="169"/>
      <c r="ID34" s="169"/>
      <c r="IE34" s="169"/>
      <c r="IF34" s="169"/>
      <c r="IG34" s="169"/>
      <c r="IH34" s="169"/>
      <c r="II34" s="169"/>
      <c r="IJ34" s="169"/>
      <c r="IK34" s="169"/>
      <c r="IL34" s="169"/>
      <c r="IM34" s="169"/>
      <c r="IN34" s="169"/>
      <c r="IO34" s="169"/>
    </row>
    <row r="35" ht="27.75" customHeight="1" spans="1:249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168"/>
      <c r="BY35" s="168"/>
      <c r="BZ35" s="168"/>
      <c r="CA35" s="168"/>
      <c r="CB35" s="168"/>
      <c r="CC35" s="168"/>
      <c r="CD35" s="168"/>
      <c r="CE35" s="168"/>
      <c r="CF35" s="168"/>
      <c r="CG35" s="168"/>
      <c r="CH35" s="168"/>
      <c r="CI35" s="168"/>
      <c r="CJ35" s="168"/>
      <c r="CK35" s="168"/>
      <c r="CL35" s="168"/>
      <c r="CM35" s="168"/>
      <c r="CN35" s="168"/>
      <c r="CO35" s="168"/>
      <c r="CP35" s="168"/>
      <c r="CQ35" s="168"/>
      <c r="CR35" s="168"/>
      <c r="CS35" s="168"/>
      <c r="CT35" s="168"/>
      <c r="CU35" s="168"/>
      <c r="CV35" s="168"/>
      <c r="CW35" s="168"/>
      <c r="CX35" s="168"/>
      <c r="CY35" s="168"/>
      <c r="CZ35" s="168"/>
      <c r="DA35" s="168"/>
      <c r="DB35" s="168"/>
      <c r="DC35" s="168"/>
      <c r="DD35" s="168"/>
      <c r="DE35" s="168"/>
      <c r="DF35" s="168"/>
      <c r="DG35" s="168"/>
      <c r="DH35" s="168"/>
      <c r="DI35" s="168"/>
      <c r="DJ35" s="168"/>
      <c r="DK35" s="168"/>
      <c r="DL35" s="168"/>
      <c r="DM35" s="168"/>
      <c r="DN35" s="168"/>
      <c r="DO35" s="168"/>
      <c r="DP35" s="168"/>
      <c r="DQ35" s="168"/>
      <c r="DR35" s="168"/>
      <c r="DS35" s="168"/>
      <c r="DT35" s="168"/>
      <c r="DU35" s="168"/>
      <c r="DV35" s="168"/>
      <c r="DW35" s="168"/>
      <c r="DX35" s="168"/>
      <c r="DY35" s="168"/>
      <c r="DZ35" s="168"/>
      <c r="EA35" s="168"/>
      <c r="EB35" s="168"/>
      <c r="EC35" s="168"/>
      <c r="ED35" s="168"/>
      <c r="EE35" s="168"/>
      <c r="EF35" s="168"/>
      <c r="EG35" s="168"/>
      <c r="EH35" s="168"/>
      <c r="EI35" s="168"/>
      <c r="EJ35" s="168"/>
      <c r="EK35" s="168"/>
      <c r="EL35" s="168"/>
      <c r="EM35" s="168"/>
      <c r="EN35" s="168"/>
      <c r="EO35" s="168"/>
      <c r="EP35" s="168"/>
      <c r="EQ35" s="168"/>
      <c r="ER35" s="168"/>
      <c r="ES35" s="168"/>
      <c r="ET35" s="168"/>
      <c r="EU35" s="168"/>
      <c r="EV35" s="168"/>
      <c r="EW35" s="168"/>
      <c r="EX35" s="168"/>
      <c r="EY35" s="168"/>
      <c r="EZ35" s="168"/>
      <c r="FA35" s="169"/>
      <c r="FB35" s="169"/>
      <c r="FC35" s="169"/>
      <c r="FD35" s="169"/>
      <c r="FE35" s="169"/>
      <c r="FF35" s="169"/>
      <c r="FG35" s="169"/>
      <c r="FH35" s="169"/>
      <c r="FI35" s="169"/>
      <c r="FJ35" s="169"/>
      <c r="FK35" s="169"/>
      <c r="FL35" s="169"/>
      <c r="FM35" s="169"/>
      <c r="FN35" s="169"/>
      <c r="FO35" s="169"/>
      <c r="FP35" s="169"/>
      <c r="FQ35" s="169"/>
      <c r="FR35" s="169"/>
      <c r="FS35" s="169"/>
      <c r="FT35" s="169"/>
      <c r="FU35" s="169"/>
      <c r="FV35" s="169"/>
      <c r="FW35" s="169"/>
      <c r="FX35" s="169"/>
      <c r="FY35" s="169"/>
      <c r="FZ35" s="169"/>
      <c r="GA35" s="169"/>
      <c r="GB35" s="169"/>
      <c r="GC35" s="169"/>
      <c r="GD35" s="169"/>
      <c r="GE35" s="169"/>
      <c r="GF35" s="169"/>
      <c r="GG35" s="169"/>
      <c r="GH35" s="169"/>
      <c r="GI35" s="169"/>
      <c r="GJ35" s="169"/>
      <c r="GK35" s="169"/>
      <c r="GL35" s="169"/>
      <c r="GM35" s="169"/>
      <c r="GN35" s="169"/>
      <c r="GO35" s="169"/>
      <c r="GP35" s="169"/>
      <c r="GQ35" s="169"/>
      <c r="GR35" s="169"/>
      <c r="GS35" s="169"/>
      <c r="GT35" s="169"/>
      <c r="GU35" s="169"/>
      <c r="GV35" s="169"/>
      <c r="GW35" s="169"/>
      <c r="GX35" s="169"/>
      <c r="GY35" s="169"/>
      <c r="GZ35" s="169"/>
      <c r="HA35" s="169"/>
      <c r="HB35" s="169"/>
      <c r="HC35" s="169"/>
      <c r="HD35" s="169"/>
      <c r="HE35" s="169"/>
      <c r="HF35" s="169"/>
      <c r="HG35" s="169"/>
      <c r="HH35" s="169"/>
      <c r="HI35" s="169"/>
      <c r="HJ35" s="169"/>
      <c r="HK35" s="169"/>
      <c r="HL35" s="169"/>
      <c r="HM35" s="169"/>
      <c r="HN35" s="169"/>
      <c r="HO35" s="169"/>
      <c r="HP35" s="169"/>
      <c r="HQ35" s="169"/>
      <c r="HR35" s="169"/>
      <c r="HS35" s="169"/>
      <c r="HT35" s="169"/>
      <c r="HU35" s="169"/>
      <c r="HV35" s="169"/>
      <c r="HW35" s="169"/>
      <c r="HX35" s="169"/>
      <c r="HY35" s="169"/>
      <c r="HZ35" s="169"/>
      <c r="IA35" s="169"/>
      <c r="IB35" s="169"/>
      <c r="IC35" s="169"/>
      <c r="ID35" s="169"/>
      <c r="IE35" s="169"/>
      <c r="IF35" s="169"/>
      <c r="IG35" s="169"/>
      <c r="IH35" s="169"/>
      <c r="II35" s="169"/>
      <c r="IJ35" s="169"/>
      <c r="IK35" s="169"/>
      <c r="IL35" s="169"/>
      <c r="IM35" s="169"/>
      <c r="IN35" s="169"/>
      <c r="IO35" s="169"/>
    </row>
    <row r="36" ht="27.75" customHeight="1" spans="1:249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8"/>
      <c r="BV36" s="168"/>
      <c r="BW36" s="168"/>
      <c r="BX36" s="168"/>
      <c r="BY36" s="168"/>
      <c r="BZ36" s="168"/>
      <c r="CA36" s="168"/>
      <c r="CB36" s="168"/>
      <c r="CC36" s="168"/>
      <c r="CD36" s="168"/>
      <c r="CE36" s="168"/>
      <c r="CF36" s="168"/>
      <c r="CG36" s="168"/>
      <c r="CH36" s="168"/>
      <c r="CI36" s="168"/>
      <c r="CJ36" s="168"/>
      <c r="CK36" s="168"/>
      <c r="CL36" s="168"/>
      <c r="CM36" s="168"/>
      <c r="CN36" s="168"/>
      <c r="CO36" s="168"/>
      <c r="CP36" s="168"/>
      <c r="CQ36" s="168"/>
      <c r="CR36" s="168"/>
      <c r="CS36" s="168"/>
      <c r="CT36" s="168"/>
      <c r="CU36" s="168"/>
      <c r="CV36" s="168"/>
      <c r="CW36" s="168"/>
      <c r="CX36" s="168"/>
      <c r="CY36" s="168"/>
      <c r="CZ36" s="168"/>
      <c r="DA36" s="168"/>
      <c r="DB36" s="168"/>
      <c r="DC36" s="168"/>
      <c r="DD36" s="168"/>
      <c r="DE36" s="168"/>
      <c r="DF36" s="168"/>
      <c r="DG36" s="168"/>
      <c r="DH36" s="168"/>
      <c r="DI36" s="168"/>
      <c r="DJ36" s="168"/>
      <c r="DK36" s="168"/>
      <c r="DL36" s="168"/>
      <c r="DM36" s="168"/>
      <c r="DN36" s="168"/>
      <c r="DO36" s="168"/>
      <c r="DP36" s="168"/>
      <c r="DQ36" s="168"/>
      <c r="DR36" s="168"/>
      <c r="DS36" s="168"/>
      <c r="DT36" s="168"/>
      <c r="DU36" s="168"/>
      <c r="DV36" s="168"/>
      <c r="DW36" s="168"/>
      <c r="DX36" s="168"/>
      <c r="DY36" s="168"/>
      <c r="DZ36" s="168"/>
      <c r="EA36" s="168"/>
      <c r="EB36" s="168"/>
      <c r="EC36" s="168"/>
      <c r="ED36" s="168"/>
      <c r="EE36" s="168"/>
      <c r="EF36" s="168"/>
      <c r="EG36" s="168"/>
      <c r="EH36" s="168"/>
      <c r="EI36" s="168"/>
      <c r="EJ36" s="168"/>
      <c r="EK36" s="168"/>
      <c r="EL36" s="168"/>
      <c r="EM36" s="168"/>
      <c r="EN36" s="168"/>
      <c r="EO36" s="168"/>
      <c r="EP36" s="168"/>
      <c r="EQ36" s="168"/>
      <c r="ER36" s="168"/>
      <c r="ES36" s="168"/>
      <c r="ET36" s="168"/>
      <c r="EU36" s="168"/>
      <c r="EV36" s="168"/>
      <c r="EW36" s="168"/>
      <c r="EX36" s="168"/>
      <c r="EY36" s="168"/>
      <c r="EZ36" s="168"/>
      <c r="FA36" s="169"/>
      <c r="FB36" s="169"/>
      <c r="FC36" s="169"/>
      <c r="FD36" s="169"/>
      <c r="FE36" s="169"/>
      <c r="FF36" s="169"/>
      <c r="FG36" s="169"/>
      <c r="FH36" s="169"/>
      <c r="FI36" s="169"/>
      <c r="FJ36" s="169"/>
      <c r="FK36" s="169"/>
      <c r="FL36" s="169"/>
      <c r="FM36" s="169"/>
      <c r="FN36" s="169"/>
      <c r="FO36" s="169"/>
      <c r="FP36" s="169"/>
      <c r="FQ36" s="169"/>
      <c r="FR36" s="169"/>
      <c r="FS36" s="169"/>
      <c r="FT36" s="169"/>
      <c r="FU36" s="169"/>
      <c r="FV36" s="169"/>
      <c r="FW36" s="169"/>
      <c r="FX36" s="169"/>
      <c r="FY36" s="169"/>
      <c r="FZ36" s="169"/>
      <c r="GA36" s="169"/>
      <c r="GB36" s="169"/>
      <c r="GC36" s="169"/>
      <c r="GD36" s="169"/>
      <c r="GE36" s="169"/>
      <c r="GF36" s="169"/>
      <c r="GG36" s="169"/>
      <c r="GH36" s="169"/>
      <c r="GI36" s="169"/>
      <c r="GJ36" s="169"/>
      <c r="GK36" s="169"/>
      <c r="GL36" s="169"/>
      <c r="GM36" s="169"/>
      <c r="GN36" s="169"/>
      <c r="GO36" s="169"/>
      <c r="GP36" s="169"/>
      <c r="GQ36" s="169"/>
      <c r="GR36" s="169"/>
      <c r="GS36" s="169"/>
      <c r="GT36" s="169"/>
      <c r="GU36" s="169"/>
      <c r="GV36" s="169"/>
      <c r="GW36" s="169"/>
      <c r="GX36" s="169"/>
      <c r="GY36" s="169"/>
      <c r="GZ36" s="169"/>
      <c r="HA36" s="169"/>
      <c r="HB36" s="169"/>
      <c r="HC36" s="169"/>
      <c r="HD36" s="169"/>
      <c r="HE36" s="169"/>
      <c r="HF36" s="169"/>
      <c r="HG36" s="169"/>
      <c r="HH36" s="169"/>
      <c r="HI36" s="169"/>
      <c r="HJ36" s="169"/>
      <c r="HK36" s="169"/>
      <c r="HL36" s="169"/>
      <c r="HM36" s="169"/>
      <c r="HN36" s="169"/>
      <c r="HO36" s="169"/>
      <c r="HP36" s="169"/>
      <c r="HQ36" s="169"/>
      <c r="HR36" s="169"/>
      <c r="HS36" s="169"/>
      <c r="HT36" s="169"/>
      <c r="HU36" s="169"/>
      <c r="HV36" s="169"/>
      <c r="HW36" s="169"/>
      <c r="HX36" s="169"/>
      <c r="HY36" s="169"/>
      <c r="HZ36" s="169"/>
      <c r="IA36" s="169"/>
      <c r="IB36" s="169"/>
      <c r="IC36" s="169"/>
      <c r="ID36" s="169"/>
      <c r="IE36" s="169"/>
      <c r="IF36" s="169"/>
      <c r="IG36" s="169"/>
      <c r="IH36" s="169"/>
      <c r="II36" s="169"/>
      <c r="IJ36" s="169"/>
      <c r="IK36" s="169"/>
      <c r="IL36" s="169"/>
      <c r="IM36" s="169"/>
      <c r="IN36" s="169"/>
      <c r="IO36" s="169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workbookViewId="0">
      <selection activeCell="C12" sqref="C12:O12"/>
    </sheetView>
  </sheetViews>
  <sheetFormatPr defaultColWidth="9.16666666666667" defaultRowHeight="27.75" customHeight="1"/>
  <cols>
    <col min="1" max="1" width="10.8333333333333" style="140" customWidth="1"/>
    <col min="2" max="2" width="19" style="140" customWidth="1"/>
    <col min="3" max="5" width="14.3333333333333" style="140" customWidth="1"/>
    <col min="6" max="6" width="8.83333333333333" style="140" customWidth="1"/>
    <col min="7" max="7" width="11.5" style="140" customWidth="1"/>
    <col min="8" max="11" width="8.83333333333333" style="140" customWidth="1"/>
    <col min="12" max="13" width="8.83333333333333" style="117" customWidth="1"/>
    <col min="14" max="19" width="8.83333333333333" style="140" customWidth="1"/>
    <col min="20" max="251" width="9" style="117" customWidth="1"/>
    <col min="252" max="252" width="9.16666666666667" customWidth="1"/>
  </cols>
  <sheetData>
    <row r="1" s="138" customFormat="1" ht="27" customHeight="1" spans="1:19">
      <c r="A1" s="55" t="s">
        <v>46</v>
      </c>
      <c r="B1" s="55"/>
      <c r="C1" s="55"/>
      <c r="D1" s="55"/>
      <c r="E1" s="141"/>
      <c r="F1" s="141"/>
      <c r="G1" s="141"/>
      <c r="H1" s="141"/>
      <c r="I1" s="141"/>
      <c r="J1" s="141"/>
      <c r="K1" s="141"/>
      <c r="L1" s="141"/>
      <c r="N1" s="141"/>
      <c r="O1" s="141"/>
      <c r="P1" s="141"/>
      <c r="Q1" s="141"/>
      <c r="R1" s="141"/>
      <c r="S1" s="141"/>
    </row>
    <row r="2" s="102" customFormat="1" ht="40.5" customHeight="1" spans="1:19">
      <c r="A2" s="142" t="s">
        <v>47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="102" customFormat="1" ht="12.75" customHeight="1" spans="1:19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="52" customFormat="1" ht="22.15" customHeight="1" spans="1:19">
      <c r="A4" s="143" t="s">
        <v>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N4" s="144"/>
      <c r="O4" s="144"/>
      <c r="P4" s="144"/>
      <c r="Q4" s="144"/>
      <c r="R4" s="144"/>
      <c r="S4" s="144" t="s">
        <v>3</v>
      </c>
    </row>
    <row r="5" s="139" customFormat="1" ht="29.85" customHeight="1" spans="1:19">
      <c r="A5" s="145" t="s">
        <v>48</v>
      </c>
      <c r="B5" s="145" t="s">
        <v>49</v>
      </c>
      <c r="C5" s="146" t="s">
        <v>50</v>
      </c>
      <c r="D5" s="147" t="s">
        <v>51</v>
      </c>
      <c r="E5" s="147"/>
      <c r="F5" s="147"/>
      <c r="G5" s="147"/>
      <c r="H5" s="147"/>
      <c r="I5" s="147"/>
      <c r="J5" s="147"/>
      <c r="K5" s="147"/>
      <c r="L5" s="147"/>
      <c r="M5" s="147"/>
      <c r="N5" s="145" t="s">
        <v>41</v>
      </c>
      <c r="O5" s="145"/>
      <c r="P5" s="145"/>
      <c r="Q5" s="145"/>
      <c r="R5" s="145"/>
      <c r="S5" s="145"/>
    </row>
    <row r="6" s="139" customFormat="1" ht="29.85" customHeight="1" spans="1:19">
      <c r="A6" s="145"/>
      <c r="B6" s="145"/>
      <c r="C6" s="148"/>
      <c r="D6" s="145" t="s">
        <v>52</v>
      </c>
      <c r="E6" s="149" t="s">
        <v>53</v>
      </c>
      <c r="F6" s="149" t="s">
        <v>54</v>
      </c>
      <c r="G6" s="149" t="s">
        <v>55</v>
      </c>
      <c r="H6" s="149" t="s">
        <v>56</v>
      </c>
      <c r="I6" s="149" t="s">
        <v>57</v>
      </c>
      <c r="J6" s="149" t="s">
        <v>58</v>
      </c>
      <c r="K6" s="149" t="s">
        <v>59</v>
      </c>
      <c r="L6" s="149" t="s">
        <v>60</v>
      </c>
      <c r="M6" s="149" t="s">
        <v>61</v>
      </c>
      <c r="N6" s="146" t="s">
        <v>52</v>
      </c>
      <c r="O6" s="145" t="s">
        <v>53</v>
      </c>
      <c r="P6" s="145" t="s">
        <v>54</v>
      </c>
      <c r="Q6" s="145" t="s">
        <v>62</v>
      </c>
      <c r="R6" s="154" t="s">
        <v>56</v>
      </c>
      <c r="S6" s="155" t="s">
        <v>63</v>
      </c>
    </row>
    <row r="7" s="53" customFormat="1" ht="48" customHeight="1" spans="1:251">
      <c r="A7" s="58">
        <v>358</v>
      </c>
      <c r="B7" s="150" t="s">
        <v>64</v>
      </c>
      <c r="C7" s="88">
        <f>D7+N7</f>
        <v>1768.389476</v>
      </c>
      <c r="D7" s="88">
        <f>SUM(E7:M7)</f>
        <v>1768.389476</v>
      </c>
      <c r="E7" s="88">
        <f>'4'!B7</f>
        <v>1691.152998</v>
      </c>
      <c r="F7" s="58"/>
      <c r="G7" s="58"/>
      <c r="H7" s="58"/>
      <c r="I7" s="58"/>
      <c r="J7" s="58"/>
      <c r="K7" s="58"/>
      <c r="L7" s="58"/>
      <c r="M7" s="132">
        <f>68.336478+8.9</f>
        <v>77.236478</v>
      </c>
      <c r="N7" s="151">
        <f>SUM(O7:S7)</f>
        <v>0</v>
      </c>
      <c r="O7" s="65"/>
      <c r="P7" s="65"/>
      <c r="Q7" s="65"/>
      <c r="R7" s="65"/>
      <c r="S7" s="65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s="103" customFormat="1" ht="33.75" customHeight="1" spans="1:251">
      <c r="A8" s="65"/>
      <c r="B8" s="150"/>
      <c r="C8" s="88">
        <f>D8+N8</f>
        <v>0</v>
      </c>
      <c r="D8" s="88">
        <f>SUM(E8:M8)</f>
        <v>0</v>
      </c>
      <c r="E8" s="88">
        <v>0</v>
      </c>
      <c r="F8" s="58"/>
      <c r="G8" s="58"/>
      <c r="H8" s="58"/>
      <c r="I8" s="58"/>
      <c r="J8" s="58"/>
      <c r="K8" s="58"/>
      <c r="L8" s="58"/>
      <c r="M8" s="58"/>
      <c r="N8" s="151">
        <f>SUM(O8:S8)</f>
        <v>0</v>
      </c>
      <c r="O8" s="65"/>
      <c r="P8" s="65"/>
      <c r="Q8" s="65"/>
      <c r="R8" s="65"/>
      <c r="S8" s="65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</row>
    <row r="9" s="53" customFormat="1" ht="33.75" customHeight="1" spans="1:19">
      <c r="A9" s="63"/>
      <c r="B9" s="151"/>
      <c r="C9" s="63"/>
      <c r="D9" s="63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</row>
    <row r="10" s="53" customFormat="1" ht="33.75" customHeight="1" spans="1:20">
      <c r="A10" s="65"/>
      <c r="B10" s="151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103"/>
    </row>
    <row r="11" s="53" customFormat="1" ht="33.75" customHeight="1" spans="1:20">
      <c r="A11" s="65"/>
      <c r="B11" s="151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103"/>
    </row>
    <row r="12" ht="33.75" customHeight="1" spans="1:19">
      <c r="A12" s="152" t="s">
        <v>50</v>
      </c>
      <c r="B12" s="153"/>
      <c r="C12" s="105">
        <f>C7</f>
        <v>1768.389476</v>
      </c>
      <c r="D12" s="105">
        <f t="shared" ref="D12:S12" si="0">D7</f>
        <v>1768.389476</v>
      </c>
      <c r="E12" s="105">
        <f t="shared" si="0"/>
        <v>1691.152998</v>
      </c>
      <c r="F12" s="105">
        <f t="shared" si="0"/>
        <v>0</v>
      </c>
      <c r="G12" s="105">
        <f t="shared" si="0"/>
        <v>0</v>
      </c>
      <c r="H12" s="105">
        <f t="shared" si="0"/>
        <v>0</v>
      </c>
      <c r="I12" s="105">
        <f t="shared" si="0"/>
        <v>0</v>
      </c>
      <c r="J12" s="105">
        <f t="shared" si="0"/>
        <v>0</v>
      </c>
      <c r="K12" s="105">
        <f t="shared" si="0"/>
        <v>0</v>
      </c>
      <c r="L12" s="105">
        <f t="shared" si="0"/>
        <v>0</v>
      </c>
      <c r="M12" s="105">
        <f t="shared" si="0"/>
        <v>77.236478</v>
      </c>
      <c r="N12" s="105">
        <f t="shared" si="0"/>
        <v>0</v>
      </c>
      <c r="O12" s="105">
        <f t="shared" si="0"/>
        <v>0</v>
      </c>
      <c r="P12" s="105">
        <f t="shared" si="0"/>
        <v>0</v>
      </c>
      <c r="Q12" s="105">
        <f t="shared" si="0"/>
        <v>0</v>
      </c>
      <c r="R12" s="105">
        <f t="shared" si="0"/>
        <v>0</v>
      </c>
      <c r="S12" s="105">
        <f t="shared" si="0"/>
        <v>0</v>
      </c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showGridLines="0" showZeros="0" view="pageBreakPreview" zoomScale="85" zoomScaleNormal="115" workbookViewId="0">
      <selection activeCell="C25" sqref="C25:E25"/>
    </sheetView>
  </sheetViews>
  <sheetFormatPr defaultColWidth="9.16666666666667" defaultRowHeight="27.75" customHeight="1"/>
  <cols>
    <col min="1" max="1" width="23.6666666666667" style="126" customWidth="1"/>
    <col min="2" max="2" width="22.8333333333333" style="127" customWidth="1"/>
    <col min="3" max="8" width="17.3333333333333" style="128" customWidth="1"/>
    <col min="9" max="248" width="10.6666666666667" style="128" customWidth="1"/>
    <col min="249" max="250" width="9.16666666666667" style="129" customWidth="1"/>
    <col min="251" max="16384" width="9.16666666666667" style="129"/>
  </cols>
  <sheetData>
    <row r="1" s="120" customFormat="1" ht="27" customHeight="1" spans="1:2">
      <c r="A1" s="55" t="s">
        <v>65</v>
      </c>
      <c r="B1" s="130"/>
    </row>
    <row r="2" s="121" customFormat="1" ht="48.75" customHeight="1" spans="1:10">
      <c r="A2" s="56" t="s">
        <v>66</v>
      </c>
      <c r="B2" s="131"/>
      <c r="C2" s="131"/>
      <c r="D2" s="131"/>
      <c r="E2" s="131"/>
      <c r="F2" s="131"/>
      <c r="G2" s="131"/>
      <c r="H2" s="131"/>
      <c r="J2" s="131"/>
    </row>
    <row r="3" s="122" customFormat="1" ht="22.15" customHeight="1" spans="1:8">
      <c r="A3" s="57" t="s">
        <v>2</v>
      </c>
      <c r="H3" s="122" t="s">
        <v>3</v>
      </c>
    </row>
    <row r="4" s="123" customFormat="1" ht="29.85" customHeight="1" spans="1:8">
      <c r="A4" s="58" t="s">
        <v>67</v>
      </c>
      <c r="B4" s="92" t="s">
        <v>68</v>
      </c>
      <c r="C4" s="99" t="s">
        <v>50</v>
      </c>
      <c r="D4" s="92" t="s">
        <v>69</v>
      </c>
      <c r="E4" s="92" t="s">
        <v>70</v>
      </c>
      <c r="F4" s="92" t="s">
        <v>71</v>
      </c>
      <c r="G4" s="92" t="s">
        <v>72</v>
      </c>
      <c r="H4" s="92" t="s">
        <v>73</v>
      </c>
    </row>
    <row r="5" s="123" customFormat="1" ht="29.85" customHeight="1" spans="1:8">
      <c r="A5" s="58"/>
      <c r="B5" s="92"/>
      <c r="C5" s="99"/>
      <c r="D5" s="92"/>
      <c r="E5" s="92"/>
      <c r="F5" s="92"/>
      <c r="G5" s="92"/>
      <c r="H5" s="92"/>
    </row>
    <row r="6" s="123" customFormat="1" ht="29.85" customHeight="1" spans="1:8">
      <c r="A6" s="58"/>
      <c r="B6" s="92"/>
      <c r="C6" s="99"/>
      <c r="D6" s="92"/>
      <c r="E6" s="92"/>
      <c r="F6" s="92"/>
      <c r="G6" s="92"/>
      <c r="H6" s="92"/>
    </row>
    <row r="7" s="123" customFormat="1" ht="47.25" customHeight="1" spans="1:8">
      <c r="A7" s="90" t="s">
        <v>74</v>
      </c>
      <c r="B7" s="91" t="s">
        <v>75</v>
      </c>
      <c r="C7" s="92">
        <f>D7+E7+F7+G7+H7</f>
        <v>1619.932678</v>
      </c>
      <c r="D7" s="92">
        <v>839.856738</v>
      </c>
      <c r="E7" s="132">
        <f>E8+E14+E16+E18</f>
        <v>780.07594</v>
      </c>
      <c r="F7" s="92"/>
      <c r="G7" s="92"/>
      <c r="H7" s="92"/>
    </row>
    <row r="8" s="123" customFormat="1" ht="47.25" customHeight="1" spans="1:8">
      <c r="A8" s="93" t="s">
        <v>76</v>
      </c>
      <c r="B8" s="94" t="s">
        <v>77</v>
      </c>
      <c r="C8" s="92">
        <f t="shared" ref="C8:C25" si="0">D8+E8+F8+G8+H8</f>
        <v>3266.024865</v>
      </c>
      <c r="D8" s="132">
        <f>D9+D10+D11+D12+D13</f>
        <v>3159.218925</v>
      </c>
      <c r="E8" s="132">
        <f>E9+E10+E11+E12+E13</f>
        <v>106.80594</v>
      </c>
      <c r="F8" s="92"/>
      <c r="G8" s="92"/>
      <c r="H8" s="92"/>
    </row>
    <row r="9" s="123" customFormat="1" ht="47.25" customHeight="1" spans="1:8">
      <c r="A9" s="95" t="s">
        <v>76</v>
      </c>
      <c r="B9" s="96" t="s">
        <v>78</v>
      </c>
      <c r="C9" s="92">
        <f t="shared" si="0"/>
        <v>839.856738</v>
      </c>
      <c r="D9" s="92">
        <v>839.856738</v>
      </c>
      <c r="E9" s="132"/>
      <c r="F9" s="92"/>
      <c r="G9" s="92"/>
      <c r="H9" s="92"/>
    </row>
    <row r="10" s="124" customFormat="1" ht="47.25" customHeight="1" spans="1:248">
      <c r="A10" s="95" t="s">
        <v>79</v>
      </c>
      <c r="B10" s="133" t="s">
        <v>80</v>
      </c>
      <c r="C10" s="92">
        <f t="shared" si="0"/>
        <v>842.295729</v>
      </c>
      <c r="D10" s="92">
        <f t="shared" ref="D10" si="1">D11+D17+D19+D21</f>
        <v>773.120729</v>
      </c>
      <c r="E10" s="132">
        <v>69.175</v>
      </c>
      <c r="F10" s="88"/>
      <c r="G10" s="88"/>
      <c r="H10" s="88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</row>
    <row r="11" s="125" customFormat="1" ht="47.25" customHeight="1" spans="1:9">
      <c r="A11" s="95" t="s">
        <v>81</v>
      </c>
      <c r="B11" s="134" t="s">
        <v>82</v>
      </c>
      <c r="C11" s="92">
        <f t="shared" si="0"/>
        <v>804.891669</v>
      </c>
      <c r="D11" s="92">
        <f t="shared" ref="D11" si="2">D12+D13+D14+D15+D16</f>
        <v>773.120729</v>
      </c>
      <c r="E11" s="132">
        <v>31.77094</v>
      </c>
      <c r="F11" s="88"/>
      <c r="G11" s="88"/>
      <c r="H11" s="88"/>
      <c r="I11" s="124"/>
    </row>
    <row r="12" s="125" customFormat="1" ht="47.25" customHeight="1" spans="1:256">
      <c r="A12" s="95" t="s">
        <v>83</v>
      </c>
      <c r="B12" s="135" t="s">
        <v>84</v>
      </c>
      <c r="C12" s="92">
        <f t="shared" si="0"/>
        <v>777.920729</v>
      </c>
      <c r="D12" s="92">
        <v>773.120729</v>
      </c>
      <c r="E12" s="136">
        <v>4.8</v>
      </c>
      <c r="F12" s="88"/>
      <c r="G12" s="88"/>
      <c r="H12" s="88"/>
      <c r="I12" s="128"/>
      <c r="IO12" s="129"/>
      <c r="IP12" s="129"/>
      <c r="IQ12" s="129"/>
      <c r="IR12" s="129"/>
      <c r="IS12" s="129"/>
      <c r="IT12" s="129"/>
      <c r="IU12" s="129"/>
      <c r="IV12" s="129"/>
    </row>
    <row r="13" ht="47.25" customHeight="1" spans="1:8">
      <c r="A13" s="95" t="s">
        <v>85</v>
      </c>
      <c r="B13" s="135" t="s">
        <v>86</v>
      </c>
      <c r="C13" s="92">
        <f t="shared" si="0"/>
        <v>1.06</v>
      </c>
      <c r="D13" s="98"/>
      <c r="E13" s="137">
        <v>1.06</v>
      </c>
      <c r="F13" s="88"/>
      <c r="G13" s="88"/>
      <c r="H13" s="88"/>
    </row>
    <row r="14" ht="47.25" customHeight="1" spans="1:8">
      <c r="A14" s="93" t="s">
        <v>79</v>
      </c>
      <c r="B14" s="135" t="s">
        <v>87</v>
      </c>
      <c r="C14" s="92">
        <f t="shared" si="0"/>
        <v>277.865</v>
      </c>
      <c r="D14" s="132">
        <f>D15</f>
        <v>0</v>
      </c>
      <c r="E14" s="132">
        <f>E15</f>
        <v>277.865</v>
      </c>
      <c r="F14" s="88"/>
      <c r="G14" s="88"/>
      <c r="H14" s="88"/>
    </row>
    <row r="15" ht="47.25" customHeight="1" spans="1:8">
      <c r="A15" s="95" t="s">
        <v>76</v>
      </c>
      <c r="B15" s="135" t="s">
        <v>87</v>
      </c>
      <c r="C15" s="92">
        <f t="shared" si="0"/>
        <v>277.865</v>
      </c>
      <c r="D15" s="98"/>
      <c r="E15" s="132">
        <v>277.865</v>
      </c>
      <c r="F15" s="88"/>
      <c r="G15" s="88"/>
      <c r="H15" s="88"/>
    </row>
    <row r="16" ht="47.25" customHeight="1" spans="1:8">
      <c r="A16" s="90" t="s">
        <v>88</v>
      </c>
      <c r="B16" s="135" t="s">
        <v>89</v>
      </c>
      <c r="C16" s="92">
        <f t="shared" si="0"/>
        <v>235.405</v>
      </c>
      <c r="D16" s="132">
        <f>D17</f>
        <v>0</v>
      </c>
      <c r="E16" s="132">
        <f>E17</f>
        <v>235.405</v>
      </c>
      <c r="F16" s="88"/>
      <c r="G16" s="88"/>
      <c r="H16" s="88"/>
    </row>
    <row r="17" s="125" customFormat="1" ht="47.25" customHeight="1" spans="1:9">
      <c r="A17" s="95" t="s">
        <v>76</v>
      </c>
      <c r="B17" s="134" t="s">
        <v>89</v>
      </c>
      <c r="C17" s="92">
        <f t="shared" si="0"/>
        <v>235.405</v>
      </c>
      <c r="D17" s="92">
        <f t="shared" ref="D17:D18" si="3">D18</f>
        <v>0</v>
      </c>
      <c r="E17" s="132">
        <v>235.405</v>
      </c>
      <c r="F17" s="88"/>
      <c r="G17" s="88"/>
      <c r="H17" s="88"/>
      <c r="I17" s="124"/>
    </row>
    <row r="18" ht="47.25" customHeight="1" spans="1:8">
      <c r="A18" s="93" t="s">
        <v>85</v>
      </c>
      <c r="B18" s="135" t="s">
        <v>90</v>
      </c>
      <c r="C18" s="92">
        <f t="shared" si="0"/>
        <v>160</v>
      </c>
      <c r="D18" s="132">
        <f t="shared" si="3"/>
        <v>0</v>
      </c>
      <c r="E18" s="132">
        <f>E19</f>
        <v>160</v>
      </c>
      <c r="F18" s="88"/>
      <c r="G18" s="88"/>
      <c r="H18" s="88"/>
    </row>
    <row r="19" ht="47.25" customHeight="1" spans="1:8">
      <c r="A19" s="95" t="s">
        <v>85</v>
      </c>
      <c r="B19" s="133" t="s">
        <v>90</v>
      </c>
      <c r="C19" s="92">
        <f t="shared" si="0"/>
        <v>160</v>
      </c>
      <c r="D19" s="92">
        <f t="shared" ref="D19:D20" si="4">D20</f>
        <v>0</v>
      </c>
      <c r="E19" s="132">
        <v>160</v>
      </c>
      <c r="F19" s="88"/>
      <c r="G19" s="88"/>
      <c r="H19" s="88"/>
    </row>
    <row r="20" ht="47.25" customHeight="1" spans="1:8">
      <c r="A20" s="90" t="s">
        <v>91</v>
      </c>
      <c r="B20" s="135" t="s">
        <v>92</v>
      </c>
      <c r="C20" s="92">
        <f t="shared" si="0"/>
        <v>72.28032</v>
      </c>
      <c r="D20" s="132">
        <f t="shared" si="4"/>
        <v>0</v>
      </c>
      <c r="E20" s="132">
        <f>E21</f>
        <v>72.28032</v>
      </c>
      <c r="F20" s="88"/>
      <c r="G20" s="88"/>
      <c r="H20" s="88"/>
    </row>
    <row r="21" s="125" customFormat="1" ht="47.25" customHeight="1" spans="1:9">
      <c r="A21" s="93" t="s">
        <v>76</v>
      </c>
      <c r="B21" s="134" t="s">
        <v>93</v>
      </c>
      <c r="C21" s="92">
        <f t="shared" si="0"/>
        <v>72.28032</v>
      </c>
      <c r="D21" s="132">
        <f>D22+D23+D24</f>
        <v>0</v>
      </c>
      <c r="E21" s="132">
        <f>E22+E23+E24</f>
        <v>72.28032</v>
      </c>
      <c r="F21" s="88"/>
      <c r="G21" s="88"/>
      <c r="H21" s="88"/>
      <c r="I21" s="124"/>
    </row>
    <row r="22" ht="47.25" customHeight="1" spans="1:8">
      <c r="A22" s="95" t="s">
        <v>81</v>
      </c>
      <c r="B22" s="135" t="s">
        <v>94</v>
      </c>
      <c r="C22" s="92">
        <f t="shared" si="0"/>
        <v>4</v>
      </c>
      <c r="D22" s="98"/>
      <c r="E22" s="132">
        <v>4</v>
      </c>
      <c r="F22" s="88"/>
      <c r="G22" s="88"/>
      <c r="H22" s="88"/>
    </row>
    <row r="23" ht="47.25" customHeight="1" spans="1:8">
      <c r="A23" s="95" t="s">
        <v>83</v>
      </c>
      <c r="B23" s="133" t="s">
        <v>95</v>
      </c>
      <c r="C23" s="92">
        <f t="shared" si="0"/>
        <v>2.82</v>
      </c>
      <c r="D23" s="92"/>
      <c r="E23" s="132">
        <v>2.82</v>
      </c>
      <c r="F23" s="88"/>
      <c r="G23" s="88"/>
      <c r="H23" s="88"/>
    </row>
    <row r="24" s="125" customFormat="1" ht="47.25" customHeight="1" spans="1:9">
      <c r="A24" s="95" t="s">
        <v>96</v>
      </c>
      <c r="B24" s="134" t="s">
        <v>97</v>
      </c>
      <c r="C24" s="92">
        <f t="shared" si="0"/>
        <v>65.46032</v>
      </c>
      <c r="D24" s="92"/>
      <c r="E24" s="132">
        <v>65.46032</v>
      </c>
      <c r="F24" s="88"/>
      <c r="G24" s="88"/>
      <c r="H24" s="88"/>
      <c r="I24" s="124"/>
    </row>
    <row r="25" ht="47.25" customHeight="1" spans="1:8">
      <c r="A25" s="87"/>
      <c r="B25" s="92" t="s">
        <v>50</v>
      </c>
      <c r="C25" s="92">
        <f t="shared" si="0"/>
        <v>1692.212998</v>
      </c>
      <c r="D25" s="92">
        <f>D7+D20</f>
        <v>839.856738</v>
      </c>
      <c r="E25" s="92">
        <f>E7+E20</f>
        <v>852.35626</v>
      </c>
      <c r="F25" s="88"/>
      <c r="G25" s="88"/>
      <c r="H25" s="88"/>
    </row>
    <row r="26" customHeight="1" spans="1:1">
      <c r="A26" s="100" t="s">
        <v>98</v>
      </c>
    </row>
    <row r="27" customHeight="1" spans="6:6">
      <c r="F27" s="128">
        <v>10600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workbookViewId="0">
      <selection activeCell="B32" sqref="B32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55" t="s">
        <v>99</v>
      </c>
    </row>
    <row r="2" ht="42" customHeight="1" spans="1:250">
      <c r="A2" s="56" t="s">
        <v>100</v>
      </c>
      <c r="B2" s="56"/>
      <c r="C2" s="56"/>
      <c r="D2" s="56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</row>
    <row r="3" ht="24" customHeight="1" spans="1:250">
      <c r="A3" s="57" t="s">
        <v>2</v>
      </c>
      <c r="B3" s="52"/>
      <c r="C3" s="52"/>
      <c r="D3" s="52" t="s">
        <v>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</row>
    <row r="4" ht="37.15" customHeight="1" spans="1:250">
      <c r="A4" s="58" t="s">
        <v>4</v>
      </c>
      <c r="B4" s="58"/>
      <c r="C4" s="58" t="s">
        <v>5</v>
      </c>
      <c r="D4" s="58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</row>
    <row r="5" ht="37.15" customHeight="1" spans="1:250">
      <c r="A5" s="58" t="s">
        <v>6</v>
      </c>
      <c r="B5" s="104" t="s">
        <v>7</v>
      </c>
      <c r="C5" s="58" t="s">
        <v>6</v>
      </c>
      <c r="D5" s="104" t="s">
        <v>7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</row>
    <row r="6" ht="30" customHeight="1" spans="1:250">
      <c r="A6" s="87" t="s">
        <v>101</v>
      </c>
      <c r="B6" s="105">
        <f>B7+B8+B9</f>
        <v>1691.152998</v>
      </c>
      <c r="C6" s="91" t="s">
        <v>9</v>
      </c>
      <c r="D6" s="65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</row>
    <row r="7" ht="30" customHeight="1" spans="1:250">
      <c r="A7" s="87" t="s">
        <v>102</v>
      </c>
      <c r="B7" s="105">
        <f>'5'!C24</f>
        <v>1691.152998</v>
      </c>
      <c r="C7" s="91" t="s">
        <v>11</v>
      </c>
      <c r="D7" s="65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</row>
    <row r="8" ht="30" customHeight="1" spans="1:250">
      <c r="A8" s="87" t="s">
        <v>103</v>
      </c>
      <c r="B8" s="65"/>
      <c r="C8" s="91" t="s">
        <v>13</v>
      </c>
      <c r="D8" s="65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</row>
    <row r="9" ht="30" customHeight="1" spans="1:250">
      <c r="A9" s="87" t="s">
        <v>104</v>
      </c>
      <c r="B9" s="65"/>
      <c r="C9" s="91" t="s">
        <v>15</v>
      </c>
      <c r="D9" s="65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</row>
    <row r="10" ht="30" customHeight="1" spans="1:250">
      <c r="A10" s="87" t="s">
        <v>105</v>
      </c>
      <c r="B10" s="65">
        <f>B11+B12+B13</f>
        <v>0</v>
      </c>
      <c r="C10" s="91" t="s">
        <v>17</v>
      </c>
      <c r="D10" s="65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</row>
    <row r="11" ht="30" customHeight="1" spans="1:250">
      <c r="A11" s="87" t="s">
        <v>102</v>
      </c>
      <c r="B11" s="65"/>
      <c r="C11" s="100" t="s">
        <v>19</v>
      </c>
      <c r="D11" s="65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</row>
    <row r="12" ht="30" customHeight="1" spans="1:250">
      <c r="A12" s="87" t="s">
        <v>103</v>
      </c>
      <c r="B12" s="65"/>
      <c r="C12" s="91" t="s">
        <v>21</v>
      </c>
      <c r="D12" s="65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</row>
    <row r="13" ht="30" customHeight="1" spans="1:250">
      <c r="A13" s="87" t="s">
        <v>104</v>
      </c>
      <c r="B13" s="106"/>
      <c r="C13" s="91" t="s">
        <v>23</v>
      </c>
      <c r="D13" s="65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</row>
    <row r="14" ht="30" customHeight="1" spans="1:250">
      <c r="A14" s="89"/>
      <c r="B14" s="106"/>
      <c r="C14" s="91" t="s">
        <v>25</v>
      </c>
      <c r="D14" s="105">
        <f>'5'!C6</f>
        <v>1618.872678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</row>
    <row r="15" ht="30" customHeight="1" spans="1:250">
      <c r="A15" s="107"/>
      <c r="B15" s="106"/>
      <c r="C15" s="91" t="s">
        <v>26</v>
      </c>
      <c r="D15" s="65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</row>
    <row r="16" ht="30" customHeight="1" spans="1:250">
      <c r="A16" s="87"/>
      <c r="B16" s="106"/>
      <c r="C16" s="91" t="s">
        <v>27</v>
      </c>
      <c r="D16" s="65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</row>
    <row r="17" ht="30" customHeight="1" spans="1:250">
      <c r="A17" s="87"/>
      <c r="B17" s="106"/>
      <c r="C17" s="91" t="s">
        <v>28</v>
      </c>
      <c r="D17" s="65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</row>
    <row r="18" ht="30" customHeight="1" spans="1:250">
      <c r="A18" s="87"/>
      <c r="B18" s="65"/>
      <c r="C18" s="91" t="s">
        <v>29</v>
      </c>
      <c r="D18" s="65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</row>
    <row r="19" ht="30" customHeight="1" spans="1:250">
      <c r="A19" s="87"/>
      <c r="B19" s="65"/>
      <c r="C19" s="91" t="s">
        <v>30</v>
      </c>
      <c r="D19" s="65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</row>
    <row r="20" ht="30" customHeight="1" spans="1:250">
      <c r="A20" s="87"/>
      <c r="B20" s="65"/>
      <c r="C20" s="91" t="s">
        <v>31</v>
      </c>
      <c r="D20" s="108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</row>
    <row r="21" ht="30" customHeight="1" spans="1:250">
      <c r="A21" s="87"/>
      <c r="B21" s="65"/>
      <c r="C21" s="91" t="s">
        <v>32</v>
      </c>
      <c r="D21" s="109">
        <f>'5'!C19</f>
        <v>72.28032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</row>
    <row r="22" ht="30" customHeight="1" spans="1:250">
      <c r="A22" s="87"/>
      <c r="B22" s="65"/>
      <c r="C22" s="110" t="s">
        <v>33</v>
      </c>
      <c r="D22" s="65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</row>
    <row r="23" ht="30" customHeight="1" spans="1:250">
      <c r="A23" s="87"/>
      <c r="B23" s="65"/>
      <c r="C23" s="110" t="s">
        <v>34</v>
      </c>
      <c r="D23" s="111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</row>
    <row r="24" ht="31.15" customHeight="1" spans="1:250">
      <c r="A24" s="87"/>
      <c r="B24" s="65"/>
      <c r="C24" s="110" t="s">
        <v>35</v>
      </c>
      <c r="D24" s="111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</row>
    <row r="25" ht="31.15" customHeight="1" spans="1:250">
      <c r="A25" s="87"/>
      <c r="B25" s="65"/>
      <c r="C25" s="110" t="s">
        <v>36</v>
      </c>
      <c r="D25" s="111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</row>
    <row r="26" ht="31.15" customHeight="1" spans="1:250">
      <c r="A26" s="87"/>
      <c r="B26" s="65"/>
      <c r="C26" s="110" t="s">
        <v>37</v>
      </c>
      <c r="D26" s="111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</row>
    <row r="27" ht="31.15" customHeight="1" spans="1:250">
      <c r="A27" s="87"/>
      <c r="B27" s="65"/>
      <c r="C27" s="110" t="s">
        <v>38</v>
      </c>
      <c r="D27" s="111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</row>
    <row r="28" ht="30" customHeight="1" spans="1:250">
      <c r="A28" s="87"/>
      <c r="B28" s="65"/>
      <c r="C28" s="87"/>
      <c r="D28" s="65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</row>
    <row r="29" ht="30" customHeight="1" spans="1:250">
      <c r="A29" s="112"/>
      <c r="B29" s="65"/>
      <c r="C29" s="87" t="s">
        <v>106</v>
      </c>
      <c r="D29" s="65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</row>
    <row r="30" ht="30" customHeight="1" spans="1:250">
      <c r="A30" s="112"/>
      <c r="B30" s="65"/>
      <c r="C30" s="65"/>
      <c r="D30" s="65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</row>
    <row r="31" ht="30" customHeight="1" spans="1:250">
      <c r="A31" s="89" t="s">
        <v>43</v>
      </c>
      <c r="B31" s="105">
        <f>B6+B10</f>
        <v>1691.152998</v>
      </c>
      <c r="C31" s="113" t="s">
        <v>44</v>
      </c>
      <c r="D31" s="105">
        <f>SUM(D6:D29)</f>
        <v>1691.152998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</row>
    <row r="32" ht="27" customHeight="1" spans="1:250">
      <c r="A32" s="66"/>
      <c r="B32" s="114"/>
      <c r="C32" s="115"/>
      <c r="D32" s="116">
        <v>0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</row>
    <row r="33" ht="27.75" customHeight="1" spans="1:250">
      <c r="A33" s="117"/>
      <c r="B33" s="118"/>
      <c r="C33" s="117"/>
      <c r="D33" s="118"/>
      <c r="E33" s="117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</row>
    <row r="34" ht="27.75" customHeight="1" spans="1:250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9"/>
      <c r="FC34" s="119"/>
      <c r="FD34" s="119"/>
      <c r="FE34" s="119"/>
      <c r="FF34" s="119"/>
      <c r="FG34" s="119"/>
      <c r="FH34" s="119"/>
      <c r="FI34" s="119"/>
      <c r="FJ34" s="119"/>
      <c r="FK34" s="119"/>
      <c r="FL34" s="119"/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19"/>
      <c r="GA34" s="119"/>
      <c r="GB34" s="119"/>
      <c r="GC34" s="119"/>
      <c r="GD34" s="119"/>
      <c r="GE34" s="119"/>
      <c r="GF34" s="119"/>
      <c r="GG34" s="119"/>
      <c r="GH34" s="119"/>
      <c r="GI34" s="119"/>
      <c r="GJ34" s="119"/>
      <c r="GK34" s="119"/>
      <c r="GL34" s="119"/>
      <c r="GM34" s="119"/>
      <c r="GN34" s="119"/>
      <c r="GO34" s="119"/>
      <c r="GP34" s="119"/>
      <c r="GQ34" s="119"/>
      <c r="GR34" s="119"/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19"/>
      <c r="HG34" s="119"/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19"/>
      <c r="HV34" s="119"/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19"/>
      <c r="IK34" s="119"/>
      <c r="IL34" s="119"/>
      <c r="IM34" s="119"/>
      <c r="IN34" s="119"/>
      <c r="IO34" s="119"/>
      <c r="IP34" s="119"/>
    </row>
    <row r="35" ht="27.75" customHeight="1" spans="1:250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  <c r="IP35" s="119"/>
    </row>
    <row r="36" ht="27.75" customHeight="1" spans="1:250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</row>
    <row r="37" ht="27.75" customHeight="1" spans="1:250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19"/>
      <c r="GQ37" s="119"/>
      <c r="GR37" s="119"/>
      <c r="GS37" s="119"/>
      <c r="GT37" s="119"/>
      <c r="GU37" s="119"/>
      <c r="GV37" s="119"/>
      <c r="GW37" s="119"/>
      <c r="GX37" s="119"/>
      <c r="GY37" s="119"/>
      <c r="GZ37" s="119"/>
      <c r="HA37" s="119"/>
      <c r="HB37" s="119"/>
      <c r="HC37" s="119"/>
      <c r="HD37" s="119"/>
      <c r="HE37" s="119"/>
      <c r="HF37" s="119"/>
      <c r="HG37" s="119"/>
      <c r="HH37" s="119"/>
      <c r="HI37" s="119"/>
      <c r="HJ37" s="119"/>
      <c r="HK37" s="119"/>
      <c r="HL37" s="119"/>
      <c r="HM37" s="119"/>
      <c r="HN37" s="119"/>
      <c r="HO37" s="119"/>
      <c r="HP37" s="119"/>
      <c r="HQ37" s="119"/>
      <c r="HR37" s="119"/>
      <c r="HS37" s="119"/>
      <c r="HT37" s="119"/>
      <c r="HU37" s="119"/>
      <c r="HV37" s="119"/>
      <c r="HW37" s="119"/>
      <c r="HX37" s="119"/>
      <c r="HY37" s="119"/>
      <c r="HZ37" s="119"/>
      <c r="IA37" s="119"/>
      <c r="IB37" s="119"/>
      <c r="IC37" s="119"/>
      <c r="ID37" s="119"/>
      <c r="IE37" s="119"/>
      <c r="IF37" s="119"/>
      <c r="IG37" s="119"/>
      <c r="IH37" s="119"/>
      <c r="II37" s="119"/>
      <c r="IJ37" s="119"/>
      <c r="IK37" s="119"/>
      <c r="IL37" s="119"/>
      <c r="IM37" s="119"/>
      <c r="IN37" s="119"/>
      <c r="IO37" s="119"/>
      <c r="IP37" s="119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5"/>
  <sheetViews>
    <sheetView showGridLines="0" showZeros="0" view="pageBreakPreview" zoomScale="85" zoomScaleNormal="115" workbookViewId="0">
      <selection activeCell="E24" sqref="E24:F24"/>
    </sheetView>
  </sheetViews>
  <sheetFormatPr defaultColWidth="9.16666666666667" defaultRowHeight="27.75" customHeight="1"/>
  <cols>
    <col min="1" max="1" width="16.8333333333333" style="54" customWidth="1"/>
    <col min="2" max="2" width="29.5" style="54" customWidth="1"/>
    <col min="3" max="6" width="15.5" style="54" customWidth="1"/>
    <col min="7" max="7" width="19.8333333333333" style="54" customWidth="1"/>
    <col min="8" max="245" width="7.66666666666667" style="54" customWidth="1"/>
  </cols>
  <sheetData>
    <row r="1" customHeight="1" spans="1:3">
      <c r="A1" s="55" t="s">
        <v>107</v>
      </c>
      <c r="B1" s="55"/>
      <c r="C1" s="55"/>
    </row>
    <row r="2" s="51" customFormat="1" ht="34.5" customHeight="1" spans="1:7">
      <c r="A2" s="56" t="s">
        <v>108</v>
      </c>
      <c r="B2" s="56"/>
      <c r="C2" s="56"/>
      <c r="D2" s="56"/>
      <c r="E2" s="56"/>
      <c r="F2" s="56"/>
      <c r="G2" s="56"/>
    </row>
    <row r="3" s="52" customFormat="1" ht="30.75" customHeight="1" spans="1:7">
      <c r="A3" s="57" t="s">
        <v>2</v>
      </c>
      <c r="G3" s="52" t="s">
        <v>3</v>
      </c>
    </row>
    <row r="4" s="53" customFormat="1" ht="40.15" customHeight="1" spans="1:245">
      <c r="A4" s="58" t="s">
        <v>67</v>
      </c>
      <c r="B4" s="58" t="s">
        <v>68</v>
      </c>
      <c r="C4" s="58" t="s">
        <v>50</v>
      </c>
      <c r="D4" s="59" t="s">
        <v>69</v>
      </c>
      <c r="E4" s="59"/>
      <c r="F4" s="59"/>
      <c r="G4" s="89" t="s">
        <v>70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</row>
    <row r="5" s="53" customFormat="1" ht="40.15" customHeight="1" spans="1:245">
      <c r="A5" s="58"/>
      <c r="B5" s="58"/>
      <c r="C5" s="58"/>
      <c r="D5" s="58" t="s">
        <v>50</v>
      </c>
      <c r="E5" s="58" t="s">
        <v>109</v>
      </c>
      <c r="F5" s="58" t="s">
        <v>110</v>
      </c>
      <c r="G5" s="89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</row>
    <row r="6" s="53" customFormat="1" ht="40.15" customHeight="1" spans="1:245">
      <c r="A6" s="90" t="s">
        <v>74</v>
      </c>
      <c r="B6" s="91" t="s">
        <v>75</v>
      </c>
      <c r="C6" s="92">
        <f>D6+G6</f>
        <v>1618.872678</v>
      </c>
      <c r="D6" s="92">
        <f>E6+F6</f>
        <v>839.856738</v>
      </c>
      <c r="E6" s="92">
        <f>E7+E13+E15+E17</f>
        <v>810.013138</v>
      </c>
      <c r="F6" s="92">
        <f>F7+F13+F15+F17</f>
        <v>29.8436</v>
      </c>
      <c r="G6" s="92">
        <f>G7+G13+G15+G17</f>
        <v>779.01594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</row>
    <row r="7" s="53" customFormat="1" ht="40.15" customHeight="1" spans="1:245">
      <c r="A7" s="93" t="s">
        <v>76</v>
      </c>
      <c r="B7" s="94" t="s">
        <v>77</v>
      </c>
      <c r="C7" s="92">
        <f t="shared" ref="C7:C24" si="0">D7+G7</f>
        <v>945.602678</v>
      </c>
      <c r="D7" s="92">
        <f t="shared" ref="D7:D24" si="1">E7+F7</f>
        <v>839.856738</v>
      </c>
      <c r="E7" s="92">
        <f>E8+E9+E10+E11</f>
        <v>810.013138</v>
      </c>
      <c r="F7" s="92">
        <f>F8+F9+F10+F11</f>
        <v>29.8436</v>
      </c>
      <c r="G7" s="92">
        <f>G8+G9+G10+G11</f>
        <v>105.74594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</row>
    <row r="8" s="53" customFormat="1" ht="40.15" customHeight="1" spans="1:245">
      <c r="A8" s="95" t="s">
        <v>76</v>
      </c>
      <c r="B8" s="96" t="s">
        <v>78</v>
      </c>
      <c r="C8" s="92">
        <f t="shared" si="0"/>
        <v>839.856738</v>
      </c>
      <c r="D8" s="92">
        <f t="shared" si="1"/>
        <v>839.856738</v>
      </c>
      <c r="E8" s="92">
        <v>810.013138</v>
      </c>
      <c r="F8" s="92">
        <v>29.8436</v>
      </c>
      <c r="G8" s="92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</row>
    <row r="9" s="53" customFormat="1" ht="40.15" customHeight="1" spans="1:245">
      <c r="A9" s="95" t="s">
        <v>79</v>
      </c>
      <c r="B9" s="96" t="s">
        <v>80</v>
      </c>
      <c r="C9" s="92">
        <f t="shared" si="0"/>
        <v>69.175</v>
      </c>
      <c r="D9" s="92">
        <f t="shared" si="1"/>
        <v>0</v>
      </c>
      <c r="E9" s="97"/>
      <c r="F9" s="92"/>
      <c r="G9" s="92">
        <v>69.175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</row>
    <row r="10" s="53" customFormat="1" ht="40.15" customHeight="1" spans="1:245">
      <c r="A10" s="95" t="s">
        <v>81</v>
      </c>
      <c r="B10" s="96" t="s">
        <v>82</v>
      </c>
      <c r="C10" s="92">
        <f t="shared" si="0"/>
        <v>31.77094</v>
      </c>
      <c r="D10" s="92">
        <f t="shared" si="1"/>
        <v>0</v>
      </c>
      <c r="E10" s="97"/>
      <c r="F10" s="92"/>
      <c r="G10" s="92">
        <v>31.77094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</row>
    <row r="11" s="53" customFormat="1" ht="40.15" customHeight="1" spans="1:245">
      <c r="A11" s="95" t="s">
        <v>83</v>
      </c>
      <c r="B11" s="96" t="s">
        <v>84</v>
      </c>
      <c r="C11" s="92">
        <f t="shared" si="0"/>
        <v>4.8</v>
      </c>
      <c r="D11" s="92">
        <f t="shared" si="1"/>
        <v>0</v>
      </c>
      <c r="E11" s="97"/>
      <c r="F11" s="92"/>
      <c r="G11" s="92">
        <v>4.8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</row>
    <row r="12" s="53" customFormat="1" ht="40.15" hidden="1" customHeight="1" spans="1:245">
      <c r="A12" s="95" t="s">
        <v>85</v>
      </c>
      <c r="B12" s="96" t="s">
        <v>86</v>
      </c>
      <c r="C12" s="92">
        <f t="shared" si="0"/>
        <v>0</v>
      </c>
      <c r="D12" s="92">
        <f t="shared" si="1"/>
        <v>0</v>
      </c>
      <c r="E12" s="97"/>
      <c r="F12" s="92"/>
      <c r="G12" s="92">
        <v>0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</row>
    <row r="13" ht="35.1" customHeight="1" spans="1:7">
      <c r="A13" s="93" t="s">
        <v>79</v>
      </c>
      <c r="B13" s="94" t="s">
        <v>87</v>
      </c>
      <c r="C13" s="92">
        <f t="shared" si="0"/>
        <v>277.865</v>
      </c>
      <c r="D13" s="92">
        <f t="shared" si="1"/>
        <v>0</v>
      </c>
      <c r="E13" s="98"/>
      <c r="F13" s="92"/>
      <c r="G13" s="92">
        <f>G14</f>
        <v>277.865</v>
      </c>
    </row>
    <row r="14" ht="35.1" customHeight="1" spans="1:7">
      <c r="A14" s="95" t="s">
        <v>76</v>
      </c>
      <c r="B14" s="96" t="s">
        <v>87</v>
      </c>
      <c r="C14" s="92">
        <f t="shared" si="0"/>
        <v>277.865</v>
      </c>
      <c r="D14" s="92">
        <f t="shared" si="1"/>
        <v>0</v>
      </c>
      <c r="E14" s="98"/>
      <c r="F14" s="92"/>
      <c r="G14" s="92">
        <v>277.865</v>
      </c>
    </row>
    <row r="15" ht="35.1" customHeight="1" spans="1:7">
      <c r="A15" s="90" t="s">
        <v>88</v>
      </c>
      <c r="B15" s="91" t="s">
        <v>89</v>
      </c>
      <c r="C15" s="92">
        <f t="shared" si="0"/>
        <v>235.405</v>
      </c>
      <c r="D15" s="92">
        <f t="shared" si="1"/>
        <v>0</v>
      </c>
      <c r="E15" s="98"/>
      <c r="F15" s="92"/>
      <c r="G15" s="92">
        <f>G16</f>
        <v>235.405</v>
      </c>
    </row>
    <row r="16" ht="35.1" customHeight="1" spans="1:7">
      <c r="A16" s="95" t="s">
        <v>76</v>
      </c>
      <c r="B16" s="96" t="s">
        <v>89</v>
      </c>
      <c r="C16" s="92">
        <f t="shared" si="0"/>
        <v>235.405</v>
      </c>
      <c r="D16" s="92">
        <f t="shared" si="1"/>
        <v>0</v>
      </c>
      <c r="E16" s="98"/>
      <c r="F16" s="92"/>
      <c r="G16" s="92">
        <v>235.405</v>
      </c>
    </row>
    <row r="17" ht="35.1" customHeight="1" spans="1:7">
      <c r="A17" s="93" t="s">
        <v>85</v>
      </c>
      <c r="B17" s="94" t="s">
        <v>90</v>
      </c>
      <c r="C17" s="92">
        <f t="shared" si="0"/>
        <v>160</v>
      </c>
      <c r="D17" s="92">
        <f t="shared" si="1"/>
        <v>0</v>
      </c>
      <c r="E17" s="98"/>
      <c r="F17" s="92"/>
      <c r="G17" s="92">
        <f>G18</f>
        <v>160</v>
      </c>
    </row>
    <row r="18" ht="35.1" customHeight="1" spans="1:7">
      <c r="A18" s="95" t="s">
        <v>85</v>
      </c>
      <c r="B18" s="96" t="s">
        <v>90</v>
      </c>
      <c r="C18" s="92">
        <f t="shared" si="0"/>
        <v>160</v>
      </c>
      <c r="D18" s="92">
        <f t="shared" si="1"/>
        <v>0</v>
      </c>
      <c r="E18" s="98"/>
      <c r="F18" s="92"/>
      <c r="G18" s="92">
        <v>160</v>
      </c>
    </row>
    <row r="19" ht="35.1" customHeight="1" spans="1:7">
      <c r="A19" s="90" t="s">
        <v>91</v>
      </c>
      <c r="B19" s="91" t="s">
        <v>92</v>
      </c>
      <c r="C19" s="92">
        <f t="shared" si="0"/>
        <v>72.28032</v>
      </c>
      <c r="D19" s="92">
        <f t="shared" si="1"/>
        <v>0</v>
      </c>
      <c r="E19" s="98"/>
      <c r="F19" s="92"/>
      <c r="G19" s="92">
        <f>G20</f>
        <v>72.28032</v>
      </c>
    </row>
    <row r="20" ht="35.1" customHeight="1" spans="1:7">
      <c r="A20" s="93" t="s">
        <v>76</v>
      </c>
      <c r="B20" s="94" t="s">
        <v>93</v>
      </c>
      <c r="C20" s="92">
        <f t="shared" si="0"/>
        <v>72.28032</v>
      </c>
      <c r="D20" s="92">
        <f t="shared" si="1"/>
        <v>0</v>
      </c>
      <c r="E20" s="98"/>
      <c r="F20" s="92"/>
      <c r="G20" s="92">
        <f>G21+G22+G23</f>
        <v>72.28032</v>
      </c>
    </row>
    <row r="21" ht="35.1" customHeight="1" spans="1:7">
      <c r="A21" s="95" t="s">
        <v>81</v>
      </c>
      <c r="B21" s="96" t="s">
        <v>94</v>
      </c>
      <c r="C21" s="92">
        <f t="shared" si="0"/>
        <v>4</v>
      </c>
      <c r="D21" s="92">
        <f t="shared" si="1"/>
        <v>0</v>
      </c>
      <c r="E21" s="98"/>
      <c r="F21" s="92"/>
      <c r="G21" s="92">
        <v>4</v>
      </c>
    </row>
    <row r="22" ht="35.1" customHeight="1" spans="1:7">
      <c r="A22" s="95" t="s">
        <v>83</v>
      </c>
      <c r="B22" s="96" t="s">
        <v>95</v>
      </c>
      <c r="C22" s="92">
        <f t="shared" si="0"/>
        <v>2.82</v>
      </c>
      <c r="D22" s="92">
        <f t="shared" si="1"/>
        <v>0</v>
      </c>
      <c r="E22" s="98"/>
      <c r="F22" s="92"/>
      <c r="G22" s="92">
        <v>2.82</v>
      </c>
    </row>
    <row r="23" ht="35.1" customHeight="1" spans="1:7">
      <c r="A23" s="95" t="s">
        <v>96</v>
      </c>
      <c r="B23" s="96" t="s">
        <v>97</v>
      </c>
      <c r="C23" s="92">
        <f t="shared" si="0"/>
        <v>65.46032</v>
      </c>
      <c r="D23" s="92">
        <f t="shared" si="1"/>
        <v>0</v>
      </c>
      <c r="E23" s="98"/>
      <c r="F23" s="92"/>
      <c r="G23" s="92">
        <v>65.46032</v>
      </c>
    </row>
    <row r="24" ht="35.1" customHeight="1" spans="1:7">
      <c r="A24" s="63"/>
      <c r="B24" s="63" t="s">
        <v>50</v>
      </c>
      <c r="C24" s="92">
        <f t="shared" si="0"/>
        <v>1691.152998</v>
      </c>
      <c r="D24" s="92">
        <f t="shared" si="1"/>
        <v>839.856738</v>
      </c>
      <c r="E24" s="99">
        <f>E6+E19</f>
        <v>810.013138</v>
      </c>
      <c r="F24" s="99">
        <f t="shared" ref="F24:G24" si="2">F6+F19</f>
        <v>29.8436</v>
      </c>
      <c r="G24" s="99">
        <f t="shared" si="2"/>
        <v>851.29626</v>
      </c>
    </row>
    <row r="25" customHeight="1" spans="1:7">
      <c r="A25" s="100" t="s">
        <v>98</v>
      </c>
      <c r="B25" s="100"/>
      <c r="C25" s="100"/>
      <c r="D25" s="101"/>
      <c r="E25" s="101"/>
      <c r="F25" s="101"/>
      <c r="G25" s="101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67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35"/>
  <sheetViews>
    <sheetView showGridLines="0" showZeros="0" view="pageBreakPreview" zoomScale="85" zoomScaleNormal="115" workbookViewId="0">
      <selection activeCell="E16" sqref="E16:E31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5" width="24.6666666666667" customWidth="1"/>
    <col min="6" max="227" width="7.66666666666667" customWidth="1"/>
  </cols>
  <sheetData>
    <row r="1" ht="33.75" customHeight="1" spans="1:2">
      <c r="A1" s="55" t="s">
        <v>111</v>
      </c>
      <c r="B1" s="55"/>
    </row>
    <row r="2" ht="39.75" customHeight="1" spans="1:227">
      <c r="A2" s="56" t="s">
        <v>112</v>
      </c>
      <c r="B2" s="56"/>
      <c r="C2" s="56"/>
      <c r="D2" s="56"/>
      <c r="E2" s="56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</row>
    <row r="3" ht="15" customHeight="1" spans="1:227">
      <c r="A3" s="57" t="s">
        <v>2</v>
      </c>
      <c r="B3" s="52"/>
      <c r="C3" s="52"/>
      <c r="D3" s="52"/>
      <c r="E3" s="52" t="s">
        <v>3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</row>
    <row r="4" ht="40.15" customHeight="1" spans="1:227">
      <c r="A4" s="58" t="s">
        <v>113</v>
      </c>
      <c r="B4" s="58"/>
      <c r="C4" s="59" t="s">
        <v>114</v>
      </c>
      <c r="D4" s="59"/>
      <c r="E4" s="59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</row>
    <row r="5" ht="40.15" customHeight="1" spans="1:227">
      <c r="A5" s="58" t="s">
        <v>67</v>
      </c>
      <c r="B5" s="58" t="s">
        <v>68</v>
      </c>
      <c r="C5" s="58" t="s">
        <v>50</v>
      </c>
      <c r="D5" s="58" t="s">
        <v>109</v>
      </c>
      <c r="E5" s="58" t="s">
        <v>110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</row>
    <row r="6" ht="35.1" customHeight="1" spans="1:227">
      <c r="A6" s="87">
        <v>301</v>
      </c>
      <c r="B6" s="62" t="s">
        <v>115</v>
      </c>
      <c r="C6" s="88">
        <f>SUM(C7:C14)</f>
        <v>810.013138</v>
      </c>
      <c r="D6" s="88">
        <f>SUM(D7:D14)</f>
        <v>810.013138</v>
      </c>
      <c r="E6" s="88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</row>
    <row r="7" ht="35.1" customHeight="1" spans="1:227">
      <c r="A7" s="87">
        <v>30101</v>
      </c>
      <c r="B7" s="62" t="s">
        <v>116</v>
      </c>
      <c r="C7" s="88">
        <f>D7+E7</f>
        <v>140.58</v>
      </c>
      <c r="D7" s="88">
        <v>140.58</v>
      </c>
      <c r="E7" s="88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</row>
    <row r="8" ht="35.1" customHeight="1" spans="1:227">
      <c r="A8" s="87">
        <v>30102</v>
      </c>
      <c r="B8" s="62" t="s">
        <v>117</v>
      </c>
      <c r="C8" s="88">
        <f t="shared" ref="C8:C34" si="0">D8+E8</f>
        <v>377.82288</v>
      </c>
      <c r="D8" s="88">
        <v>377.82288</v>
      </c>
      <c r="E8" s="88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</row>
    <row r="9" ht="35.1" customHeight="1" spans="1:227">
      <c r="A9" s="87">
        <v>30103</v>
      </c>
      <c r="B9" s="62" t="s">
        <v>118</v>
      </c>
      <c r="C9" s="88">
        <f t="shared" si="0"/>
        <v>12.3</v>
      </c>
      <c r="D9" s="88">
        <v>12.3</v>
      </c>
      <c r="E9" s="88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</row>
    <row r="10" ht="35.1" customHeight="1" spans="1:227">
      <c r="A10" s="87">
        <v>30108</v>
      </c>
      <c r="B10" s="62" t="s">
        <v>119</v>
      </c>
      <c r="C10" s="88">
        <f t="shared" si="0"/>
        <v>56.34552</v>
      </c>
      <c r="D10" s="88">
        <v>56.34552</v>
      </c>
      <c r="E10" s="88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</row>
    <row r="11" ht="35.1" customHeight="1" spans="1:227">
      <c r="A11" s="87">
        <v>30109</v>
      </c>
      <c r="B11" s="62" t="s">
        <v>120</v>
      </c>
      <c r="C11" s="88">
        <f t="shared" si="0"/>
        <v>28.17276</v>
      </c>
      <c r="D11" s="88">
        <v>28.17276</v>
      </c>
      <c r="E11" s="88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  <c r="FQ11" s="54"/>
      <c r="FR11" s="54"/>
      <c r="FS11" s="54"/>
      <c r="FT11" s="54"/>
      <c r="FU11" s="54"/>
      <c r="FV11" s="54"/>
      <c r="FW11" s="54"/>
      <c r="FX11" s="54"/>
      <c r="FY11" s="54"/>
      <c r="FZ11" s="54"/>
      <c r="GA11" s="54"/>
      <c r="GB11" s="54"/>
      <c r="GC11" s="54"/>
      <c r="GD11" s="54"/>
      <c r="GE11" s="54"/>
      <c r="GF11" s="54"/>
      <c r="GG11" s="54"/>
      <c r="GH11" s="54"/>
      <c r="GI11" s="54"/>
      <c r="GJ11" s="54"/>
      <c r="GK11" s="54"/>
      <c r="GL11" s="54"/>
      <c r="GM11" s="54"/>
      <c r="GN11" s="54"/>
      <c r="GO11" s="54"/>
      <c r="GP11" s="54"/>
      <c r="GQ11" s="54"/>
      <c r="GR11" s="54"/>
      <c r="GS11" s="54"/>
      <c r="GT11" s="54"/>
      <c r="GU11" s="54"/>
      <c r="GV11" s="54"/>
      <c r="GW11" s="54"/>
      <c r="GX11" s="54"/>
      <c r="GY11" s="54"/>
      <c r="GZ11" s="54"/>
      <c r="HA11" s="54"/>
      <c r="HB11" s="54"/>
      <c r="HC11" s="54"/>
      <c r="HD11" s="54"/>
      <c r="HE11" s="54"/>
      <c r="HF11" s="54"/>
      <c r="HG11" s="54"/>
      <c r="HH11" s="54"/>
      <c r="HI11" s="54"/>
      <c r="HJ11" s="54"/>
      <c r="HK11" s="54"/>
      <c r="HL11" s="54"/>
      <c r="HM11" s="54"/>
      <c r="HN11" s="54"/>
      <c r="HO11" s="54"/>
      <c r="HP11" s="54"/>
      <c r="HQ11" s="54"/>
      <c r="HR11" s="54"/>
      <c r="HS11" s="54"/>
    </row>
    <row r="12" ht="35.1" customHeight="1" spans="1:227">
      <c r="A12" s="87">
        <v>30110</v>
      </c>
      <c r="B12" s="62" t="s">
        <v>121</v>
      </c>
      <c r="C12" s="88">
        <f t="shared" si="0"/>
        <v>31.694355</v>
      </c>
      <c r="D12" s="88">
        <v>31.694355</v>
      </c>
      <c r="E12" s="88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  <c r="FQ12" s="54"/>
      <c r="FR12" s="54"/>
      <c r="FS12" s="54"/>
      <c r="FT12" s="54"/>
      <c r="FU12" s="54"/>
      <c r="FV12" s="54"/>
      <c r="FW12" s="54"/>
      <c r="FX12" s="54"/>
      <c r="FY12" s="54"/>
      <c r="FZ12" s="54"/>
      <c r="GA12" s="54"/>
      <c r="GB12" s="54"/>
      <c r="GC12" s="54"/>
      <c r="GD12" s="54"/>
      <c r="GE12" s="54"/>
      <c r="GF12" s="54"/>
      <c r="GG12" s="54"/>
      <c r="GH12" s="54"/>
      <c r="GI12" s="54"/>
      <c r="GJ12" s="54"/>
      <c r="GK12" s="54"/>
      <c r="GL12" s="54"/>
      <c r="GM12" s="54"/>
      <c r="GN12" s="54"/>
      <c r="GO12" s="54"/>
      <c r="GP12" s="54"/>
      <c r="GQ12" s="54"/>
      <c r="GR12" s="54"/>
      <c r="GS12" s="54"/>
      <c r="GT12" s="54"/>
      <c r="GU12" s="54"/>
      <c r="GV12" s="54"/>
      <c r="GW12" s="54"/>
      <c r="GX12" s="54"/>
      <c r="GY12" s="54"/>
      <c r="GZ12" s="54"/>
      <c r="HA12" s="54"/>
      <c r="HB12" s="54"/>
      <c r="HC12" s="54"/>
      <c r="HD12" s="54"/>
      <c r="HE12" s="54"/>
      <c r="HF12" s="54"/>
      <c r="HG12" s="54"/>
      <c r="HH12" s="54"/>
      <c r="HI12" s="54"/>
      <c r="HJ12" s="54"/>
      <c r="HK12" s="54"/>
      <c r="HL12" s="54"/>
      <c r="HM12" s="54"/>
      <c r="HN12" s="54"/>
      <c r="HO12" s="54"/>
      <c r="HP12" s="54"/>
      <c r="HQ12" s="54"/>
      <c r="HR12" s="54"/>
      <c r="HS12" s="54"/>
    </row>
    <row r="13" ht="35.1" customHeight="1" spans="1:227">
      <c r="A13" s="87">
        <v>30112</v>
      </c>
      <c r="B13" s="62" t="s">
        <v>122</v>
      </c>
      <c r="C13" s="88">
        <f t="shared" si="0"/>
        <v>6.960523</v>
      </c>
      <c r="D13" s="88">
        <v>6.960523</v>
      </c>
      <c r="E13" s="88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  <c r="FQ13" s="54"/>
      <c r="FR13" s="54"/>
      <c r="FS13" s="54"/>
      <c r="FT13" s="54"/>
      <c r="FU13" s="54"/>
      <c r="FV13" s="54"/>
      <c r="FW13" s="54"/>
      <c r="FX13" s="54"/>
      <c r="FY13" s="54"/>
      <c r="FZ13" s="54"/>
      <c r="GA13" s="54"/>
      <c r="GB13" s="54"/>
      <c r="GC13" s="54"/>
      <c r="GD13" s="54"/>
      <c r="GE13" s="54"/>
      <c r="GF13" s="54"/>
      <c r="GG13" s="54"/>
      <c r="GH13" s="54"/>
      <c r="GI13" s="54"/>
      <c r="GJ13" s="54"/>
      <c r="GK13" s="54"/>
      <c r="GL13" s="54"/>
      <c r="GM13" s="54"/>
      <c r="GN13" s="54"/>
      <c r="GO13" s="54"/>
      <c r="GP13" s="54"/>
      <c r="GQ13" s="54"/>
      <c r="GR13" s="54"/>
      <c r="GS13" s="54"/>
      <c r="GT13" s="54"/>
      <c r="GU13" s="54"/>
      <c r="GV13" s="54"/>
      <c r="GW13" s="54"/>
      <c r="GX13" s="54"/>
      <c r="GY13" s="54"/>
      <c r="GZ13" s="54"/>
      <c r="HA13" s="54"/>
      <c r="HB13" s="54"/>
      <c r="HC13" s="54"/>
      <c r="HD13" s="54"/>
      <c r="HE13" s="54"/>
      <c r="HF13" s="54"/>
      <c r="HG13" s="54"/>
      <c r="HH13" s="54"/>
      <c r="HI13" s="54"/>
      <c r="HJ13" s="54"/>
      <c r="HK13" s="54"/>
      <c r="HL13" s="54"/>
      <c r="HM13" s="54"/>
      <c r="HN13" s="54"/>
      <c r="HO13" s="54"/>
      <c r="HP13" s="54"/>
      <c r="HQ13" s="54"/>
      <c r="HR13" s="54"/>
      <c r="HS13" s="54"/>
    </row>
    <row r="14" ht="35.1" customHeight="1" spans="1:227">
      <c r="A14" s="87">
        <v>30113</v>
      </c>
      <c r="B14" s="62" t="s">
        <v>123</v>
      </c>
      <c r="C14" s="88">
        <f t="shared" si="0"/>
        <v>156.1371</v>
      </c>
      <c r="D14" s="88">
        <v>156.1371</v>
      </c>
      <c r="E14" s="88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</row>
    <row r="15" ht="35.1" customHeight="1" spans="1:227">
      <c r="A15" s="87">
        <v>302</v>
      </c>
      <c r="B15" s="62" t="s">
        <v>124</v>
      </c>
      <c r="C15" s="88">
        <f>SUM(C16:C31)</f>
        <v>29</v>
      </c>
      <c r="D15" s="88"/>
      <c r="E15" s="88">
        <f>SUM(E16:E31)</f>
        <v>29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  <c r="FP15" s="54"/>
      <c r="FQ15" s="54"/>
      <c r="FR15" s="54"/>
      <c r="FS15" s="54"/>
      <c r="FT15" s="54"/>
      <c r="FU15" s="54"/>
      <c r="FV15" s="54"/>
      <c r="FW15" s="54"/>
      <c r="FX15" s="54"/>
      <c r="FY15" s="54"/>
      <c r="FZ15" s="54"/>
      <c r="GA15" s="54"/>
      <c r="GB15" s="54"/>
      <c r="GC15" s="54"/>
      <c r="GD15" s="54"/>
      <c r="GE15" s="54"/>
      <c r="GF15" s="54"/>
      <c r="GG15" s="54"/>
      <c r="GH15" s="54"/>
      <c r="GI15" s="54"/>
      <c r="GJ15" s="54"/>
      <c r="GK15" s="54"/>
      <c r="GL15" s="54"/>
      <c r="GM15" s="54"/>
      <c r="GN15" s="54"/>
      <c r="GO15" s="54"/>
      <c r="GP15" s="54"/>
      <c r="GQ15" s="54"/>
      <c r="GR15" s="54"/>
      <c r="GS15" s="54"/>
      <c r="GT15" s="54"/>
      <c r="GU15" s="54"/>
      <c r="GV15" s="54"/>
      <c r="GW15" s="54"/>
      <c r="GX15" s="54"/>
      <c r="GY15" s="54"/>
      <c r="GZ15" s="54"/>
      <c r="HA15" s="54"/>
      <c r="HB15" s="54"/>
      <c r="HC15" s="54"/>
      <c r="HD15" s="54"/>
      <c r="HE15" s="54"/>
      <c r="HF15" s="54"/>
      <c r="HG15" s="54"/>
      <c r="HH15" s="54"/>
      <c r="HI15" s="54"/>
      <c r="HJ15" s="54"/>
      <c r="HK15" s="54"/>
      <c r="HL15" s="54"/>
      <c r="HM15" s="54"/>
      <c r="HN15" s="54"/>
      <c r="HO15" s="54"/>
      <c r="HP15" s="54"/>
      <c r="HQ15" s="54"/>
      <c r="HR15" s="54"/>
      <c r="HS15" s="54"/>
    </row>
    <row r="16" ht="35.1" customHeight="1" spans="1:227">
      <c r="A16" s="87">
        <v>30201</v>
      </c>
      <c r="B16" s="62" t="s">
        <v>125</v>
      </c>
      <c r="C16" s="88">
        <f t="shared" si="0"/>
        <v>10.726</v>
      </c>
      <c r="D16" s="88"/>
      <c r="E16" s="88">
        <v>10.726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</row>
    <row r="17" ht="35.1" customHeight="1" spans="1:227">
      <c r="A17" s="87">
        <v>30202</v>
      </c>
      <c r="B17" s="62" t="s">
        <v>126</v>
      </c>
      <c r="C17" s="88">
        <f t="shared" si="0"/>
        <v>0.359</v>
      </c>
      <c r="D17" s="88"/>
      <c r="E17" s="88">
        <v>0.359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</row>
    <row r="18" ht="35.1" customHeight="1" spans="1:227">
      <c r="A18" s="87">
        <v>30203</v>
      </c>
      <c r="B18" s="62" t="s">
        <v>127</v>
      </c>
      <c r="C18" s="88">
        <f t="shared" si="0"/>
        <v>0.388</v>
      </c>
      <c r="D18" s="88"/>
      <c r="E18" s="88">
        <v>0.388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</row>
    <row r="19" ht="35.1" customHeight="1" spans="1:227">
      <c r="A19" s="87">
        <v>30204</v>
      </c>
      <c r="B19" s="62" t="s">
        <v>128</v>
      </c>
      <c r="C19" s="88">
        <f t="shared" si="0"/>
        <v>0.02</v>
      </c>
      <c r="D19" s="88"/>
      <c r="E19" s="88">
        <v>0.02</v>
      </c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</row>
    <row r="20" ht="35.1" customHeight="1" spans="1:227">
      <c r="A20" s="87">
        <v>30205</v>
      </c>
      <c r="B20" s="62" t="s">
        <v>129</v>
      </c>
      <c r="C20" s="88">
        <f t="shared" si="0"/>
        <v>0.221</v>
      </c>
      <c r="D20" s="88"/>
      <c r="E20" s="88">
        <v>0.221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</row>
    <row r="21" ht="35.1" customHeight="1" spans="1:227">
      <c r="A21" s="87">
        <v>30207</v>
      </c>
      <c r="B21" s="62" t="s">
        <v>130</v>
      </c>
      <c r="C21" s="88">
        <f t="shared" si="0"/>
        <v>2.433</v>
      </c>
      <c r="D21" s="88"/>
      <c r="E21" s="88">
        <v>2.433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</row>
    <row r="22" ht="35.1" customHeight="1" spans="1:227">
      <c r="A22" s="87">
        <v>30211</v>
      </c>
      <c r="B22" s="62" t="s">
        <v>131</v>
      </c>
      <c r="C22" s="88">
        <f t="shared" si="0"/>
        <v>12.856</v>
      </c>
      <c r="D22" s="88"/>
      <c r="E22" s="88">
        <v>12.856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</row>
    <row r="23" ht="35.1" customHeight="1" spans="1:227">
      <c r="A23" s="87">
        <v>30213</v>
      </c>
      <c r="B23" s="62" t="s">
        <v>132</v>
      </c>
      <c r="C23" s="88">
        <f t="shared" si="0"/>
        <v>0.116</v>
      </c>
      <c r="D23" s="88"/>
      <c r="E23" s="88">
        <v>0.116</v>
      </c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</row>
    <row r="24" ht="35.1" customHeight="1" spans="1:227">
      <c r="A24" s="87">
        <v>30214</v>
      </c>
      <c r="B24" s="62" t="s">
        <v>133</v>
      </c>
      <c r="C24" s="88">
        <f t="shared" si="0"/>
        <v>0.087</v>
      </c>
      <c r="D24" s="88"/>
      <c r="E24" s="88">
        <v>0.087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</row>
    <row r="25" ht="35.1" customHeight="1" spans="1:227">
      <c r="A25" s="87">
        <v>30215</v>
      </c>
      <c r="B25" s="62" t="s">
        <v>134</v>
      </c>
      <c r="C25" s="88">
        <f t="shared" si="0"/>
        <v>0.399</v>
      </c>
      <c r="D25" s="88"/>
      <c r="E25" s="88">
        <v>0.399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</row>
    <row r="26" ht="35.1" customHeight="1" spans="1:227">
      <c r="A26" s="87">
        <v>30216</v>
      </c>
      <c r="B26" s="62" t="s">
        <v>135</v>
      </c>
      <c r="C26" s="88">
        <f t="shared" si="0"/>
        <v>0.359</v>
      </c>
      <c r="D26" s="88"/>
      <c r="E26" s="88">
        <v>0.359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</row>
    <row r="27" ht="35.1" customHeight="1" spans="1:227">
      <c r="A27" s="87">
        <v>30224</v>
      </c>
      <c r="B27" s="62" t="s">
        <v>136</v>
      </c>
      <c r="C27" s="88">
        <f t="shared" si="0"/>
        <v>0.1125</v>
      </c>
      <c r="D27" s="88"/>
      <c r="E27" s="88">
        <v>0.1125</v>
      </c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</row>
    <row r="28" ht="35.1" customHeight="1" spans="1:227">
      <c r="A28" s="87">
        <v>30226</v>
      </c>
      <c r="B28" s="62" t="s">
        <v>137</v>
      </c>
      <c r="C28" s="88">
        <f t="shared" si="0"/>
        <v>0.0345</v>
      </c>
      <c r="D28" s="88"/>
      <c r="E28" s="88">
        <v>0.0345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</row>
    <row r="29" ht="35.1" customHeight="1" spans="1:227">
      <c r="A29" s="87">
        <v>30227</v>
      </c>
      <c r="B29" s="62" t="s">
        <v>138</v>
      </c>
      <c r="C29" s="88">
        <f t="shared" si="0"/>
        <v>0.591</v>
      </c>
      <c r="D29" s="88"/>
      <c r="E29" s="88">
        <v>0.591</v>
      </c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</row>
    <row r="30" ht="35.1" customHeight="1" spans="1:227">
      <c r="A30" s="87">
        <v>30239</v>
      </c>
      <c r="B30" s="62" t="s">
        <v>139</v>
      </c>
      <c r="C30" s="88">
        <f t="shared" si="0"/>
        <v>0.084</v>
      </c>
      <c r="D30" s="88"/>
      <c r="E30" s="88">
        <v>0.084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</row>
    <row r="31" ht="35.1" customHeight="1" spans="1:227">
      <c r="A31" s="87">
        <v>30299</v>
      </c>
      <c r="B31" s="62" t="s">
        <v>140</v>
      </c>
      <c r="C31" s="88">
        <f t="shared" si="0"/>
        <v>0.214</v>
      </c>
      <c r="D31" s="88"/>
      <c r="E31" s="88">
        <v>0.214</v>
      </c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</row>
    <row r="32" ht="35.1" customHeight="1" spans="1:227">
      <c r="A32" s="87">
        <v>310</v>
      </c>
      <c r="B32" s="62" t="s">
        <v>141</v>
      </c>
      <c r="C32" s="88">
        <f t="shared" si="0"/>
        <v>0.8436</v>
      </c>
      <c r="D32" s="88"/>
      <c r="E32" s="88">
        <f>E33</f>
        <v>0.8436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</row>
    <row r="33" ht="35.1" customHeight="1" spans="1:227">
      <c r="A33" s="87">
        <v>31002</v>
      </c>
      <c r="B33" s="62" t="s">
        <v>142</v>
      </c>
      <c r="C33" s="88">
        <f t="shared" si="0"/>
        <v>0.8436</v>
      </c>
      <c r="D33" s="88"/>
      <c r="E33" s="88">
        <v>0.8436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4"/>
      <c r="EV33" s="54"/>
      <c r="EW33" s="54"/>
      <c r="EX33" s="54"/>
      <c r="EY33" s="54"/>
      <c r="EZ33" s="54"/>
      <c r="FA33" s="54"/>
      <c r="FB33" s="54"/>
      <c r="FC33" s="54"/>
      <c r="FD33" s="54"/>
      <c r="FE33" s="54"/>
      <c r="FF33" s="54"/>
      <c r="FG33" s="54"/>
      <c r="FH33" s="54"/>
      <c r="FI33" s="54"/>
      <c r="FJ33" s="54"/>
      <c r="FK33" s="54"/>
      <c r="FL33" s="54"/>
      <c r="FM33" s="54"/>
      <c r="FN33" s="54"/>
      <c r="FO33" s="54"/>
      <c r="FP33" s="54"/>
      <c r="FQ33" s="54"/>
      <c r="FR33" s="54"/>
      <c r="FS33" s="54"/>
      <c r="FT33" s="54"/>
      <c r="FU33" s="54"/>
      <c r="FV33" s="54"/>
      <c r="FW33" s="54"/>
      <c r="FX33" s="54"/>
      <c r="FY33" s="54"/>
      <c r="FZ33" s="54"/>
      <c r="GA33" s="54"/>
      <c r="GB33" s="54"/>
      <c r="GC33" s="54"/>
      <c r="GD33" s="54"/>
      <c r="GE33" s="54"/>
      <c r="GF33" s="54"/>
      <c r="GG33" s="54"/>
      <c r="GH33" s="54"/>
      <c r="GI33" s="54"/>
      <c r="GJ33" s="54"/>
      <c r="GK33" s="54"/>
      <c r="GL33" s="54"/>
      <c r="GM33" s="54"/>
      <c r="GN33" s="54"/>
      <c r="GO33" s="54"/>
      <c r="GP33" s="54"/>
      <c r="GQ33" s="54"/>
      <c r="GR33" s="54"/>
      <c r="GS33" s="54"/>
      <c r="GT33" s="54"/>
      <c r="GU33" s="54"/>
      <c r="GV33" s="54"/>
      <c r="GW33" s="54"/>
      <c r="GX33" s="54"/>
      <c r="GY33" s="54"/>
      <c r="GZ33" s="54"/>
      <c r="HA33" s="54"/>
      <c r="HB33" s="54"/>
      <c r="HC33" s="54"/>
      <c r="HD33" s="54"/>
      <c r="HE33" s="54"/>
      <c r="HF33" s="54"/>
      <c r="HG33" s="54"/>
      <c r="HH33" s="54"/>
      <c r="HI33" s="54"/>
      <c r="HJ33" s="54"/>
      <c r="HK33" s="54"/>
      <c r="HL33" s="54"/>
      <c r="HM33" s="54"/>
      <c r="HN33" s="54"/>
      <c r="HO33" s="54"/>
      <c r="HP33" s="54"/>
      <c r="HQ33" s="54"/>
      <c r="HR33" s="54"/>
      <c r="HS33" s="54"/>
    </row>
    <row r="34" ht="35.1" customHeight="1" spans="1:227">
      <c r="A34" s="87"/>
      <c r="B34" s="63" t="s">
        <v>50</v>
      </c>
      <c r="C34" s="88">
        <f t="shared" si="0"/>
        <v>839.856738</v>
      </c>
      <c r="D34" s="88">
        <f>D6</f>
        <v>810.013138</v>
      </c>
      <c r="E34" s="88">
        <f>E32+E15</f>
        <v>29.8436</v>
      </c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</row>
    <row r="35" ht="29.25" customHeight="1" spans="1:2">
      <c r="A35" s="66" t="s">
        <v>143</v>
      </c>
      <c r="B35" s="66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II8"/>
  <sheetViews>
    <sheetView showGridLines="0" showZeros="0" view="pageBreakPreview" zoomScaleNormal="115" workbookViewId="0">
      <selection activeCell="J7" sqref="J7"/>
    </sheetView>
  </sheetViews>
  <sheetFormatPr defaultColWidth="9.16666666666667" defaultRowHeight="27.75" customHeight="1" outlineLevelRow="7"/>
  <cols>
    <col min="1" max="1" width="18.8333333333333" style="54" customWidth="1"/>
    <col min="2" max="2" width="31.1666666666667" style="54" customWidth="1"/>
    <col min="3" max="5" width="19.3333333333333" style="54" customWidth="1"/>
    <col min="6" max="243" width="7.66666666666667" style="54" customWidth="1"/>
  </cols>
  <sheetData>
    <row r="1" customHeight="1" spans="1:2">
      <c r="A1" s="55" t="s">
        <v>144</v>
      </c>
      <c r="B1" s="55"/>
    </row>
    <row r="2" s="51" customFormat="1" ht="34.5" customHeight="1" spans="1:5">
      <c r="A2" s="56" t="s">
        <v>145</v>
      </c>
      <c r="B2" s="56"/>
      <c r="C2" s="56"/>
      <c r="D2" s="56"/>
      <c r="E2" s="56"/>
    </row>
    <row r="3" s="52" customFormat="1" ht="30.75" customHeight="1" spans="1:5">
      <c r="A3" s="57" t="s">
        <v>2</v>
      </c>
      <c r="E3" s="52" t="s">
        <v>3</v>
      </c>
    </row>
    <row r="4" s="53" customFormat="1" ht="40.15" customHeight="1" spans="1:243">
      <c r="A4" s="58" t="s">
        <v>67</v>
      </c>
      <c r="B4" s="58" t="s">
        <v>68</v>
      </c>
      <c r="C4" s="59" t="s">
        <v>146</v>
      </c>
      <c r="D4" s="59"/>
      <c r="E4" s="59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</row>
    <row r="5" s="53" customFormat="1" ht="40.15" customHeight="1" spans="1:243">
      <c r="A5" s="61"/>
      <c r="B5" s="61"/>
      <c r="C5" s="58" t="s">
        <v>50</v>
      </c>
      <c r="D5" s="58" t="s">
        <v>69</v>
      </c>
      <c r="E5" s="58" t="s">
        <v>70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</row>
    <row r="6" ht="35.1" customHeight="1" spans="1:5">
      <c r="A6" s="63"/>
      <c r="B6" s="63" t="s">
        <v>147</v>
      </c>
      <c r="C6" s="64"/>
      <c r="D6" s="65"/>
      <c r="E6" s="65"/>
    </row>
    <row r="7" ht="35.1" customHeight="1" spans="1:5">
      <c r="A7" s="63"/>
      <c r="B7" s="63" t="s">
        <v>50</v>
      </c>
      <c r="C7" s="64"/>
      <c r="D7" s="65"/>
      <c r="E7" s="65"/>
    </row>
    <row r="8" customHeight="1" spans="1:2">
      <c r="A8" s="66" t="s">
        <v>98</v>
      </c>
      <c r="B8" s="66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workbookViewId="0">
      <selection activeCell="F7" sqref="F7"/>
    </sheetView>
  </sheetViews>
  <sheetFormatPr defaultColWidth="12" defaultRowHeight="14.25" outlineLevelRow="7" outlineLevelCol="7"/>
  <cols>
    <col min="1" max="1" width="21.6666666666667" style="77" customWidth="1"/>
    <col min="2" max="6" width="18" style="77" customWidth="1"/>
    <col min="7" max="16384" width="12" style="77"/>
  </cols>
  <sheetData>
    <row r="1" ht="44.25" customHeight="1" spans="1:6">
      <c r="A1" s="55" t="s">
        <v>148</v>
      </c>
      <c r="B1" s="78"/>
      <c r="C1" s="78"/>
      <c r="D1" s="78"/>
      <c r="E1" s="78"/>
      <c r="F1" s="78"/>
    </row>
    <row r="2" ht="42" customHeight="1" spans="1:6">
      <c r="A2" s="79" t="s">
        <v>149</v>
      </c>
      <c r="B2" s="79"/>
      <c r="C2" s="79"/>
      <c r="D2" s="79"/>
      <c r="E2" s="79"/>
      <c r="F2" s="79"/>
    </row>
    <row r="3" ht="24" customHeight="1" spans="1:6">
      <c r="A3" s="79"/>
      <c r="B3" s="79"/>
      <c r="C3" s="79"/>
      <c r="D3" s="79"/>
      <c r="E3" s="79"/>
      <c r="F3" s="79"/>
    </row>
    <row r="4" ht="24" customHeight="1" spans="1:6">
      <c r="A4" s="80" t="s">
        <v>2</v>
      </c>
      <c r="B4" s="80"/>
      <c r="C4" s="80"/>
      <c r="D4" s="80"/>
      <c r="E4" s="80"/>
      <c r="F4" s="81" t="s">
        <v>3</v>
      </c>
    </row>
    <row r="5" ht="64.5" customHeight="1" spans="1:6">
      <c r="A5" s="82" t="s">
        <v>150</v>
      </c>
      <c r="B5" s="82" t="s">
        <v>151</v>
      </c>
      <c r="C5" s="83" t="s">
        <v>152</v>
      </c>
      <c r="D5" s="83"/>
      <c r="E5" s="83"/>
      <c r="F5" s="83" t="s">
        <v>153</v>
      </c>
    </row>
    <row r="6" ht="64.5" customHeight="1" spans="1:8">
      <c r="A6" s="82"/>
      <c r="B6" s="82"/>
      <c r="C6" s="83" t="s">
        <v>52</v>
      </c>
      <c r="D6" s="82" t="s">
        <v>154</v>
      </c>
      <c r="E6" s="82" t="s">
        <v>155</v>
      </c>
      <c r="F6" s="83"/>
      <c r="H6" s="84"/>
    </row>
    <row r="7" ht="64.5" customHeight="1" spans="1:6">
      <c r="A7" s="85">
        <f>C7+F7</f>
        <v>0</v>
      </c>
      <c r="B7" s="85"/>
      <c r="C7" s="85">
        <f>D7+E7</f>
        <v>0</v>
      </c>
      <c r="D7" s="85"/>
      <c r="E7" s="85"/>
      <c r="F7" s="85"/>
    </row>
    <row r="8" ht="51" customHeight="1" spans="1:6">
      <c r="A8" s="86"/>
      <c r="B8" s="80"/>
      <c r="C8" s="80"/>
      <c r="D8" s="80"/>
      <c r="E8" s="80"/>
      <c r="F8" s="80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nidssk</cp:lastModifiedBy>
  <dcterms:created xsi:type="dcterms:W3CDTF">2016-02-18T18:32:00Z</dcterms:created>
  <cp:lastPrinted>2022-01-22T03:15:00Z</cp:lastPrinted>
  <dcterms:modified xsi:type="dcterms:W3CDTF">2025-03-21T01:41:12Z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961C439D5F2B4E9ABD4B5EA87387E1B2_13</vt:lpwstr>
  </property>
  <property fmtid="{D5CDD505-2E9C-101B-9397-08002B2CF9AE}" pid="4" name="KSOReadingLayout">
    <vt:bool>true</vt:bool>
  </property>
</Properties>
</file>