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1" firstSheet="1" activeTab="9"/>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6" r:id="rId10"/>
    <sheet name="10" sheetId="13" r:id="rId11"/>
    <sheet name="11" sheetId="12" r:id="rId12"/>
    <sheet name="12" sheetId="17" r:id="rId13"/>
  </sheets>
  <externalReferences>
    <externalReference r:id="rId14"/>
    <externalReference r:id="rId15"/>
    <externalReference r:id="rId16"/>
  </externalReferences>
  <definedNames>
    <definedName name="_xlnm._FilterDatabase" localSheetId="11" hidden="1">'11'!$A$5:$O$23</definedName>
    <definedName name="_xlnm.Print_Area" localSheetId="1">'1'!$A$1:$D$31</definedName>
    <definedName name="_xlnm.Print_Area" localSheetId="11">'11'!$A$1:$L$13</definedName>
    <definedName name="_xlnm.Print_Area" localSheetId="3">'3'!$A$1:$H$16</definedName>
    <definedName name="_xlnm.Print_Area" localSheetId="4">'4'!$A$1:$D$31</definedName>
    <definedName name="_xlnm.Print_Area" localSheetId="8">'8'!$A$1:$F$7</definedName>
    <definedName name="_xlnm.Print_Area" localSheetId="9">'9'!$A$1:$F$10</definedName>
  </definedNames>
  <calcPr calcId="144525"/>
</workbook>
</file>

<file path=xl/sharedStrings.xml><?xml version="1.0" encoding="utf-8"?>
<sst xmlns="http://schemas.openxmlformats.org/spreadsheetml/2006/main" count="337" uniqueCount="199">
  <si>
    <t>附件2</t>
  </si>
  <si>
    <t>2025年收支预算总表</t>
  </si>
  <si>
    <t>部门：天津东疆综合保税区文化和旅游局</t>
  </si>
  <si>
    <t>单位：万元</t>
  </si>
  <si>
    <t>收入</t>
  </si>
  <si>
    <t>支出</t>
  </si>
  <si>
    <t>项目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</si>
  <si>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</si>
  <si>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</si>
  <si>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</si>
  <si>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</si>
  <si>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</si>
  <si>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</si>
  <si>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</si>
  <si>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</si>
  <si>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</si>
  <si>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</si>
  <si>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</si>
  <si>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</si>
  <si>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</si>
  <si>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</si>
  <si>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</si>
  <si>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</si>
  <si>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</si>
  <si>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</si>
  <si>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</si>
  <si>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</si>
  <si>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</si>
  <si>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</si>
  <si>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</si>
  <si>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</si>
  <si>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</si>
  <si>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</si>
  <si>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</si>
  <si>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</si>
  <si>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</si>
  <si>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</si>
  <si>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</si>
  <si>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</si>
  <si>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本年收入合计</t>
  </si>
  <si>
    <t>本年支出合计</t>
  </si>
  <si>
    <t>上年结转结余</t>
  </si>
  <si>
    <t>年终结转结余</t>
  </si>
  <si>
    <t>收入总计</t>
  </si>
  <si>
    <t>支出总计</t>
  </si>
  <si>
    <t>注：财政专户管理资金收入是指教育收费收入；事业收入不含教育收费收入，下同。</t>
  </si>
  <si>
    <t>附件3</t>
  </si>
  <si>
    <t>2025年收入预算总表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</si>
  <si>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</si>
  <si>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</si>
  <si>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</si>
  <si>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</si>
  <si>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</si>
  <si>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</si>
  <si>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</si>
  <si>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</si>
  <si>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</si>
  <si>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</si>
  <si>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</si>
  <si>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</si>
  <si>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</si>
  <si>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</si>
  <si>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</si>
  <si>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</si>
  <si>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天津东疆综合保税区文化和旅游局</t>
  </si>
  <si>
    <t>附件4</t>
  </si>
  <si>
    <t>2025年支出预算总表</t>
  </si>
  <si>
    <t>科目编码</t>
  </si>
  <si>
    <t>科目名称</t>
  </si>
  <si>
    <t>基本支出</t>
  </si>
  <si>
    <t>项目支出</t>
  </si>
  <si>
    <t>事业单位经营支出</t>
  </si>
  <si>
    <t>上缴上级支出</t>
  </si>
  <si>
    <t>对附属单位补助支出</t>
  </si>
  <si>
    <t>文化旅游体育与传媒支出</t>
  </si>
  <si>
    <t>01</t>
  </si>
  <si>
    <t xml:space="preserve"> 文化和旅游</t>
  </si>
  <si>
    <t xml:space="preserve">      行政运行</t>
  </si>
  <si>
    <t>04</t>
  </si>
  <si>
    <t xml:space="preserve">      图书馆</t>
  </si>
  <si>
    <t>09</t>
  </si>
  <si>
    <t xml:space="preserve">      群众文化</t>
  </si>
  <si>
    <t>12</t>
  </si>
  <si>
    <t xml:space="preserve">      文化和旅游市场管理</t>
  </si>
  <si>
    <t>13</t>
  </si>
  <si>
    <t xml:space="preserve">      旅游宣传</t>
  </si>
  <si>
    <t>14</t>
  </si>
  <si>
    <t xml:space="preserve">      文化和旅游管理事务</t>
  </si>
  <si>
    <t>注：本表按支出功能分类填列，明细到类、款、项三级科目。</t>
  </si>
  <si>
    <t>附件5</t>
  </si>
  <si>
    <t>2025年财政拨款收支预算总表</t>
  </si>
  <si>
    <t>一、本年收入</t>
  </si>
  <si>
    <t>（一）一般公共预算拨款</t>
  </si>
  <si>
    <t>（二）政府性基金预算拨款</t>
  </si>
  <si>
    <t>（三）国有资本经营预算拨款</t>
  </si>
  <si>
    <t>二、上年财政结转结余</t>
  </si>
  <si>
    <t>二、年终结转结余</t>
  </si>
  <si>
    <t>附件6</t>
  </si>
  <si>
    <t>2025年财政拨款一般公共预算支出预算表</t>
  </si>
  <si>
    <t>人员经费</t>
  </si>
  <si>
    <t>公用经费</t>
  </si>
  <si>
    <t>附件7</t>
  </si>
  <si>
    <t>2025年财政拨款一般公共预算基本支出预算表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</si>
  <si>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</si>
  <si>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</si>
  <si>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</si>
  <si>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</si>
  <si>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</si>
  <si>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</si>
  <si>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</si>
  <si>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</si>
  <si>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</si>
  <si>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</si>
  <si>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</si>
  <si>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商品和服务支出</t>
  </si>
  <si>
    <t xml:space="preserve">  办公费</t>
  </si>
  <si>
    <t xml:space="preserve">  印刷费</t>
  </si>
  <si>
    <t xml:space="preserve">  咨询费</t>
  </si>
  <si>
    <t xml:space="preserve">  手续费</t>
  </si>
  <si>
    <t xml:space="preserve">  水费</t>
  </si>
  <si>
    <t xml:space="preserve">  邮电费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</si>
  <si>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</si>
  <si>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</si>
  <si>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</si>
  <si>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</si>
  <si>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</si>
  <si>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</si>
  <si>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</si>
  <si>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</si>
  <si>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</si>
  <si>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其他商品和服务支出</t>
  </si>
  <si>
    <t xml:space="preserve">  因公出国(境)</t>
  </si>
  <si>
    <t xml:space="preserve">  资本性支出</t>
  </si>
  <si>
    <t xml:space="preserve">  办公设备购置</t>
  </si>
  <si>
    <t>注：本表按部门预算支出经济分类填列，明细到类、款两级科目。</t>
  </si>
  <si>
    <t>附件8</t>
  </si>
  <si>
    <t>2025年财政拨款政府性基金预算支出预算表</t>
  </si>
  <si>
    <t>本年政府性基金预算支出</t>
  </si>
  <si>
    <t>……</t>
  </si>
  <si>
    <t>附件9</t>
  </si>
  <si>
    <t>2025年财政拨款一般公共预算“三公”经费支出预算表</t>
  </si>
  <si>
    <t>“三公”经费合计</t>
  </si>
  <si>
    <t>因公出国（境）费</t>
  </si>
  <si>
    <t>公务用车购置及运行费</t>
  </si>
  <si>
    <t>公务接待费</t>
  </si>
  <si>
    <t>公务用车购置费</t>
  </si>
  <si>
    <t>公务用车运行费</t>
  </si>
  <si>
    <t>2024年财政拨款政府采购预算表</t>
  </si>
  <si>
    <t>功能科目</t>
  </si>
  <si>
    <t>单位编码</t>
  </si>
  <si>
    <t>项目类别</t>
  </si>
  <si>
    <t>单位名称（项目名称）</t>
  </si>
  <si>
    <t>财政拨款</t>
  </si>
  <si>
    <t>备注</t>
  </si>
  <si>
    <t>货物</t>
  </si>
  <si>
    <t>天津东疆综合保税区文化和旅游局（办公设备购置）</t>
  </si>
  <si>
    <t>服务</t>
  </si>
  <si>
    <t>天津东疆综合保税区文化和旅游局（旅游度假区创建）</t>
  </si>
  <si>
    <t>68.142</t>
  </si>
  <si>
    <t>往年已执行政采，本年预计支付68.142万元。</t>
  </si>
  <si>
    <t>附件11</t>
  </si>
  <si>
    <t>2025年国有资本经营预算支出情况表</t>
  </si>
  <si>
    <t>本年国有资本经营基金预算支出</t>
  </si>
  <si>
    <t>附件12</t>
  </si>
  <si>
    <t>2025年项目支出预算表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</si>
  <si>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</si>
  <si>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</si>
  <si>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</si>
  <si>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</si>
  <si>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</si>
  <si>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</si>
  <si>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</si>
  <si>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</si>
  <si>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</si>
  <si>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</si>
  <si>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游客服务中心运营服务</t>
  </si>
  <si>
    <t>安全生产咨询服务</t>
  </si>
  <si>
    <t>文化服务经费</t>
  </si>
  <si>
    <t>文旅宣传项目</t>
  </si>
  <si>
    <t>旅游度假区创建</t>
  </si>
  <si>
    <t>文化站免费开放中央补助资金</t>
  </si>
  <si>
    <t>2025年公共图书馆、美术馆、文化馆（站）免费开放中央补助资金</t>
  </si>
  <si>
    <t>2025年财政拨款政府购买服务预算表</t>
  </si>
  <si>
    <t>普适性目录</t>
  </si>
  <si>
    <t>备注（内容、期限）</t>
  </si>
  <si>
    <t>B0801(咨询服务)</t>
  </si>
  <si>
    <t>天津东疆综合保税区文化和旅游局（安全生产咨询服务）</t>
  </si>
  <si>
    <t>6.2</t>
  </si>
  <si>
    <t>安全生产咨询费用，包括一是协助我局对行业内企业安全检查和隐患治理提供技术支持；二是协助开展大型活动安全方案的审查审核，并提供设备设施安全检查等技术支持；三是协助我局指导、辅导行业企业单位规范安全管理体系，提升安全管理水平；四是根据行业规范和业态变化，对完善突发事件应急处置流程的提供技术支持。预算6.2万元。</t>
  </si>
  <si>
    <t>A0802(群众文化活动服务)</t>
  </si>
  <si>
    <t>天津东疆综合保税区文化和旅游局（文化服务经费）</t>
  </si>
  <si>
    <t>1.2024年运营服务尾款，预算3.92万元。
2.25年东疆图书馆运营服务（80%），预算15.68万元（19.6*80%）。</t>
  </si>
  <si>
    <t>天津东疆综合保税区文化和旅游局（文旅宣传项目）</t>
  </si>
  <si>
    <t>1.采购日出东疆媒体账号矩阵日常运营，24年尾款10.3068万元。
2.采购“日出东疆”文旅品牌拍摄制作服务，24年尾款9.8万元。
3.与海河融媒体达成全年合作,24年尾款5.64万元。</t>
  </si>
  <si>
    <t>A1608(行业咨询服务)</t>
  </si>
  <si>
    <t>2024年旅游度假区创建尾款68.142万元</t>
  </si>
  <si>
    <t>B1107(其他适合通过市场化方式提供的后勤服务)</t>
  </si>
  <si>
    <t>天津东疆综合保税区文化和旅游局（游客服务中心运营服务）</t>
  </si>
  <si>
    <t>游客服务中心运营服务费，包括咨询服务、投诉受理服务等27，5万元。</t>
  </si>
</sst>
</file>

<file path=xl/styles.xml><?xml version="1.0" encoding="utf-8"?>
<styleSheet xmlns="http://schemas.openxmlformats.org/spreadsheetml/2006/main">
  <numFmts count="27">
    <numFmt numFmtId="176" formatCode="#,##0.0000"/>
    <numFmt numFmtId="177" formatCode="0.000_ "/>
    <numFmt numFmtId="178" formatCode="#,##0.0000_ "/>
    <numFmt numFmtId="179" formatCode="* #,##0.00;* \-#,##0.00;* &quot;&quot;??;@"/>
    <numFmt numFmtId="180" formatCode="#,##0.00_ "/>
    <numFmt numFmtId="181" formatCode="#,##0;\-#,##0;&quot;-&quot;"/>
    <numFmt numFmtId="182" formatCode="_-* #,##0_$_-;\-* #,##0_$_-;_-* &quot;-&quot;_$_-;_-@_-"/>
    <numFmt numFmtId="183" formatCode="00"/>
    <numFmt numFmtId="184" formatCode="_-&quot;$&quot;* #,##0_-;\-&quot;$&quot;* #,##0_-;_-&quot;$&quot;* &quot;-&quot;_-;_-@_-"/>
    <numFmt numFmtId="185" formatCode="#,##0.00_);[Red]\(#,##0.00\)"/>
    <numFmt numFmtId="186" formatCode="yyyy&quot;年&quot;m&quot;月&quot;d&quot;日&quot;;@"/>
    <numFmt numFmtId="187" formatCode="0;_琀"/>
    <numFmt numFmtId="188" formatCode="_-* #,##0.00_$_-;\-* #,##0.00_$_-;_-* &quot;-&quot;??_$_-;_-@_-"/>
    <numFmt numFmtId="44" formatCode="_ &quot;￥&quot;* #,##0.00_ ;_ &quot;￥&quot;* \-#,##0.00_ ;_ &quot;￥&quot;* &quot;-&quot;??_ ;_ @_ "/>
    <numFmt numFmtId="189" formatCode="_-* #,##0&quot;$&quot;_-;\-* #,##0&quot;$&quot;_-;_-* &quot;-&quot;&quot;$&quot;_-;_-@_-"/>
    <numFmt numFmtId="190" formatCode="\$#,##0;\(\$#,##0\)"/>
    <numFmt numFmtId="191" formatCode="\$#,##0.00;\(\$#,##0.00\)"/>
    <numFmt numFmtId="43" formatCode="_ * #,##0.00_ ;_ * \-#,##0.00_ ;_ * &quot;-&quot;??_ ;_ @_ "/>
    <numFmt numFmtId="41" formatCode="_ * #,##0_ ;_ * \-#,##0_ ;_ * &quot;-&quot;_ ;_ @_ "/>
    <numFmt numFmtId="192" formatCode="0.0"/>
    <numFmt numFmtId="193" formatCode="#,##0.0"/>
    <numFmt numFmtId="194" formatCode=";;"/>
    <numFmt numFmtId="195" formatCode="#,##0;\(#,##0\)"/>
    <numFmt numFmtId="196" formatCode="#,##0.0_ "/>
    <numFmt numFmtId="197" formatCode="_-* #,##0.00&quot;$&quot;_-;\-* #,##0.00&quot;$&quot;_-;_-* &quot;-&quot;??&quot;$&quot;_-;_-@_-"/>
    <numFmt numFmtId="198" formatCode="_(&quot;$&quot;* #,##0.00_);_(&quot;$&quot;* \(#,##0.00\);_(&quot;$&quot;* &quot;-&quot;??_);_(@_)"/>
    <numFmt numFmtId="42" formatCode="_ &quot;￥&quot;* #,##0_ ;_ &quot;￥&quot;* \-#,##0_ ;_ &quot;￥&quot;* &quot;-&quot;_ ;_ @_ "/>
  </numFmts>
  <fonts count="86">
    <font>
      <sz val="9"/>
      <name val="宋体"/>
      <charset val="134"/>
    </font>
    <font>
      <sz val="10"/>
      <name val="宋体"/>
      <charset val="134"/>
    </font>
    <font>
      <sz val="22"/>
      <name val="黑体"/>
      <charset val="134"/>
    </font>
    <font>
      <sz val="12"/>
      <name val="宋体"/>
      <charset val="134"/>
    </font>
    <font>
      <sz val="9"/>
      <name val="宋体"/>
      <charset val="134"/>
    </font>
    <font>
      <sz val="16"/>
      <name val="黑体"/>
      <charset val="134"/>
    </font>
    <font>
      <sz val="12"/>
      <color rgb="FF000000"/>
      <name val="宋体"/>
      <charset val="134"/>
    </font>
    <font>
      <sz val="11"/>
      <color theme="1"/>
      <name val="等线"/>
      <charset val="134"/>
      <scheme val="minor"/>
    </font>
    <font>
      <sz val="20"/>
      <name val="黑体"/>
      <charset val="134"/>
    </font>
    <font>
      <sz val="15"/>
      <name val="宋体"/>
      <charset val="134"/>
    </font>
    <font>
      <sz val="11"/>
      <name val="宋体"/>
      <charset val="134"/>
    </font>
    <font>
      <b/>
      <sz val="12"/>
      <color indexed="8"/>
      <name val="宋体"/>
      <charset val="134"/>
    </font>
    <font>
      <sz val="11"/>
      <color indexed="20"/>
      <name val="宋体"/>
      <charset val="134"/>
    </font>
    <font>
      <sz val="12"/>
      <color indexed="17"/>
      <name val="楷体_GB2312"/>
      <charset val="134"/>
    </font>
    <font>
      <sz val="11"/>
      <color indexed="17"/>
      <name val="宋体"/>
      <charset val="134"/>
    </font>
    <font>
      <sz val="10"/>
      <name val="Times New Roman"/>
      <charset val="134"/>
    </font>
    <font>
      <sz val="11"/>
      <color indexed="10"/>
      <name val="宋体"/>
      <charset val="134"/>
    </font>
    <font>
      <sz val="12"/>
      <name val="Times New Roman"/>
      <charset val="134"/>
    </font>
    <font>
      <sz val="11"/>
      <color indexed="42"/>
      <name val="宋体"/>
      <charset val="134"/>
    </font>
    <font>
      <sz val="12"/>
      <color indexed="9"/>
      <name val="宋体"/>
      <charset val="134"/>
    </font>
    <font>
      <sz val="12"/>
      <color indexed="17"/>
      <name val="宋体"/>
      <charset val="134"/>
    </font>
    <font>
      <b/>
      <sz val="15"/>
      <color indexed="62"/>
      <name val="宋体"/>
      <charset val="134"/>
    </font>
    <font>
      <sz val="11"/>
      <color theme="1"/>
      <name val="等线"/>
      <charset val="134"/>
      <scheme val="minor"/>
    </font>
    <font>
      <sz val="11"/>
      <color indexed="8"/>
      <name val="宋体"/>
      <charset val="134"/>
    </font>
    <font>
      <sz val="11"/>
      <color theme="0"/>
      <name val="等线"/>
      <charset val="0"/>
      <scheme val="minor"/>
    </font>
    <font>
      <b/>
      <sz val="11"/>
      <color indexed="56"/>
      <name val="宋体"/>
      <charset val="134"/>
    </font>
    <font>
      <sz val="12"/>
      <color indexed="20"/>
      <name val="楷体_GB2312"/>
      <charset val="134"/>
    </font>
    <font>
      <sz val="11"/>
      <color theme="1"/>
      <name val="等线"/>
      <charset val="0"/>
      <scheme val="minor"/>
    </font>
    <font>
      <sz val="12"/>
      <name val="Arial"/>
      <charset val="134"/>
    </font>
    <font>
      <sz val="11"/>
      <color rgb="FFFA7D00"/>
      <name val="等线"/>
      <charset val="0"/>
      <scheme val="minor"/>
    </font>
    <font>
      <b/>
      <sz val="18"/>
      <color theme="3"/>
      <name val="等线"/>
      <charset val="134"/>
      <scheme val="minor"/>
    </font>
    <font>
      <sz val="12"/>
      <color indexed="8"/>
      <name val="宋体"/>
      <charset val="134"/>
    </font>
    <font>
      <sz val="9"/>
      <color indexed="20"/>
      <name val="宋体"/>
      <charset val="134"/>
    </font>
    <font>
      <u/>
      <sz val="11"/>
      <color rgb="FF800080"/>
      <name val="等线"/>
      <charset val="0"/>
      <scheme val="minor"/>
    </font>
    <font>
      <sz val="11"/>
      <color indexed="60"/>
      <name val="宋体"/>
      <charset val="134"/>
    </font>
    <font>
      <sz val="12"/>
      <color indexed="16"/>
      <name val="宋体"/>
      <charset val="134"/>
    </font>
    <font>
      <b/>
      <sz val="18"/>
      <color indexed="62"/>
      <name val="宋体"/>
      <charset val="134"/>
    </font>
    <font>
      <sz val="12"/>
      <color indexed="20"/>
      <name val="宋体"/>
      <charset val="134"/>
    </font>
    <font>
      <sz val="12"/>
      <name val="官帕眉"/>
      <charset val="134"/>
    </font>
    <font>
      <sz val="10.5"/>
      <color indexed="17"/>
      <name val="宋体"/>
      <charset val="134"/>
    </font>
    <font>
      <b/>
      <sz val="10"/>
      <name val="Arial"/>
      <charset val="134"/>
    </font>
    <font>
      <sz val="11"/>
      <color rgb="FF9C0006"/>
      <name val="等线"/>
      <charset val="0"/>
      <scheme val="minor"/>
    </font>
    <font>
      <sz val="11"/>
      <color indexed="9"/>
      <name val="宋体"/>
      <charset val="134"/>
    </font>
    <font>
      <b/>
      <sz val="13"/>
      <color indexed="56"/>
      <name val="宋体"/>
      <charset val="134"/>
    </font>
    <font>
      <u/>
      <sz val="11"/>
      <color rgb="FF0000FF"/>
      <name val="等线"/>
      <charset val="0"/>
      <scheme val="minor"/>
    </font>
    <font>
      <b/>
      <sz val="21"/>
      <name val="楷体_GB2312"/>
      <charset val="134"/>
    </font>
    <font>
      <sz val="10.5"/>
      <color indexed="20"/>
      <name val="宋体"/>
      <charset val="134"/>
    </font>
    <font>
      <sz val="10"/>
      <color indexed="8"/>
      <name val="Arial"/>
      <charset val="134"/>
    </font>
    <font>
      <sz val="12"/>
      <name val="바탕체"/>
      <charset val="129"/>
    </font>
    <font>
      <b/>
      <sz val="11"/>
      <color theme="1"/>
      <name val="等线"/>
      <charset val="0"/>
      <scheme val="minor"/>
    </font>
    <font>
      <sz val="10"/>
      <name val="Arial"/>
      <charset val="134"/>
    </font>
    <font>
      <sz val="11"/>
      <name val="ＭＳ Ｐゴシック"/>
      <charset val="134"/>
    </font>
    <font>
      <sz val="11"/>
      <color indexed="62"/>
      <name val="宋体"/>
      <charset val="134"/>
    </font>
    <font>
      <i/>
      <sz val="11"/>
      <color indexed="23"/>
      <name val="宋体"/>
      <charset val="134"/>
    </font>
    <font>
      <b/>
      <sz val="11"/>
      <color theme="3"/>
      <name val="等线"/>
      <charset val="134"/>
      <scheme val="minor"/>
    </font>
    <font>
      <b/>
      <sz val="11"/>
      <color indexed="63"/>
      <name val="宋体"/>
      <charset val="134"/>
    </font>
    <font>
      <sz val="11"/>
      <color indexed="52"/>
      <name val="宋体"/>
      <charset val="134"/>
    </font>
    <font>
      <b/>
      <sz val="13"/>
      <color theme="3"/>
      <name val="等线"/>
      <charset val="134"/>
      <scheme val="minor"/>
    </font>
    <font>
      <b/>
      <i/>
      <sz val="16"/>
      <name val="Helv"/>
      <charset val="134"/>
    </font>
    <font>
      <sz val="7"/>
      <name val="Small Fonts"/>
      <charset val="134"/>
    </font>
    <font>
      <b/>
      <sz val="11"/>
      <color indexed="52"/>
      <name val="宋体"/>
      <charset val="134"/>
    </font>
    <font>
      <u/>
      <sz val="12"/>
      <color indexed="12"/>
      <name val="宋体"/>
      <charset val="134"/>
    </font>
    <font>
      <sz val="12"/>
      <name val="Courier"/>
      <charset val="134"/>
    </font>
    <font>
      <sz val="8"/>
      <name val="Arial"/>
      <charset val="134"/>
    </font>
    <font>
      <sz val="11"/>
      <color rgb="FF006100"/>
      <name val="等线"/>
      <charset val="0"/>
      <scheme val="minor"/>
    </font>
    <font>
      <b/>
      <sz val="12"/>
      <name val="Arial"/>
      <charset val="134"/>
    </font>
    <font>
      <sz val="11"/>
      <color rgb="FFFF0000"/>
      <name val="等线"/>
      <charset val="0"/>
      <scheme val="minor"/>
    </font>
    <font>
      <b/>
      <sz val="11"/>
      <color rgb="FFFA7D00"/>
      <name val="等线"/>
      <charset val="0"/>
      <scheme val="minor"/>
    </font>
    <font>
      <sz val="8"/>
      <name val="Times New Roman"/>
      <charset val="134"/>
    </font>
    <font>
      <sz val="12"/>
      <name val="Helv"/>
      <charset val="134"/>
    </font>
    <font>
      <b/>
      <sz val="15"/>
      <color indexed="56"/>
      <name val="宋体"/>
      <charset val="134"/>
    </font>
    <font>
      <sz val="11"/>
      <color rgb="FF9C6500"/>
      <name val="等线"/>
      <charset val="0"/>
      <scheme val="minor"/>
    </font>
    <font>
      <b/>
      <sz val="11"/>
      <color indexed="62"/>
      <name val="宋体"/>
      <charset val="134"/>
    </font>
    <font>
      <b/>
      <sz val="13"/>
      <color indexed="62"/>
      <name val="宋体"/>
      <charset val="134"/>
    </font>
    <font>
      <b/>
      <sz val="11"/>
      <color rgb="FFFFFFFF"/>
      <name val="等线"/>
      <charset val="0"/>
      <scheme val="minor"/>
    </font>
    <font>
      <b/>
      <sz val="18"/>
      <name val="Arial"/>
      <charset val="134"/>
    </font>
    <font>
      <sz val="11"/>
      <color rgb="FF3F3F76"/>
      <name val="等线"/>
      <charset val="0"/>
      <scheme val="minor"/>
    </font>
    <font>
      <b/>
      <sz val="10"/>
      <name val="MS Sans Serif"/>
      <charset val="134"/>
    </font>
    <font>
      <b/>
      <sz val="11"/>
      <color rgb="FF3F3F3F"/>
      <name val="等线"/>
      <charset val="0"/>
      <scheme val="minor"/>
    </font>
    <font>
      <b/>
      <sz val="11"/>
      <color indexed="42"/>
      <name val="宋体"/>
      <charset val="134"/>
    </font>
    <font>
      <i/>
      <sz val="11"/>
      <color rgb="FF7F7F7F"/>
      <name val="等线"/>
      <charset val="0"/>
      <scheme val="minor"/>
    </font>
    <font>
      <b/>
      <sz val="11"/>
      <color indexed="9"/>
      <name val="宋体"/>
      <charset val="134"/>
    </font>
    <font>
      <sz val="9"/>
      <color indexed="17"/>
      <name val="宋体"/>
      <charset val="134"/>
    </font>
    <font>
      <b/>
      <sz val="15"/>
      <color theme="3"/>
      <name val="等线"/>
      <charset val="134"/>
      <scheme val="minor"/>
    </font>
    <font>
      <u/>
      <sz val="12"/>
      <color indexed="36"/>
      <name val="宋体"/>
      <charset val="134"/>
    </font>
    <font>
      <b/>
      <sz val="11"/>
      <color indexed="8"/>
      <name val="宋体"/>
      <charset val="134"/>
    </font>
  </fonts>
  <fills count="76">
    <fill>
      <patternFill patternType="none"/>
    </fill>
    <fill>
      <patternFill patternType="gray125"/>
    </fill>
    <fill>
      <patternFill patternType="lightUp">
        <fgColor indexed="9"/>
        <bgColor indexed="22"/>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9"/>
        <bgColor indexed="49"/>
      </patternFill>
    </fill>
    <fill>
      <patternFill patternType="solid">
        <fgColor indexed="51"/>
        <bgColor indexed="64"/>
      </patternFill>
    </fill>
    <fill>
      <patternFill patternType="solid">
        <fgColor theme="5"/>
        <bgColor indexed="64"/>
      </patternFill>
    </fill>
    <fill>
      <patternFill patternType="solid">
        <fgColor indexed="27"/>
        <bgColor indexed="27"/>
      </patternFill>
    </fill>
    <fill>
      <patternFill patternType="solid">
        <fgColor theme="5" tint="0.599993896298105"/>
        <bgColor indexed="64"/>
      </patternFill>
    </fill>
    <fill>
      <patternFill patternType="solid">
        <fgColor indexed="42"/>
        <bgColor indexed="42"/>
      </patternFill>
    </fill>
    <fill>
      <patternFill patternType="solid">
        <fgColor theme="6" tint="0.799981688894314"/>
        <bgColor indexed="64"/>
      </patternFill>
    </fill>
    <fill>
      <patternFill patternType="solid">
        <fgColor indexed="54"/>
        <bgColor indexed="54"/>
      </patternFill>
    </fill>
    <fill>
      <patternFill patternType="solid">
        <fgColor indexed="47"/>
        <bgColor indexed="47"/>
      </patternFill>
    </fill>
    <fill>
      <patternFill patternType="solid">
        <fgColor indexed="27"/>
        <bgColor indexed="64"/>
      </patternFill>
    </fill>
    <fill>
      <patternFill patternType="solid">
        <fgColor indexed="43"/>
        <bgColor indexed="64"/>
      </patternFill>
    </fill>
    <fill>
      <patternFill patternType="solid">
        <fgColor indexed="45"/>
        <bgColor indexed="45"/>
      </patternFill>
    </fill>
    <fill>
      <patternFill patternType="solid">
        <fgColor theme="8" tint="0.399975585192419"/>
        <bgColor indexed="64"/>
      </patternFill>
    </fill>
    <fill>
      <patternFill patternType="solid">
        <fgColor rgb="FFFFC7CE"/>
        <bgColor indexed="64"/>
      </patternFill>
    </fill>
    <fill>
      <patternFill patternType="solid">
        <fgColor indexed="43"/>
        <bgColor indexed="43"/>
      </patternFill>
    </fill>
    <fill>
      <patternFill patternType="solid">
        <fgColor indexed="49"/>
        <bgColor indexed="64"/>
      </patternFill>
    </fill>
    <fill>
      <patternFill patternType="solid">
        <fgColor theme="9" tint="0.799981688894314"/>
        <bgColor indexed="64"/>
      </patternFill>
    </fill>
    <fill>
      <patternFill patternType="lightUp">
        <fgColor indexed="9"/>
        <bgColor indexed="55"/>
      </patternFill>
    </fill>
    <fill>
      <patternFill patternType="solid">
        <fgColor indexed="44"/>
        <bgColor indexed="44"/>
      </patternFill>
    </fill>
    <fill>
      <patternFill patternType="solid">
        <fgColor indexed="2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indexed="26"/>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indexed="55"/>
        <bgColor indexed="55"/>
      </patternFill>
    </fill>
    <fill>
      <patternFill patternType="solid">
        <fgColor theme="4" tint="0.599993896298105"/>
        <bgColor indexed="64"/>
      </patternFill>
    </fill>
    <fill>
      <patternFill patternType="solid">
        <fgColor indexed="22"/>
        <bgColor indexed="22"/>
      </patternFill>
    </fill>
    <fill>
      <patternFill patternType="solid">
        <fgColor indexed="30"/>
        <bgColor indexed="64"/>
      </patternFill>
    </fill>
    <fill>
      <patternFill patternType="solid">
        <fgColor indexed="22"/>
        <bgColor indexed="64"/>
      </patternFill>
    </fill>
    <fill>
      <patternFill patternType="solid">
        <fgColor theme="9" tint="0.399975585192419"/>
        <bgColor indexed="64"/>
      </patternFill>
    </fill>
    <fill>
      <patternFill patternType="solid">
        <fgColor theme="9"/>
        <bgColor indexed="64"/>
      </patternFill>
    </fill>
    <fill>
      <patternFill patternType="solid">
        <fgColor indexed="9"/>
        <bgColor indexed="64"/>
      </patternFill>
    </fill>
    <fill>
      <patternFill patternType="solid">
        <fgColor indexed="53"/>
        <bgColor indexed="64"/>
      </patternFill>
    </fill>
    <fill>
      <patternFill patternType="solid">
        <fgColor theme="7"/>
        <bgColor indexed="64"/>
      </patternFill>
    </fill>
    <fill>
      <patternFill patternType="solid">
        <fgColor indexed="26"/>
        <bgColor indexed="26"/>
      </patternFill>
    </fill>
    <fill>
      <patternFill patternType="solid">
        <fgColor indexed="44"/>
        <bgColor indexed="64"/>
      </patternFill>
    </fill>
    <fill>
      <patternFill patternType="solid">
        <fgColor rgb="FFC6EFCE"/>
        <bgColor indexed="64"/>
      </patternFill>
    </fill>
    <fill>
      <patternFill patternType="solid">
        <fgColor indexed="51"/>
        <bgColor indexed="51"/>
      </patternFill>
    </fill>
    <fill>
      <patternFill patternType="solid">
        <fgColor indexed="25"/>
        <bgColor indexed="25"/>
      </patternFill>
    </fill>
    <fill>
      <patternFill patternType="solid">
        <fgColor indexed="10"/>
        <bgColor indexed="64"/>
      </patternFill>
    </fill>
    <fill>
      <patternFill patternType="solid">
        <fgColor indexed="57"/>
        <bgColor indexed="64"/>
      </patternFill>
    </fill>
    <fill>
      <patternFill patternType="solid">
        <fgColor theme="7" tint="0.799981688894314"/>
        <bgColor indexed="64"/>
      </patternFill>
    </fill>
    <fill>
      <patternFill patternType="solid">
        <fgColor indexed="11"/>
        <bgColor indexed="64"/>
      </patternFill>
    </fill>
    <fill>
      <patternFill patternType="solid">
        <fgColor theme="8" tint="0.799981688894314"/>
        <bgColor indexed="64"/>
      </patternFill>
    </fill>
    <fill>
      <patternFill patternType="lightUp">
        <fgColor indexed="9"/>
        <bgColor indexed="53"/>
      </patternFill>
    </fill>
    <fill>
      <patternFill patternType="solid">
        <fgColor indexed="36"/>
        <bgColor indexed="64"/>
      </patternFill>
    </fill>
    <fill>
      <patternFill patternType="solid">
        <fgColor indexed="31"/>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indexed="30"/>
        <bgColor indexed="30"/>
      </patternFill>
    </fill>
    <fill>
      <patternFill patternType="solid">
        <fgColor indexed="52"/>
        <bgColor indexed="64"/>
      </patternFill>
    </fill>
    <fill>
      <patternFill patternType="solid">
        <fgColor indexed="62"/>
        <bgColor indexed="64"/>
      </patternFill>
    </fill>
    <fill>
      <patternFill patternType="solid">
        <fgColor indexed="52"/>
        <bgColor indexed="52"/>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indexed="5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indexed="53"/>
        <bgColor indexed="53"/>
      </patternFill>
    </fill>
    <fill>
      <patternFill patternType="solid">
        <fgColor theme="4"/>
        <bgColor indexed="64"/>
      </patternFill>
    </fill>
    <fill>
      <patternFill patternType="solid">
        <fgColor indexed="29"/>
        <bgColor indexed="29"/>
      </patternFill>
    </fill>
    <fill>
      <patternFill patternType="solid">
        <fgColor theme="8"/>
        <bgColor indexed="64"/>
      </patternFill>
    </fill>
    <fill>
      <patternFill patternType="solid">
        <fgColor theme="8" tint="0.599993896298105"/>
        <bgColor indexed="64"/>
      </patternFill>
    </fill>
  </fills>
  <borders count="29">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thick">
        <color indexed="49"/>
      </bottom>
      <diagonal/>
    </border>
    <border>
      <left/>
      <right/>
      <top/>
      <bottom style="medium">
        <color indexed="30"/>
      </bottom>
      <diagonal/>
    </border>
    <border>
      <left/>
      <right/>
      <top style="thin">
        <color auto="true"/>
      </top>
      <bottom style="double">
        <color auto="true"/>
      </bottom>
      <diagonal/>
    </border>
    <border>
      <left/>
      <right/>
      <top/>
      <bottom style="double">
        <color rgb="FFFF8001"/>
      </bottom>
      <diagonal/>
    </border>
    <border>
      <left/>
      <right/>
      <top/>
      <bottom style="thick">
        <color indexed="2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style="medium">
        <color auto="true"/>
      </top>
      <bottom style="medium">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style="thin">
        <color auto="true"/>
      </top>
      <bottom style="thin">
        <color auto="true"/>
      </bottom>
      <diagonal/>
    </border>
    <border>
      <left/>
      <right/>
      <top/>
      <bottom style="medium">
        <color indexed="49"/>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840">
    <xf numFmtId="0" fontId="0" fillId="0" borderId="0"/>
    <xf numFmtId="0" fontId="48" fillId="0" borderId="0"/>
    <xf numFmtId="0" fontId="51" fillId="0" borderId="0" applyFont="false" applyFill="false" applyBorder="false" applyAlignment="false" applyProtection="false"/>
    <xf numFmtId="0" fontId="51" fillId="0" borderId="0" applyFont="false" applyFill="false" applyBorder="false" applyAlignment="false" applyProtection="false"/>
    <xf numFmtId="40" fontId="51" fillId="0" borderId="0" applyFont="false" applyFill="false" applyBorder="false" applyAlignment="false" applyProtection="false"/>
    <xf numFmtId="38" fontId="51" fillId="0" borderId="0" applyFont="false" applyFill="false" applyBorder="false" applyAlignment="false" applyProtection="false"/>
    <xf numFmtId="0" fontId="3" fillId="29" borderId="17" applyNumberFormat="false" applyFont="false" applyAlignment="false" applyProtection="false">
      <alignment vertical="center"/>
    </xf>
    <xf numFmtId="0" fontId="50" fillId="0" borderId="0"/>
    <xf numFmtId="192" fontId="10" fillId="0" borderId="2">
      <alignment vertical="center"/>
      <protection locked="false"/>
    </xf>
    <xf numFmtId="0" fontId="62" fillId="0" borderId="0"/>
    <xf numFmtId="0" fontId="52" fillId="6" borderId="13" applyNumberFormat="false" applyAlignment="false" applyProtection="false">
      <alignment vertical="center"/>
    </xf>
    <xf numFmtId="0" fontId="55" fillId="36" borderId="15" applyNumberFormat="false" applyAlignment="false" applyProtection="false">
      <alignment vertical="center"/>
    </xf>
    <xf numFmtId="0" fontId="34" fillId="17" borderId="0" applyNumberFormat="false" applyBorder="false" applyAlignment="false" applyProtection="false">
      <alignment vertical="center"/>
    </xf>
    <xf numFmtId="0" fontId="42" fillId="40"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52" fillId="6" borderId="13" applyNumberFormat="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54" fillId="0" borderId="14" applyNumberFormat="false" applyFill="false" applyAlignment="false" applyProtection="false">
      <alignment vertical="center"/>
    </xf>
    <xf numFmtId="0" fontId="27" fillId="30"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8" fillId="0" borderId="9"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4" fillId="0" borderId="0">
      <protection locked="false"/>
    </xf>
    <xf numFmtId="0" fontId="42" fillId="5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 fillId="0" borderId="0"/>
    <xf numFmtId="0" fontId="35" fillId="18" borderId="0" applyNumberFormat="false" applyBorder="false" applyAlignment="false"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1" fillId="42" borderId="0" applyNumberFormat="false" applyBorder="false" applyAlignment="false"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5" fillId="42" borderId="0" applyNumberFormat="false" applyBorder="false" applyAlignment="false" applyProtection="false"/>
    <xf numFmtId="0" fontId="12"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43" fontId="3" fillId="0" borderId="0" applyFont="false" applyFill="false" applyBorder="false" applyAlignment="false" applyProtection="false"/>
    <xf numFmtId="0" fontId="14" fillId="16" borderId="0" applyNumberFormat="false" applyBorder="false" applyAlignment="false" applyProtection="false">
      <alignment vertical="center"/>
    </xf>
    <xf numFmtId="1" fontId="10" fillId="0" borderId="2">
      <alignment vertical="center"/>
      <protection locked="false"/>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50" fillId="0" borderId="0"/>
    <xf numFmtId="0" fontId="37" fillId="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5" fillId="18" borderId="0" applyNumberFormat="false" applyBorder="false" applyAlignment="false"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37" fontId="59" fillId="0" borderId="0"/>
    <xf numFmtId="0" fontId="67" fillId="55" borderId="20" applyNumberFormat="false" applyAlignment="false" applyProtection="false">
      <alignment vertical="center"/>
    </xf>
    <xf numFmtId="0" fontId="12"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77" fillId="0" borderId="0" applyProtection="false">
      <alignment vertical="center"/>
    </xf>
    <xf numFmtId="0" fontId="32" fillId="3" borderId="0" applyNumberFormat="false" applyBorder="false" applyAlignment="false" applyProtection="false">
      <alignment vertical="center"/>
    </xf>
    <xf numFmtId="0" fontId="12" fillId="3" borderId="0" applyProtection="false">
      <alignment vertical="center"/>
    </xf>
    <xf numFmtId="0" fontId="14" fillId="4"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3" fillId="39"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9" fillId="32" borderId="0" applyNumberFormat="false" applyBorder="false" applyAlignment="false" applyProtection="false"/>
    <xf numFmtId="0" fontId="14" fillId="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9" fillId="14" borderId="0" applyNumberFormat="false" applyBorder="false" applyAlignment="false" applyProtection="false"/>
    <xf numFmtId="0" fontId="14" fillId="16" borderId="0" applyNumberFormat="false" applyBorder="false" applyAlignment="false" applyProtection="false">
      <alignment vertical="center"/>
    </xf>
    <xf numFmtId="0" fontId="24" fillId="37"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47" fillId="0" borderId="0"/>
    <xf numFmtId="0" fontId="3" fillId="0" borderId="0"/>
    <xf numFmtId="0" fontId="14" fillId="4" borderId="0" applyNumberFormat="false" applyBorder="false" applyAlignment="false" applyProtection="false">
      <alignment vertical="center"/>
    </xf>
    <xf numFmtId="43" fontId="50" fillId="0" borderId="0" applyFont="false" applyFill="false" applyBorder="false" applyAlignment="false" applyProtection="false"/>
    <xf numFmtId="0" fontId="3" fillId="0" borderId="0" applyNumberFormat="false" applyFill="false" applyBorder="false" applyAlignment="false" applyProtection="false"/>
    <xf numFmtId="0" fontId="14" fillId="4" borderId="0" applyNumberFormat="false" applyBorder="false" applyAlignment="false" applyProtection="false">
      <alignment vertical="center"/>
    </xf>
    <xf numFmtId="1" fontId="50" fillId="0" borderId="0"/>
    <xf numFmtId="0" fontId="79" fillId="68" borderId="27" applyNumberFormat="false" applyAlignment="false" applyProtection="false">
      <alignment vertical="center"/>
    </xf>
    <xf numFmtId="0" fontId="42" fillId="22" borderId="0" applyNumberFormat="false" applyBorder="false" applyAlignment="false" applyProtection="false">
      <alignment vertical="center"/>
    </xf>
    <xf numFmtId="0" fontId="69" fillId="0" borderId="0"/>
    <xf numFmtId="0" fontId="12" fillId="3" borderId="0" applyNumberFormat="false" applyBorder="false" applyAlignment="false" applyProtection="false">
      <alignment vertical="center"/>
    </xf>
    <xf numFmtId="0" fontId="35" fillId="18" borderId="0" applyNumberFormat="false" applyBorder="false" applyAlignment="false" applyProtection="false"/>
    <xf numFmtId="0" fontId="14" fillId="4" borderId="0" applyNumberFormat="false" applyBorder="false" applyAlignment="false" applyProtection="false">
      <alignment vertical="center"/>
    </xf>
    <xf numFmtId="0" fontId="35" fillId="18" borderId="0" applyNumberFormat="false" applyBorder="false" applyAlignment="false" applyProtection="false"/>
    <xf numFmtId="0" fontId="3" fillId="0" borderId="0"/>
    <xf numFmtId="0" fontId="3" fillId="0" borderId="0"/>
    <xf numFmtId="0" fontId="14"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3" fillId="50" borderId="0" applyNumberFormat="false" applyBorder="false" applyAlignment="false" applyProtection="false">
      <alignment vertical="center"/>
    </xf>
    <xf numFmtId="0" fontId="65" fillId="0" borderId="19" applyNumberFormat="false" applyAlignment="false" applyProtection="false">
      <alignment horizontal="left" vertical="center"/>
    </xf>
    <xf numFmtId="0" fontId="25" fillId="0" borderId="8" applyNumberFormat="false" applyFill="false" applyAlignment="false" applyProtection="false">
      <alignment vertical="center"/>
    </xf>
    <xf numFmtId="0" fontId="14" fillId="4"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43" fillId="0" borderId="11" applyNumberFormat="false" applyFill="false" applyAlignment="false" applyProtection="false">
      <alignment vertical="center"/>
    </xf>
    <xf numFmtId="0" fontId="31" fillId="34" borderId="0" applyNumberFormat="false" applyBorder="false" applyAlignment="false" applyProtection="false"/>
    <xf numFmtId="0" fontId="12" fillId="3"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195" fontId="15" fillId="0" borderId="0"/>
    <xf numFmtId="0" fontId="23" fillId="2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4" fillId="41" borderId="0" applyNumberFormat="false" applyBorder="false" applyAlignment="false" applyProtection="false">
      <alignment vertical="center"/>
    </xf>
    <xf numFmtId="0" fontId="3" fillId="0" borderId="0">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41" fontId="22" fillId="0" borderId="0" applyFont="false" applyFill="false" applyBorder="false" applyAlignment="false" applyProtection="false">
      <alignment vertical="center"/>
    </xf>
    <xf numFmtId="0" fontId="24" fillId="74" borderId="0" applyNumberFormat="false" applyBorder="false" applyAlignment="false" applyProtection="false">
      <alignment vertical="center"/>
    </xf>
    <xf numFmtId="0" fontId="10" fillId="0" borderId="2">
      <alignment horizontal="distributed" vertical="center" wrapText="true"/>
    </xf>
    <xf numFmtId="0" fontId="23" fillId="0" borderId="0">
      <alignment vertical="center"/>
    </xf>
    <xf numFmtId="0" fontId="12" fillId="3"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42" fillId="50"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198" fontId="50" fillId="0" borderId="0" applyFont="false" applyFill="false" applyBorder="false" applyAlignment="false" applyProtection="false"/>
    <xf numFmtId="0" fontId="50" fillId="0" borderId="0"/>
    <xf numFmtId="0" fontId="45" fillId="0" borderId="0">
      <alignment horizontal="centerContinuous"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0" fontId="23" fillId="43" borderId="0" applyNumberFormat="false" applyBorder="false" applyAlignment="false" applyProtection="false">
      <alignment vertical="center"/>
    </xf>
    <xf numFmtId="0" fontId="19" fillId="71" borderId="0" applyNumberFormat="false" applyBorder="false" applyAlignment="false"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19" fillId="10" borderId="0" applyNumberFormat="false" applyBorder="false" applyAlignment="false" applyProtection="false"/>
    <xf numFmtId="0" fontId="12"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42" fillId="60" borderId="0" applyNumberFormat="false" applyBorder="false" applyAlignment="false" applyProtection="false">
      <alignment vertical="center"/>
    </xf>
    <xf numFmtId="191" fontId="15" fillId="0" borderId="0"/>
    <xf numFmtId="0" fontId="12" fillId="3"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83" fillId="0" borderId="18" applyNumberFormat="false" applyFill="false" applyAlignment="false" applyProtection="false">
      <alignment vertical="center"/>
    </xf>
    <xf numFmtId="0" fontId="27" fillId="33" borderId="0" applyNumberFormat="false" applyBorder="false" applyAlignment="false" applyProtection="false">
      <alignment vertical="center"/>
    </xf>
    <xf numFmtId="0" fontId="27" fillId="51" borderId="0" applyNumberFormat="false" applyBorder="false" applyAlignment="false" applyProtection="false">
      <alignment vertical="center"/>
    </xf>
    <xf numFmtId="9" fontId="38" fillId="0" borderId="0" applyFont="false" applyFill="false" applyBorder="false" applyAlignment="false" applyProtection="false"/>
    <xf numFmtId="0" fontId="23" fillId="5" borderId="0" applyNumberFormat="false" applyBorder="false" applyAlignment="false" applyProtection="false">
      <alignment vertical="center"/>
    </xf>
    <xf numFmtId="0" fontId="42" fillId="48"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60" fillId="39" borderId="13" applyNumberFormat="false" applyAlignment="false" applyProtection="false">
      <alignment vertical="center"/>
    </xf>
    <xf numFmtId="0" fontId="3" fillId="0" borderId="0">
      <alignment vertical="center"/>
    </xf>
    <xf numFmtId="0" fontId="3" fillId="0" borderId="0">
      <alignment vertical="center"/>
    </xf>
    <xf numFmtId="0" fontId="31" fillId="15" borderId="0" applyNumberFormat="false" applyBorder="false" applyAlignment="false" applyProtection="false"/>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42" fillId="5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31" fillId="25" borderId="0" applyNumberFormat="false" applyBorder="false" applyAlignment="false" applyProtection="false"/>
    <xf numFmtId="0" fontId="23" fillId="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9" fillId="21" borderId="0" applyNumberFormat="false" applyBorder="false" applyAlignment="false" applyProtection="false"/>
    <xf numFmtId="0" fontId="12" fillId="3" borderId="0" applyNumberFormat="false" applyBorder="false" applyAlignment="false" applyProtection="false">
      <alignment vertical="center"/>
    </xf>
    <xf numFmtId="38" fontId="63" fillId="36" borderId="0" applyBorder="false" applyAlignment="false" applyProtection="false"/>
    <xf numFmtId="0" fontId="12" fillId="3" borderId="0" applyNumberFormat="false" applyBorder="false" applyAlignment="false" applyProtection="false">
      <alignment vertical="center"/>
    </xf>
    <xf numFmtId="0" fontId="75" fillId="0" borderId="0" applyProtection="false"/>
    <xf numFmtId="0" fontId="49" fillId="0" borderId="12" applyNumberFormat="false" applyFill="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7" fillId="0" borderId="0" applyFont="false" applyFill="false" applyBorder="false" applyAlignment="false" applyProtection="false"/>
    <xf numFmtId="0" fontId="37"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61" fillId="0" borderId="0" applyNumberFormat="false" applyFill="false" applyBorder="false" applyAlignment="false" applyProtection="false">
      <alignment vertical="top"/>
      <protection locked="false"/>
    </xf>
    <xf numFmtId="0" fontId="66" fillId="0" borderId="0" applyNumberFormat="false" applyFill="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1" fillId="15" borderId="0" applyNumberFormat="false" applyBorder="false" applyAlignment="false" applyProtection="false"/>
    <xf numFmtId="43" fontId="22"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3" fillId="6" borderId="0" applyNumberFormat="false" applyBorder="false" applyAlignment="false" applyProtection="false">
      <alignment vertical="center"/>
    </xf>
    <xf numFmtId="0" fontId="28" fillId="0" borderId="0" applyProtection="false"/>
    <xf numFmtId="0" fontId="12" fillId="3" borderId="0" applyNumberFormat="false" applyBorder="false" applyAlignment="false" applyProtection="false">
      <alignment vertical="center"/>
    </xf>
    <xf numFmtId="0" fontId="27" fillId="7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9" fillId="32" borderId="0" applyNumberFormat="false" applyBorder="false" applyAlignment="false" applyProtection="false"/>
    <xf numFmtId="0" fontId="12" fillId="3" borderId="0" applyNumberFormat="false" applyBorder="false" applyAlignment="false" applyProtection="false">
      <alignment vertical="center"/>
    </xf>
    <xf numFmtId="0" fontId="70" fillId="0" borderId="22" applyNumberFormat="false" applyFill="false" applyAlignment="false" applyProtection="false">
      <alignment vertical="center"/>
    </xf>
    <xf numFmtId="0" fontId="20" fillId="4" borderId="0" applyNumberFormat="false" applyBorder="false" applyAlignment="false" applyProtection="false">
      <alignment vertical="center"/>
    </xf>
    <xf numFmtId="0" fontId="29" fillId="0" borderId="10" applyNumberFormat="false" applyFill="false" applyAlignment="false" applyProtection="false">
      <alignment vertical="center"/>
    </xf>
    <xf numFmtId="0" fontId="23" fillId="39"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1" fillId="15" borderId="0" applyNumberFormat="false" applyBorder="false" applyAlignment="false" applyProtection="false"/>
    <xf numFmtId="0" fontId="14"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0" fillId="12" borderId="0" applyNumberFormat="false" applyBorder="false" applyAlignment="false" applyProtection="false"/>
    <xf numFmtId="0" fontId="12" fillId="3" borderId="0" applyNumberFormat="false" applyBorder="false" applyAlignment="false" applyProtection="false">
      <alignment vertical="center"/>
    </xf>
    <xf numFmtId="0" fontId="3" fillId="0" borderId="0" applyNumberFormat="false" applyFill="false" applyBorder="false" applyAlignment="false" applyProtection="false"/>
    <xf numFmtId="0" fontId="23" fillId="3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2" fillId="56" borderId="21" applyNumberFormat="false" applyFont="false" applyAlignment="false" applyProtection="false">
      <alignment vertical="center"/>
    </xf>
    <xf numFmtId="0" fontId="24" fillId="57"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4" fillId="38" borderId="0" applyNumberFormat="false" applyBorder="false" applyAlignment="false" applyProtection="false">
      <alignment vertical="center"/>
    </xf>
    <xf numFmtId="0" fontId="3" fillId="0" borderId="0"/>
    <xf numFmtId="0" fontId="37" fillId="5"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3" fillId="0" borderId="0"/>
    <xf numFmtId="0" fontId="12" fillId="3" borderId="0" applyNumberFormat="false" applyBorder="false" applyAlignment="false" applyProtection="false">
      <alignment vertical="center"/>
    </xf>
    <xf numFmtId="0" fontId="19" fillId="34" borderId="0" applyNumberFormat="false" applyBorder="false" applyAlignment="false" applyProtection="false"/>
    <xf numFmtId="0" fontId="12" fillId="3"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3" fillId="4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12" fillId="3" borderId="0" applyNumberFormat="false" applyBorder="false" applyAlignment="false" applyProtection="false">
      <alignment vertical="center"/>
    </xf>
    <xf numFmtId="41" fontId="3" fillId="0" borderId="0" applyFont="false" applyFill="false" applyBorder="false" applyAlignment="false" applyProtection="false"/>
    <xf numFmtId="0" fontId="12"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7" fillId="49" borderId="0" applyNumberFormat="false" applyBorder="false" applyAlignment="false" applyProtection="false">
      <alignment vertical="center"/>
    </xf>
    <xf numFmtId="2" fontId="28" fillId="0" borderId="0" applyProtection="false"/>
    <xf numFmtId="0" fontId="19" fillId="46" borderId="0" applyNumberFormat="false" applyBorder="false" applyAlignment="false" applyProtection="false"/>
    <xf numFmtId="0" fontId="18" fillId="17"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9" fillId="14" borderId="0" applyNumberFormat="false" applyBorder="false" applyAlignment="false"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42" fontId="22" fillId="0" borderId="0" applyFont="false" applyFill="false" applyBorder="false" applyAlignment="false" applyProtection="false">
      <alignment vertical="center"/>
    </xf>
    <xf numFmtId="181" fontId="47" fillId="0" borderId="0" applyFill="false" applyBorder="false" applyAlignment="false"/>
    <xf numFmtId="0" fontId="14"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9" fillId="7" borderId="0" applyNumberFormat="false" applyBorder="false" applyAlignment="false" applyProtection="false"/>
    <xf numFmtId="0" fontId="23" fillId="5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 fillId="0" borderId="0">
      <alignment vertical="center"/>
    </xf>
    <xf numFmtId="0" fontId="19" fillId="10" borderId="0" applyNumberFormat="false" applyBorder="false" applyAlignment="false" applyProtection="false"/>
    <xf numFmtId="0" fontId="12" fillId="3" borderId="0" applyNumberFormat="false" applyBorder="false" applyAlignment="false" applyProtection="false">
      <alignment vertical="center"/>
    </xf>
    <xf numFmtId="0" fontId="19" fillId="73" borderId="0" applyNumberFormat="false" applyBorder="false" applyAlignment="false" applyProtection="false"/>
    <xf numFmtId="0" fontId="12" fillId="3" borderId="0" applyNumberFormat="false" applyBorder="false" applyAlignment="false" applyProtection="false">
      <alignment vertical="center"/>
    </xf>
    <xf numFmtId="0" fontId="3" fillId="0" borderId="0">
      <alignment vertical="center"/>
    </xf>
    <xf numFmtId="0" fontId="3" fillId="0" borderId="0">
      <alignment vertical="center"/>
    </xf>
    <xf numFmtId="0" fontId="31" fillId="15" borderId="0" applyNumberFormat="false" applyBorder="false" applyAlignment="false" applyProtection="false"/>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0" fillId="12" borderId="0" applyNumberFormat="false" applyBorder="false" applyAlignment="false"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65" fillId="0" borderId="23">
      <alignment horizontal="lef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9" fillId="59" borderId="0" applyNumberFormat="false" applyBorder="false" applyAlignment="false" applyProtection="false"/>
    <xf numFmtId="0" fontId="12" fillId="5" borderId="0" applyNumberFormat="false" applyBorder="false" applyAlignment="false" applyProtection="false">
      <alignment vertical="center"/>
    </xf>
    <xf numFmtId="184" fontId="50" fillId="0" borderId="0" applyFont="false" applyFill="false" applyBorder="false" applyAlignment="false" applyProtection="false"/>
    <xf numFmtId="190" fontId="15" fillId="0" borderId="0"/>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72" fillId="0" borderId="24" applyNumberFormat="false" applyFill="false" applyAlignment="false" applyProtection="false">
      <alignment vertical="center"/>
    </xf>
    <xf numFmtId="0" fontId="14"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20" fillId="12" borderId="0" applyNumberFormat="false" applyBorder="false" applyAlignment="false" applyProtection="false"/>
    <xf numFmtId="0" fontId="72" fillId="0" borderId="0" applyNumberFormat="false" applyFill="false" applyBorder="false" applyAlignment="false" applyProtection="false">
      <alignment vertical="center"/>
    </xf>
    <xf numFmtId="0" fontId="14" fillId="4" borderId="0" applyNumberFormat="false" applyBorder="false" applyAlignment="false" applyProtection="false">
      <alignment vertical="center"/>
    </xf>
    <xf numFmtId="0" fontId="65" fillId="0" borderId="0" applyProtection="false"/>
    <xf numFmtId="0" fontId="19" fillId="62" borderId="0" applyNumberFormat="false" applyBorder="false" applyAlignment="false" applyProtection="false"/>
    <xf numFmtId="0" fontId="12" fillId="3" borderId="0" applyNumberFormat="false" applyBorder="false" applyAlignment="false" applyProtection="false">
      <alignment vertical="center"/>
    </xf>
    <xf numFmtId="0" fontId="23" fillId="29" borderId="17" applyNumberFormat="false" applyFont="false" applyAlignment="false" applyProtection="false">
      <alignment vertical="center"/>
    </xf>
    <xf numFmtId="0" fontId="14"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10" fontId="63" fillId="39" borderId="2" applyBorder="false" applyAlignment="false" applyProtection="false"/>
    <xf numFmtId="0" fontId="12"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52" fillId="6" borderId="13" applyNumberFormat="false" applyAlignment="false" applyProtection="false">
      <alignment vertical="center"/>
    </xf>
    <xf numFmtId="0" fontId="12"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56" fillId="0" borderId="16" applyNumberFormat="false" applyFill="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58" fillId="0" borderId="0"/>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55" fillId="39" borderId="15" applyNumberFormat="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74" fillId="63" borderId="25" applyNumberFormat="false" applyAlignment="false" applyProtection="false">
      <alignment vertical="center"/>
    </xf>
    <xf numFmtId="0" fontId="37" fillId="5"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1" fillId="15" borderId="0" applyNumberFormat="false" applyBorder="false" applyAlignment="false" applyProtection="false"/>
    <xf numFmtId="0" fontId="12" fillId="5"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4" fillId="6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 fillId="0" borderId="0"/>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9" fontId="3" fillId="0" borderId="0" applyFont="false" applyFill="false" applyBorder="false" applyAlignment="false" applyProtection="false"/>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 fillId="0" borderId="0"/>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5" fillId="18" borderId="0" applyNumberFormat="false" applyBorder="false" applyAlignment="false" applyProtection="false"/>
    <xf numFmtId="0" fontId="19" fillId="18" borderId="0" applyNumberFormat="false" applyBorder="false" applyAlignment="false" applyProtection="false"/>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7" fillId="0" borderId="0" applyFont="false" applyFill="false" applyBorder="false" applyAlignment="false" applyProtection="false"/>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0" fillId="0" borderId="0"/>
    <xf numFmtId="0" fontId="42" fillId="61"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3"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7" fillId="6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 fillId="0" borderId="0"/>
    <xf numFmtId="0" fontId="12" fillId="3" borderId="0" applyNumberFormat="false" applyBorder="false" applyAlignment="false" applyProtection="false">
      <alignment vertical="center"/>
    </xf>
    <xf numFmtId="0" fontId="3" fillId="0" borderId="0"/>
    <xf numFmtId="0" fontId="3" fillId="0" borderId="0">
      <alignment vertical="center"/>
    </xf>
    <xf numFmtId="0" fontId="24" fillId="67"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78" fillId="55" borderId="26" applyNumberFormat="false" applyAlignment="false" applyProtection="false">
      <alignment vertical="center"/>
    </xf>
    <xf numFmtId="0" fontId="3" fillId="0" borderId="0">
      <alignment vertical="center"/>
    </xf>
    <xf numFmtId="0" fontId="3" fillId="0" borderId="0"/>
    <xf numFmtId="0" fontId="18" fillId="22"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12" fillId="3" borderId="0" applyNumberFormat="false" applyBorder="false" applyAlignment="false" applyProtection="false">
      <alignment vertical="center"/>
    </xf>
    <xf numFmtId="0" fontId="3" fillId="0" borderId="0"/>
    <xf numFmtId="0" fontId="3" fillId="0" borderId="0"/>
    <xf numFmtId="0" fontId="17" fillId="0" borderId="0"/>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 fillId="0" borderId="0">
      <alignment vertical="center"/>
    </xf>
    <xf numFmtId="0" fontId="3" fillId="0" borderId="0">
      <alignment vertical="center"/>
    </xf>
    <xf numFmtId="0" fontId="14" fillId="4" borderId="0" applyNumberFormat="false" applyBorder="false" applyAlignment="false" applyProtection="false">
      <alignment vertical="center"/>
    </xf>
    <xf numFmtId="0" fontId="4" fillId="0" borderId="0">
      <alignment vertical="center"/>
    </xf>
    <xf numFmtId="0" fontId="23" fillId="0" borderId="0">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 fillId="0" borderId="0">
      <alignment vertical="center"/>
    </xf>
    <xf numFmtId="0" fontId="18" fillId="36" borderId="0" applyNumberFormat="false" applyBorder="false" applyAlignment="false" applyProtection="false">
      <alignment vertical="center"/>
    </xf>
    <xf numFmtId="0" fontId="4" fillId="0" borderId="0"/>
    <xf numFmtId="0" fontId="80" fillId="0" borderId="0" applyNumberFormat="false" applyFill="false" applyBorder="false" applyAlignment="false" applyProtection="false">
      <alignment vertical="center"/>
    </xf>
    <xf numFmtId="41" fontId="3" fillId="0" borderId="0" applyFont="false" applyFill="false" applyBorder="false" applyAlignment="false" applyProtection="false"/>
    <xf numFmtId="0" fontId="3" fillId="0" borderId="0"/>
    <xf numFmtId="0" fontId="14" fillId="4"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3" fillId="0" borderId="0"/>
    <xf numFmtId="0" fontId="12" fillId="3" borderId="0" applyNumberFormat="false" applyBorder="false" applyAlignment="false" applyProtection="false">
      <alignment vertical="center"/>
    </xf>
    <xf numFmtId="0" fontId="27" fillId="69" borderId="0" applyNumberFormat="false" applyBorder="false" applyAlignment="false" applyProtection="false">
      <alignment vertical="center"/>
    </xf>
    <xf numFmtId="0" fontId="3" fillId="0" borderId="0"/>
    <xf numFmtId="0" fontId="14" fillId="4" borderId="0" applyNumberFormat="false" applyBorder="false" applyAlignment="false" applyProtection="false">
      <alignment vertical="center"/>
    </xf>
    <xf numFmtId="0" fontId="3" fillId="0" borderId="0"/>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42" fillId="47"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3" fillId="4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 fillId="0" borderId="0">
      <alignment vertical="center"/>
    </xf>
    <xf numFmtId="43" fontId="15" fillId="0" borderId="0" applyFont="false" applyFill="false" applyBorder="false" applyAlignment="false" applyProtection="false"/>
    <xf numFmtId="0" fontId="18" fillId="26"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0" fillId="12" borderId="0" applyNumberFormat="false" applyBorder="false" applyAlignment="false" applyProtection="false"/>
    <xf numFmtId="0" fontId="14"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82"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9" fillId="45" borderId="0" applyNumberFormat="false" applyBorder="false" applyAlignment="false" applyProtection="false"/>
    <xf numFmtId="0" fontId="12" fillId="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4" fillId="70"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41" fontId="50" fillId="0" borderId="0" applyFont="false" applyFill="false" applyBorder="false" applyAlignment="false" applyProtection="false"/>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0" fillId="12" borderId="0" applyNumberFormat="false" applyBorder="false" applyAlignment="false" applyProtection="false"/>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73" fillId="0" borderId="11" applyNumberFormat="false" applyFill="false" applyAlignment="false" applyProtection="false">
      <alignment vertical="center"/>
    </xf>
    <xf numFmtId="0" fontId="20"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64" fillId="44"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1" fillId="34" borderId="0" applyNumberFormat="false" applyBorder="false" applyAlignment="false" applyProtection="false"/>
    <xf numFmtId="10" fontId="50" fillId="0" borderId="0" applyFont="false" applyFill="false" applyBorder="false" applyAlignment="false" applyProtection="false"/>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182" fontId="17" fillId="0" borderId="0" applyFont="false" applyFill="false" applyBorder="false" applyAlignment="false" applyProtection="false"/>
    <xf numFmtId="0" fontId="14" fillId="4" borderId="0" applyNumberFormat="false" applyBorder="false" applyAlignment="false" applyProtection="false">
      <alignment vertical="center"/>
    </xf>
    <xf numFmtId="9" fontId="40" fillId="0" borderId="0" applyFont="false" applyFill="false" applyBorder="false" applyAlignment="false" applyProtection="false"/>
    <xf numFmtId="0" fontId="14" fillId="4" borderId="0" applyNumberFormat="false" applyBorder="false" applyAlignment="false" applyProtection="false">
      <alignment vertical="center"/>
    </xf>
    <xf numFmtId="0" fontId="68" fillId="0" borderId="0"/>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43" fontId="3" fillId="0" borderId="0" applyFont="false" applyFill="false" applyBorder="false" applyAlignment="false" applyProtection="false"/>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4" fillId="4" borderId="0" applyNumberFormat="false" applyBorder="false" applyAlignment="false" applyProtection="false">
      <alignment vertical="center"/>
    </xf>
    <xf numFmtId="0" fontId="38" fillId="0" borderId="0"/>
    <xf numFmtId="0" fontId="13"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1" fillId="10" borderId="0" applyNumberFormat="false" applyBorder="false" applyAlignment="false" applyProtection="false"/>
    <xf numFmtId="0" fontId="14" fillId="4"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1" fillId="15" borderId="0" applyNumberFormat="false" applyBorder="false" applyAlignment="false" applyProtection="false"/>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56" fillId="0" borderId="16"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14" fillId="4" borderId="0" applyNumberFormat="false" applyBorder="false" applyAlignment="false" applyProtection="false">
      <alignment vertical="center"/>
    </xf>
    <xf numFmtId="0" fontId="4" fillId="0" borderId="0"/>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4" fillId="72"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1" fillId="15" borderId="0" applyNumberFormat="false" applyBorder="false" applyAlignment="false" applyProtection="false"/>
    <xf numFmtId="0" fontId="76" fillId="65" borderId="20" applyNumberFormat="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57" fillId="0" borderId="18" applyNumberFormat="false" applyFill="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3" fillId="0" borderId="0">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43" fontId="3" fillId="0" borderId="0" applyFont="false" applyFill="false" applyBorder="false" applyAlignment="false" applyProtection="false"/>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3" fillId="3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84" fillId="0" borderId="0" applyNumberFormat="false" applyFill="false" applyBorder="false" applyAlignment="false" applyProtection="false">
      <alignment vertical="top"/>
      <protection locked="false"/>
    </xf>
    <xf numFmtId="0" fontId="14" fillId="4" borderId="0" applyNumberFormat="false" applyBorder="false" applyAlignment="false" applyProtection="false">
      <alignment vertical="center"/>
    </xf>
    <xf numFmtId="0" fontId="84" fillId="0" borderId="0" applyNumberFormat="false" applyFill="false" applyBorder="false" applyAlignment="false" applyProtection="false">
      <alignment vertical="top"/>
      <protection locked="false"/>
    </xf>
    <xf numFmtId="0" fontId="85" fillId="0" borderId="28" applyNumberFormat="false" applyFill="false" applyAlignment="false" applyProtection="false">
      <alignment vertical="center"/>
    </xf>
    <xf numFmtId="0" fontId="60" fillId="36" borderId="13" applyNumberFormat="false" applyAlignment="false" applyProtection="false">
      <alignment vertical="center"/>
    </xf>
    <xf numFmtId="0" fontId="14" fillId="4" borderId="0" applyNumberFormat="false" applyBorder="false" applyAlignment="false" applyProtection="false">
      <alignment vertical="center"/>
    </xf>
    <xf numFmtId="0" fontId="81" fillId="68" borderId="27" applyNumberFormat="false" applyAlignment="false" applyProtection="false">
      <alignment vertical="center"/>
    </xf>
    <xf numFmtId="0" fontId="12" fillId="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12" borderId="0" applyNumberFormat="false" applyBorder="false" applyAlignment="false" applyProtection="false"/>
    <xf numFmtId="188" fontId="17" fillId="0" borderId="0" applyFont="false" applyFill="false" applyBorder="false" applyAlignment="false" applyProtection="false"/>
    <xf numFmtId="189" fontId="17" fillId="0" borderId="0" applyFont="false" applyFill="false" applyBorder="false" applyAlignment="false" applyProtection="false"/>
    <xf numFmtId="0" fontId="12" fillId="3" borderId="0" applyNumberFormat="false" applyBorder="false" applyAlignment="false" applyProtection="false">
      <alignment vertical="center"/>
    </xf>
    <xf numFmtId="197" fontId="17" fillId="0" borderId="0" applyFont="false" applyFill="false" applyBorder="false" applyAlignment="false" applyProtection="false"/>
    <xf numFmtId="0" fontId="71" fillId="5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0" borderId="0"/>
    <xf numFmtId="41" fontId="15" fillId="0" borderId="0" applyFont="false" applyFill="false" applyBorder="false" applyAlignment="false" applyProtection="false"/>
    <xf numFmtId="43" fontId="3" fillId="0" borderId="0" applyFont="false" applyFill="false" applyBorder="false" applyAlignment="false" applyProtection="false"/>
    <xf numFmtId="43" fontId="7" fillId="0" borderId="0" applyFont="false" applyFill="false" applyBorder="false" applyAlignment="false" applyProtection="false">
      <alignment vertical="center"/>
    </xf>
    <xf numFmtId="0" fontId="14" fillId="4" borderId="0" applyNumberFormat="false" applyBorder="false" applyAlignment="false" applyProtection="false">
      <alignment vertical="center"/>
    </xf>
    <xf numFmtId="187" fontId="40" fillId="0" borderId="0" applyFont="false" applyFill="false" applyBorder="false" applyAlignment="false" applyProtection="false"/>
    <xf numFmtId="0" fontId="11" fillId="24" borderId="0" applyNumberFormat="false" applyBorder="false" applyAlignment="false" applyProtection="false"/>
    <xf numFmtId="0" fontId="13" fillId="4" borderId="0" applyNumberFormat="false" applyBorder="false" applyAlignment="false" applyProtection="false">
      <alignment vertical="center"/>
    </xf>
    <xf numFmtId="186" fontId="40" fillId="0" borderId="0" applyFont="false" applyFill="false" applyBorder="false" applyAlignment="false" applyProtection="false"/>
    <xf numFmtId="0" fontId="11" fillId="52" borderId="0" applyNumberFormat="false" applyBorder="false" applyAlignment="false" applyProtection="false"/>
    <xf numFmtId="0" fontId="12" fillId="3" borderId="0" applyNumberFormat="false" applyBorder="false" applyAlignment="false" applyProtection="false">
      <alignment vertical="center"/>
    </xf>
    <xf numFmtId="0" fontId="11" fillId="2" borderId="0" applyNumberFormat="false" applyBorder="false" applyAlignment="false" applyProtection="false"/>
  </cellStyleXfs>
  <cellXfs count="168">
    <xf numFmtId="0" fontId="0" fillId="0" borderId="0" xfId="0"/>
    <xf numFmtId="0" fontId="1" fillId="0" borderId="0" xfId="554" applyFont="true" applyAlignment="true">
      <alignment horizontal="center" vertical="center"/>
    </xf>
    <xf numFmtId="0" fontId="2" fillId="0" borderId="0" xfId="554" applyFont="true" applyAlignment="true">
      <alignment horizontal="center" vertical="top"/>
    </xf>
    <xf numFmtId="0" fontId="3" fillId="0" borderId="0" xfId="554" applyFont="true" applyAlignment="true">
      <alignment horizontal="right"/>
    </xf>
    <xf numFmtId="0" fontId="3" fillId="0" borderId="0" xfId="554" applyFont="true" applyAlignment="true"/>
    <xf numFmtId="180" fontId="1" fillId="0" borderId="0" xfId="554" applyNumberFormat="true" applyFont="true" applyAlignment="true">
      <alignment horizontal="center" vertical="center"/>
    </xf>
    <xf numFmtId="0" fontId="4" fillId="0" borderId="0" xfId="554" applyAlignment="true"/>
    <xf numFmtId="0" fontId="5" fillId="0" borderId="0" xfId="554" applyFont="true" applyAlignment="true">
      <alignment horizontal="center"/>
    </xf>
    <xf numFmtId="180" fontId="2" fillId="0" borderId="0" xfId="554" applyNumberFormat="true" applyFont="true" applyAlignment="true">
      <alignment horizontal="center" vertical="top"/>
    </xf>
    <xf numFmtId="0" fontId="3" fillId="0" borderId="0" xfId="554" applyFont="true" applyAlignment="true">
      <alignment horizontal="left"/>
    </xf>
    <xf numFmtId="180" fontId="3" fillId="0" borderId="0" xfId="554" applyNumberFormat="true" applyFont="true" applyAlignment="true">
      <alignment horizontal="center"/>
    </xf>
    <xf numFmtId="0" fontId="3" fillId="0" borderId="1" xfId="554" applyFont="true" applyBorder="true" applyAlignment="true">
      <alignment horizontal="center" vertical="center" wrapText="true"/>
    </xf>
    <xf numFmtId="0" fontId="3" fillId="0" borderId="2" xfId="554" applyFont="true" applyBorder="true" applyAlignment="true">
      <alignment horizontal="center" vertical="center" wrapText="true"/>
    </xf>
    <xf numFmtId="180" fontId="3" fillId="0" borderId="2" xfId="554" applyNumberFormat="true" applyFont="true" applyBorder="true" applyAlignment="true">
      <alignment horizontal="center" vertical="center" wrapText="true"/>
    </xf>
    <xf numFmtId="0" fontId="6" fillId="0" borderId="2" xfId="554" applyFont="true" applyBorder="true" applyAlignment="true">
      <alignment horizontal="center" vertical="center" wrapText="true"/>
    </xf>
    <xf numFmtId="193" fontId="3" fillId="0" borderId="3" xfId="554" applyNumberFormat="true" applyFont="true" applyBorder="true" applyAlignment="true">
      <alignment horizontal="center" vertical="center" wrapText="true"/>
    </xf>
    <xf numFmtId="0" fontId="6" fillId="0" borderId="2" xfId="554" applyFont="true" applyBorder="true" applyAlignment="true">
      <alignment horizontal="left" vertical="center" wrapText="true"/>
    </xf>
    <xf numFmtId="49" fontId="3" fillId="0" borderId="2" xfId="831" applyNumberFormat="true" applyFont="true" applyFill="true" applyBorder="true" applyAlignment="true" applyProtection="true">
      <alignment horizontal="center" vertical="center" wrapText="true"/>
    </xf>
    <xf numFmtId="180" fontId="3" fillId="0" borderId="2" xfId="831" applyNumberFormat="true" applyFont="true" applyFill="true" applyBorder="true" applyAlignment="true" applyProtection="true">
      <alignment horizontal="center" vertical="center" wrapText="true"/>
    </xf>
    <xf numFmtId="0" fontId="7" fillId="0" borderId="0" xfId="554" applyFont="true" applyAlignment="true">
      <alignment horizontal="center" vertical="center"/>
    </xf>
    <xf numFmtId="180" fontId="3" fillId="0" borderId="2" xfId="831" applyNumberFormat="true" applyFont="true" applyFill="true" applyBorder="true" applyAlignment="true">
      <alignment horizontal="center" vertical="center"/>
    </xf>
    <xf numFmtId="0" fontId="7" fillId="0" borderId="2" xfId="554" applyFont="true" applyBorder="true" applyAlignment="true">
      <alignment horizontal="center" vertical="center"/>
    </xf>
    <xf numFmtId="0" fontId="3" fillId="0" borderId="3" xfId="554" applyFont="true" applyBorder="true" applyAlignment="true">
      <alignment horizontal="center" vertical="center" wrapText="true"/>
    </xf>
    <xf numFmtId="0" fontId="3" fillId="0" borderId="2" xfId="554" applyFont="true" applyBorder="true" applyAlignment="true">
      <alignment horizontal="center" vertical="center"/>
    </xf>
    <xf numFmtId="0" fontId="3" fillId="0" borderId="0" xfId="554" applyFont="true" applyAlignment="true">
      <alignment horizontal="center" vertical="center"/>
    </xf>
    <xf numFmtId="0" fontId="3" fillId="0" borderId="2" xfId="554" applyFont="true" applyBorder="true" applyAlignment="true">
      <alignment horizontal="left" vertical="center" wrapText="true"/>
    </xf>
    <xf numFmtId="0" fontId="3" fillId="0" borderId="0" xfId="543" applyFont="true" applyAlignment="true">
      <alignment wrapText="true"/>
    </xf>
    <xf numFmtId="0" fontId="4" fillId="0" borderId="0" xfId="543" applyAlignment="true">
      <alignment wrapText="true"/>
    </xf>
    <xf numFmtId="0" fontId="5" fillId="0" borderId="0" xfId="543" applyFont="true" applyAlignment="true">
      <alignment horizontal="left" wrapText="true"/>
    </xf>
    <xf numFmtId="0" fontId="5" fillId="0" borderId="0" xfId="543" applyFont="true" applyAlignment="true">
      <alignment wrapText="true"/>
    </xf>
    <xf numFmtId="0" fontId="8" fillId="0" borderId="0" xfId="574" applyFont="true" applyAlignment="true">
      <alignment horizontal="center" vertical="center" wrapText="true"/>
    </xf>
    <xf numFmtId="0" fontId="3" fillId="0" borderId="0" xfId="0" applyFont="true" applyAlignment="true">
      <alignment horizontal="left" wrapText="true"/>
    </xf>
    <xf numFmtId="0" fontId="9" fillId="0" borderId="0" xfId="574" applyFont="true" applyAlignment="true">
      <alignment wrapText="true"/>
    </xf>
    <xf numFmtId="0" fontId="3" fillId="0" borderId="2" xfId="543" applyFont="true" applyBorder="true" applyAlignment="true">
      <alignment horizontal="center" vertical="center" wrapText="true"/>
    </xf>
    <xf numFmtId="0" fontId="3" fillId="0" borderId="2" xfId="543" applyFont="true" applyBorder="true" applyAlignment="true">
      <alignment vertical="center" wrapText="true"/>
    </xf>
    <xf numFmtId="180" fontId="3" fillId="0" borderId="2" xfId="543" applyNumberFormat="true" applyFont="true" applyBorder="true" applyAlignment="true">
      <alignment horizontal="center" vertical="center" wrapText="true"/>
    </xf>
    <xf numFmtId="0" fontId="4" fillId="0" borderId="2" xfId="543" applyBorder="true" applyAlignment="true">
      <alignment wrapText="true"/>
    </xf>
    <xf numFmtId="178" fontId="4" fillId="0" borderId="2" xfId="543" applyNumberFormat="true" applyBorder="true" applyAlignment="true">
      <alignment wrapText="true"/>
    </xf>
    <xf numFmtId="0" fontId="9" fillId="0" borderId="0" xfId="574" applyFont="true" applyAlignment="true">
      <alignment horizontal="right" wrapText="true"/>
    </xf>
    <xf numFmtId="0" fontId="10" fillId="0" borderId="0" xfId="543" applyFont="true"/>
    <xf numFmtId="0" fontId="2" fillId="0" borderId="0" xfId="0" applyFont="true" applyAlignment="true">
      <alignment horizontal="center" vertical="top"/>
    </xf>
    <xf numFmtId="0" fontId="3" fillId="0" borderId="0" xfId="0" applyFont="true" applyAlignment="true">
      <alignment horizontal="right"/>
    </xf>
    <xf numFmtId="0" fontId="3" fillId="0" borderId="0" xfId="0" applyFont="true"/>
    <xf numFmtId="0" fontId="1" fillId="0" borderId="0" xfId="0" applyFont="true" applyAlignment="true">
      <alignment horizontal="center" vertical="center"/>
    </xf>
    <xf numFmtId="0" fontId="5" fillId="0" borderId="0" xfId="0" applyFont="true"/>
    <xf numFmtId="0" fontId="2" fillId="0" borderId="0" xfId="0" applyFont="true" applyAlignment="true">
      <alignment horizontal="centerContinuous" vertical="top"/>
    </xf>
    <xf numFmtId="0" fontId="3" fillId="0" borderId="0" xfId="0" applyFont="true" applyAlignment="true">
      <alignment horizontal="left"/>
    </xf>
    <xf numFmtId="0" fontId="3" fillId="0" borderId="2" xfId="0" applyFont="true" applyBorder="true" applyAlignment="true">
      <alignment horizontal="center" vertical="center" wrapText="true"/>
    </xf>
    <xf numFmtId="0" fontId="3" fillId="0" borderId="2" xfId="0" applyFont="true" applyBorder="true" applyAlignment="true">
      <alignment horizontal="centerContinuous" vertical="center"/>
    </xf>
    <xf numFmtId="0" fontId="3" fillId="0" borderId="1" xfId="0" applyFont="true" applyBorder="true" applyAlignment="true">
      <alignment horizontal="center" vertical="center" wrapText="true"/>
    </xf>
    <xf numFmtId="194" fontId="3" fillId="0" borderId="2" xfId="0" applyNumberFormat="true" applyFont="true" applyBorder="true" applyAlignment="true">
      <alignment horizontal="left" vertical="center" wrapText="true"/>
    </xf>
    <xf numFmtId="194" fontId="3" fillId="0" borderId="2" xfId="0" applyNumberFormat="true" applyFont="true" applyBorder="true" applyAlignment="true">
      <alignment horizontal="center" vertical="center" wrapText="true"/>
    </xf>
    <xf numFmtId="193" fontId="3" fillId="0" borderId="3" xfId="0" applyNumberFormat="true" applyFont="true" applyBorder="true" applyAlignment="true">
      <alignment horizontal="right" vertical="center" wrapText="true"/>
    </xf>
    <xf numFmtId="193" fontId="3" fillId="0" borderId="2" xfId="0" applyNumberFormat="true" applyFont="true" applyBorder="true" applyAlignment="true">
      <alignment horizontal="right" vertical="center" wrapText="true"/>
    </xf>
    <xf numFmtId="0" fontId="3" fillId="0" borderId="0" xfId="0" applyFont="true" applyAlignment="true">
      <alignment horizontal="left" vertical="center"/>
    </xf>
    <xf numFmtId="0" fontId="3" fillId="0" borderId="0" xfId="0" applyFont="true" applyAlignment="true">
      <alignment horizontal="center" vertical="center"/>
    </xf>
    <xf numFmtId="177" fontId="1" fillId="0" borderId="0" xfId="554" applyNumberFormat="true" applyFont="true" applyAlignment="true">
      <alignment horizontal="center" vertical="center"/>
    </xf>
    <xf numFmtId="0" fontId="4" fillId="0" borderId="0" xfId="554">
      <alignment vertical="center"/>
    </xf>
    <xf numFmtId="0" fontId="5" fillId="0" borderId="0" xfId="554" applyFont="true" applyAlignment="true"/>
    <xf numFmtId="193" fontId="3" fillId="0" borderId="2" xfId="554" applyNumberFormat="true" applyFont="true" applyBorder="true" applyAlignment="true">
      <alignment horizontal="center" vertical="center" wrapText="true"/>
    </xf>
    <xf numFmtId="0" fontId="3" fillId="0" borderId="2" xfId="71" applyFont="true" applyBorder="true" applyAlignment="true" applyProtection="true">
      <alignment horizontal="center" vertical="center" wrapText="true"/>
    </xf>
    <xf numFmtId="193" fontId="3" fillId="0" borderId="3" xfId="71" applyNumberFormat="true" applyFont="true" applyBorder="true" applyAlignment="true" applyProtection="true">
      <alignment horizontal="center" vertical="center" wrapText="true"/>
    </xf>
    <xf numFmtId="193" fontId="3" fillId="0" borderId="2" xfId="71" applyNumberFormat="true" applyFont="true" applyBorder="true" applyAlignment="true" applyProtection="true">
      <alignment horizontal="center" vertical="center" wrapText="true"/>
    </xf>
    <xf numFmtId="194" fontId="3" fillId="0" borderId="2" xfId="71" applyNumberFormat="true" applyFont="true" applyBorder="true" applyAlignment="true" applyProtection="true">
      <alignment horizontal="center" vertical="center" wrapText="true"/>
    </xf>
    <xf numFmtId="194" fontId="3" fillId="0" borderId="2" xfId="554" applyNumberFormat="true" applyFont="true" applyBorder="true" applyAlignment="true">
      <alignment horizontal="center" vertical="center" wrapText="true"/>
    </xf>
    <xf numFmtId="193" fontId="3" fillId="0" borderId="3" xfId="554" applyNumberFormat="true" applyFont="true" applyBorder="true" applyAlignment="true">
      <alignment horizontal="right" vertical="center" wrapText="true"/>
    </xf>
    <xf numFmtId="193" fontId="3" fillId="0" borderId="2" xfId="554" applyNumberFormat="true" applyFont="true" applyBorder="true" applyAlignment="true">
      <alignment horizontal="right" vertical="center" wrapText="true"/>
    </xf>
    <xf numFmtId="177" fontId="2" fillId="0" borderId="0" xfId="554" applyNumberFormat="true" applyFont="true" applyAlignment="true">
      <alignment horizontal="center" vertical="top"/>
    </xf>
    <xf numFmtId="177" fontId="3" fillId="0" borderId="0" xfId="554" applyNumberFormat="true" applyFont="true" applyAlignment="true">
      <alignment horizontal="right"/>
    </xf>
    <xf numFmtId="177" fontId="3" fillId="0" borderId="2" xfId="554" applyNumberFormat="true" applyFont="true" applyBorder="true" applyAlignment="true">
      <alignment horizontal="center" vertical="center" wrapText="true"/>
    </xf>
    <xf numFmtId="4" fontId="3" fillId="0" borderId="2" xfId="71" applyNumberFormat="true" applyFont="true" applyBorder="true" applyAlignment="true" applyProtection="true">
      <alignment horizontal="left" vertical="center" wrapText="true"/>
    </xf>
    <xf numFmtId="177" fontId="3" fillId="0" borderId="2" xfId="831" applyNumberFormat="true" applyFont="true" applyFill="true" applyBorder="true" applyAlignment="true" applyProtection="true">
      <alignment horizontal="center" vertical="center" wrapText="true"/>
    </xf>
    <xf numFmtId="177" fontId="3" fillId="0" borderId="2" xfId="71" applyNumberFormat="true" applyFont="true" applyBorder="true" applyAlignment="true" applyProtection="true">
      <alignment horizontal="center" vertical="center" wrapText="true"/>
    </xf>
    <xf numFmtId="177" fontId="3" fillId="0" borderId="2" xfId="554" applyNumberFormat="true" applyFont="true" applyBorder="true" applyAlignment="true">
      <alignment horizontal="right" vertical="center" wrapText="true"/>
    </xf>
    <xf numFmtId="0" fontId="1" fillId="0" borderId="2" xfId="554" applyFont="true" applyBorder="true" applyAlignment="true">
      <alignment horizontal="center" vertical="center"/>
    </xf>
    <xf numFmtId="0" fontId="3" fillId="0" borderId="0" xfId="574"/>
    <xf numFmtId="0" fontId="8" fillId="0" borderId="0" xfId="574" applyFont="true" applyAlignment="true">
      <alignment vertical="center"/>
    </xf>
    <xf numFmtId="0" fontId="8" fillId="0" borderId="0" xfId="574" applyFont="true" applyAlignment="true">
      <alignment horizontal="center" vertical="center"/>
    </xf>
    <xf numFmtId="0" fontId="9" fillId="0" borderId="0" xfId="574" applyFont="true"/>
    <xf numFmtId="0" fontId="9" fillId="0" borderId="2" xfId="574" applyFont="true" applyBorder="true" applyAlignment="true">
      <alignment horizontal="center" vertical="center" wrapText="true"/>
    </xf>
    <xf numFmtId="0" fontId="9" fillId="0" borderId="2" xfId="574" applyFont="true" applyBorder="true" applyAlignment="true">
      <alignment horizontal="center" vertical="center"/>
    </xf>
    <xf numFmtId="180" fontId="9" fillId="0" borderId="2" xfId="574" applyNumberFormat="true" applyFont="true" applyBorder="true" applyAlignment="true">
      <alignment horizontal="center" vertical="center"/>
    </xf>
    <xf numFmtId="0" fontId="9" fillId="0" borderId="0" xfId="574" applyFont="true" applyAlignment="true">
      <alignment vertical="center"/>
    </xf>
    <xf numFmtId="0" fontId="9" fillId="0" borderId="0" xfId="574" applyFont="true" applyAlignment="true">
      <alignment horizontal="right"/>
    </xf>
    <xf numFmtId="0" fontId="9" fillId="0" borderId="0" xfId="574" applyFont="true" applyAlignment="true">
      <alignment horizontal="center" vertical="center" wrapText="true"/>
    </xf>
    <xf numFmtId="0" fontId="3" fillId="0" borderId="2" xfId="0" applyFont="true" applyBorder="true" applyAlignment="true">
      <alignment horizontal="left" vertical="center" wrapText="true"/>
    </xf>
    <xf numFmtId="180" fontId="3" fillId="0" borderId="2" xfId="0" applyNumberFormat="true" applyFont="true" applyBorder="true" applyAlignment="true">
      <alignment horizontal="right" vertical="center" wrapText="true"/>
    </xf>
    <xf numFmtId="49" fontId="3" fillId="0" borderId="2" xfId="0" applyNumberFormat="true" applyFont="true" applyBorder="true" applyAlignment="true">
      <alignment horizontal="left" vertical="center" wrapText="true"/>
    </xf>
    <xf numFmtId="180" fontId="3" fillId="0" borderId="2" xfId="0" applyNumberFormat="true" applyFont="true" applyBorder="true" applyAlignment="true">
      <alignment horizontal="left" vertical="center" wrapText="true"/>
    </xf>
    <xf numFmtId="180" fontId="3" fillId="0" borderId="2" xfId="0" applyNumberFormat="true" applyFont="true" applyBorder="true" applyAlignment="true">
      <alignment horizontal="center" vertical="center" wrapText="true"/>
    </xf>
    <xf numFmtId="49" fontId="3" fillId="0" borderId="2" xfId="0" applyNumberFormat="true" applyFont="true" applyBorder="true" applyAlignment="true">
      <alignment horizontal="center" vertical="center" wrapText="true"/>
    </xf>
    <xf numFmtId="180" fontId="3" fillId="0" borderId="2" xfId="0" applyNumberFormat="true" applyFont="true" applyBorder="true" applyAlignment="true">
      <alignment horizontal="left" vertical="center" wrapText="true" indent="1"/>
    </xf>
    <xf numFmtId="49" fontId="3" fillId="0" borderId="2" xfId="0" applyNumberFormat="true" applyFont="true" applyBorder="true" applyAlignment="true">
      <alignment horizontal="right" vertical="center" wrapText="true"/>
    </xf>
    <xf numFmtId="180" fontId="3" fillId="0" borderId="2" xfId="0" applyNumberFormat="true" applyFont="true" applyBorder="true" applyAlignment="true">
      <alignment horizontal="left" vertical="center" wrapText="true" indent="2"/>
    </xf>
    <xf numFmtId="0" fontId="3" fillId="0" borderId="2" xfId="0" applyFont="true" applyBorder="true" applyAlignment="true">
      <alignment horizontal="left" vertical="center"/>
    </xf>
    <xf numFmtId="178" fontId="3" fillId="0" borderId="2" xfId="0" applyNumberFormat="true" applyFont="true" applyBorder="true" applyAlignment="true">
      <alignment horizontal="left" vertical="center"/>
    </xf>
    <xf numFmtId="178" fontId="1" fillId="0" borderId="2" xfId="0" applyNumberFormat="true" applyFont="true" applyBorder="true" applyAlignment="true">
      <alignment horizontal="center" vertical="center"/>
    </xf>
    <xf numFmtId="0" fontId="3" fillId="0" borderId="2" xfId="0" applyFont="true" applyBorder="true" applyAlignment="true">
      <alignment horizontal="center" vertical="center"/>
    </xf>
    <xf numFmtId="180" fontId="3" fillId="0" borderId="2" xfId="0" applyNumberFormat="true" applyFont="true" applyBorder="true"/>
    <xf numFmtId="4" fontId="3" fillId="0" borderId="2" xfId="0" applyNumberFormat="true" applyFont="true" applyBorder="true" applyAlignment="true">
      <alignment horizontal="center" vertical="center" wrapText="true"/>
    </xf>
    <xf numFmtId="4" fontId="3" fillId="0" borderId="2" xfId="0" applyNumberFormat="true" applyFont="true" applyBorder="true" applyAlignment="true">
      <alignment horizontal="right" vertical="center" wrapText="true"/>
    </xf>
    <xf numFmtId="4" fontId="3" fillId="0" borderId="2" xfId="0" applyNumberFormat="true" applyFont="true" applyBorder="true" applyAlignment="true">
      <alignment horizontal="left" vertical="center" wrapText="true"/>
    </xf>
    <xf numFmtId="4" fontId="3" fillId="0" borderId="2" xfId="0" applyNumberFormat="true" applyFont="true" applyBorder="true" applyAlignment="true">
      <alignment horizontal="left" vertical="center"/>
    </xf>
    <xf numFmtId="4" fontId="3" fillId="0" borderId="2" xfId="0" applyNumberFormat="true" applyFont="true" applyBorder="true" applyAlignment="true">
      <alignment wrapText="true"/>
    </xf>
    <xf numFmtId="0" fontId="1" fillId="0" borderId="2" xfId="0" applyFont="true" applyBorder="true" applyAlignment="true">
      <alignment vertical="center"/>
    </xf>
    <xf numFmtId="4" fontId="3" fillId="0" borderId="1" xfId="0" applyNumberFormat="true" applyFont="true" applyBorder="true" applyAlignment="true">
      <alignment horizontal="right" vertical="center" wrapText="true"/>
    </xf>
    <xf numFmtId="4" fontId="3" fillId="0" borderId="4" xfId="0" applyNumberFormat="true" applyFont="true" applyBorder="true" applyAlignment="true">
      <alignment horizontal="left" vertical="center" wrapText="true"/>
    </xf>
    <xf numFmtId="4" fontId="3" fillId="0" borderId="5" xfId="0" applyNumberFormat="true" applyFont="true" applyBorder="true" applyAlignment="true">
      <alignment horizontal="right" vertical="center" wrapText="true"/>
    </xf>
    <xf numFmtId="0" fontId="3" fillId="0" borderId="2" xfId="0" applyFont="true" applyBorder="true" applyAlignment="true">
      <alignment horizontal="left" vertical="center" wrapText="true" indent="3"/>
    </xf>
    <xf numFmtId="4" fontId="3" fillId="0" borderId="2" xfId="0" applyNumberFormat="true" applyFont="true" applyBorder="true" applyAlignment="true">
      <alignment horizontal="center" vertical="center"/>
    </xf>
    <xf numFmtId="193" fontId="3" fillId="0" borderId="0" xfId="0" applyNumberFormat="true" applyFont="true" applyAlignment="true">
      <alignment horizontal="right" vertical="center" wrapText="true"/>
    </xf>
    <xf numFmtId="0" fontId="3" fillId="0" borderId="0" xfId="0" applyFont="true" applyAlignment="true">
      <alignment horizontal="centerContinuous" vertical="center"/>
    </xf>
    <xf numFmtId="176" fontId="3" fillId="0" borderId="0" xfId="0" applyNumberFormat="true" applyFont="true" applyAlignment="true">
      <alignment horizontal="right" vertical="center" wrapText="true"/>
    </xf>
    <xf numFmtId="0" fontId="1" fillId="0" borderId="0" xfId="0" applyFont="true" applyAlignment="true">
      <alignment vertical="center"/>
    </xf>
    <xf numFmtId="193" fontId="1" fillId="0" borderId="0" xfId="0" applyNumberFormat="true" applyFont="true" applyAlignment="true">
      <alignment vertical="center"/>
    </xf>
    <xf numFmtId="0" fontId="2" fillId="0" borderId="0" xfId="0" applyFont="true" applyAlignment="true">
      <alignment vertical="top"/>
    </xf>
    <xf numFmtId="0" fontId="3" fillId="0" borderId="0" xfId="0" applyFont="true" applyAlignment="true">
      <alignment vertical="center"/>
    </xf>
    <xf numFmtId="0" fontId="1" fillId="0" borderId="0" xfId="0" applyFont="true"/>
    <xf numFmtId="180" fontId="1" fillId="0" borderId="0" xfId="0" applyNumberFormat="true" applyFont="true" applyAlignment="true">
      <alignment horizontal="right" vertical="top"/>
    </xf>
    <xf numFmtId="180" fontId="2" fillId="0" borderId="0" xfId="0" applyNumberFormat="true" applyFont="true" applyAlignment="true">
      <alignment horizontal="center" vertical="top"/>
    </xf>
    <xf numFmtId="180" fontId="3" fillId="0" borderId="0" xfId="0" applyNumberFormat="true" applyFont="true" applyAlignment="true">
      <alignment horizontal="right"/>
    </xf>
    <xf numFmtId="180" fontId="3" fillId="0" borderId="0" xfId="0" applyNumberFormat="true" applyFont="true" applyAlignment="true">
      <alignment vertical="center"/>
    </xf>
    <xf numFmtId="180" fontId="3" fillId="0" borderId="0" xfId="0" applyNumberFormat="true" applyFont="true" applyAlignment="true">
      <alignment horizontal="center" vertical="center"/>
    </xf>
    <xf numFmtId="180" fontId="3" fillId="0" borderId="0" xfId="0" applyNumberFormat="true" applyFont="true"/>
    <xf numFmtId="49" fontId="1" fillId="0" borderId="0" xfId="0" applyNumberFormat="true" applyFont="true" applyAlignment="true">
      <alignment horizontal="left" vertical="center"/>
    </xf>
    <xf numFmtId="180" fontId="1" fillId="0" borderId="0" xfId="0" applyNumberFormat="true" applyFont="true" applyAlignment="true">
      <alignment horizontal="left" vertical="center"/>
    </xf>
    <xf numFmtId="180" fontId="1" fillId="0" borderId="0" xfId="0" applyNumberFormat="true" applyFont="true" applyAlignment="true">
      <alignment horizontal="center" vertical="center"/>
    </xf>
    <xf numFmtId="180" fontId="0" fillId="0" borderId="0" xfId="0" applyNumberFormat="true"/>
    <xf numFmtId="49" fontId="5" fillId="0" borderId="0" xfId="0" applyNumberFormat="true" applyFont="true"/>
    <xf numFmtId="180" fontId="5" fillId="0" borderId="0" xfId="0" applyNumberFormat="true" applyFont="true"/>
    <xf numFmtId="49" fontId="2" fillId="0" borderId="0" xfId="0" applyNumberFormat="true" applyFont="true" applyAlignment="true">
      <alignment horizontal="centerContinuous" vertical="top"/>
    </xf>
    <xf numFmtId="180" fontId="2" fillId="0" borderId="0" xfId="0" applyNumberFormat="true" applyFont="true" applyAlignment="true">
      <alignment horizontal="centerContinuous" vertical="top"/>
    </xf>
    <xf numFmtId="49" fontId="3" fillId="0" borderId="0" xfId="0" applyNumberFormat="true" applyFont="true" applyAlignment="true">
      <alignment horizontal="left"/>
    </xf>
    <xf numFmtId="180" fontId="3" fillId="0" borderId="2" xfId="0" applyNumberFormat="true" applyFont="true" applyBorder="true" applyAlignment="true">
      <alignment horizontal="center" vertical="center"/>
    </xf>
    <xf numFmtId="49" fontId="3" fillId="0" borderId="2" xfId="0" applyNumberFormat="true" applyFont="true" applyBorder="true" applyAlignment="true">
      <alignment horizontal="left" vertical="center"/>
    </xf>
    <xf numFmtId="0" fontId="1" fillId="0" borderId="0" xfId="0" applyFont="true" applyAlignment="true">
      <alignment horizontal="right" vertical="top"/>
    </xf>
    <xf numFmtId="0" fontId="0" fillId="0" borderId="0" xfId="0" applyAlignment="true">
      <alignment horizontal="center" vertical="center" wrapText="true"/>
    </xf>
    <xf numFmtId="179" fontId="1" fillId="0" borderId="0" xfId="0" applyNumberFormat="true" applyFont="true" applyAlignment="true">
      <alignment vertical="center"/>
    </xf>
    <xf numFmtId="183" fontId="2" fillId="0" borderId="0" xfId="0" applyNumberFormat="true" applyFont="true" applyAlignment="true">
      <alignment horizontal="center" vertical="top"/>
    </xf>
    <xf numFmtId="196" fontId="3" fillId="0" borderId="0" xfId="0" applyNumberFormat="true" applyFont="true" applyAlignment="true">
      <alignment horizontal="left"/>
    </xf>
    <xf numFmtId="196" fontId="3" fillId="0" borderId="0" xfId="0" applyNumberFormat="true" applyFont="true" applyAlignment="true">
      <alignment horizontal="right"/>
    </xf>
    <xf numFmtId="196" fontId="0" fillId="0" borderId="2" xfId="0" applyNumberFormat="true" applyBorder="true" applyAlignment="true">
      <alignment horizontal="center" vertical="center" wrapText="true"/>
    </xf>
    <xf numFmtId="196" fontId="0" fillId="0" borderId="1" xfId="0" applyNumberFormat="true" applyBorder="true" applyAlignment="true">
      <alignment horizontal="center" vertical="center" wrapText="true"/>
    </xf>
    <xf numFmtId="0" fontId="0" fillId="0" borderId="2" xfId="0" applyBorder="true" applyAlignment="true">
      <alignment horizontal="center" vertical="center"/>
    </xf>
    <xf numFmtId="196" fontId="0" fillId="0" borderId="6" xfId="0" applyNumberFormat="true" applyBorder="true" applyAlignment="true">
      <alignment horizontal="center" vertical="center" wrapText="true"/>
    </xf>
    <xf numFmtId="0" fontId="1" fillId="0" borderId="2" xfId="0" applyFont="true" applyBorder="true" applyAlignment="true">
      <alignment horizontal="center" vertical="center" wrapText="true"/>
    </xf>
    <xf numFmtId="185" fontId="1" fillId="0" borderId="2" xfId="0" applyNumberFormat="true" applyFont="true" applyBorder="true" applyAlignment="true">
      <alignment horizontal="right" vertical="center" wrapText="true"/>
    </xf>
    <xf numFmtId="193" fontId="3" fillId="0" borderId="2" xfId="0" applyNumberFormat="true" applyFont="true" applyBorder="true" applyAlignment="true">
      <alignment horizontal="center" vertical="center" wrapText="true"/>
    </xf>
    <xf numFmtId="193" fontId="0" fillId="0" borderId="4" xfId="0" applyNumberFormat="true" applyBorder="true" applyAlignment="true">
      <alignment horizontal="center" vertical="center" wrapText="true"/>
    </xf>
    <xf numFmtId="193" fontId="0" fillId="0" borderId="3" xfId="0" applyNumberFormat="true" applyBorder="true" applyAlignment="true">
      <alignment horizontal="center" vertical="center" wrapText="true"/>
    </xf>
    <xf numFmtId="196" fontId="1" fillId="0" borderId="0" xfId="0" applyNumberFormat="true" applyFont="true" applyAlignment="true">
      <alignment horizontal="right" vertical="top"/>
    </xf>
    <xf numFmtId="0" fontId="0" fillId="0" borderId="2" xfId="0" applyBorder="true" applyAlignment="true">
      <alignment horizontal="center" vertical="center" wrapText="true"/>
    </xf>
    <xf numFmtId="196" fontId="0" fillId="0" borderId="1" xfId="0" applyNumberFormat="true" applyBorder="true" applyAlignment="true">
      <alignment vertical="center" wrapText="true"/>
    </xf>
    <xf numFmtId="179" fontId="0" fillId="0" borderId="1" xfId="0" applyNumberFormat="true" applyBorder="true" applyAlignment="true">
      <alignment vertical="center" wrapText="true"/>
    </xf>
    <xf numFmtId="180" fontId="3" fillId="0" borderId="0" xfId="0" applyNumberFormat="true" applyFont="true" applyAlignment="true">
      <alignment horizontal="left"/>
    </xf>
    <xf numFmtId="180" fontId="3" fillId="0" borderId="4" xfId="0" applyNumberFormat="true" applyFont="true" applyBorder="true" applyAlignment="true">
      <alignment vertical="center"/>
    </xf>
    <xf numFmtId="180" fontId="3" fillId="0" borderId="4" xfId="0" applyNumberFormat="true" applyFont="true" applyBorder="true" applyAlignment="true">
      <alignment horizontal="left" vertical="center"/>
    </xf>
    <xf numFmtId="180" fontId="3" fillId="0" borderId="2" xfId="0" applyNumberFormat="true" applyFont="true" applyBorder="true" applyAlignment="true">
      <alignment horizontal="left" vertical="center"/>
    </xf>
    <xf numFmtId="180" fontId="3" fillId="0" borderId="2" xfId="0" applyNumberFormat="true" applyFont="true" applyBorder="true" applyAlignment="true">
      <alignment wrapText="true"/>
    </xf>
    <xf numFmtId="180" fontId="3" fillId="0" borderId="1" xfId="0" applyNumberFormat="true" applyFont="true" applyBorder="true" applyAlignment="true">
      <alignment horizontal="right" vertical="center" wrapText="true"/>
    </xf>
    <xf numFmtId="180" fontId="3" fillId="0" borderId="4" xfId="0" applyNumberFormat="true" applyFont="true" applyBorder="true" applyAlignment="true">
      <alignment horizontal="left" vertical="center" wrapText="true"/>
    </xf>
    <xf numFmtId="180" fontId="3" fillId="0" borderId="5" xfId="0" applyNumberFormat="true" applyFont="true" applyBorder="true" applyAlignment="true">
      <alignment horizontal="right" vertical="center" wrapText="true"/>
    </xf>
    <xf numFmtId="180" fontId="3" fillId="0" borderId="0" xfId="0" applyNumberFormat="true" applyFont="true" applyAlignment="true">
      <alignment horizontal="left" vertical="center"/>
    </xf>
    <xf numFmtId="180" fontId="3" fillId="0" borderId="0" xfId="0" applyNumberFormat="true" applyFont="true" applyAlignment="true">
      <alignment horizontal="right" vertical="center" wrapText="true"/>
    </xf>
    <xf numFmtId="180" fontId="3" fillId="0" borderId="0" xfId="0" applyNumberFormat="true" applyFont="true" applyAlignment="true">
      <alignment horizontal="centerContinuous" vertical="center"/>
    </xf>
    <xf numFmtId="180" fontId="1" fillId="0" borderId="0" xfId="0" applyNumberFormat="true" applyFont="true" applyAlignment="true">
      <alignment vertical="center"/>
    </xf>
    <xf numFmtId="180" fontId="2" fillId="0" borderId="0" xfId="0" applyNumberFormat="true" applyFont="true" applyAlignment="true">
      <alignment vertical="top"/>
    </xf>
    <xf numFmtId="180" fontId="1" fillId="0" borderId="0" xfId="0" applyNumberFormat="true" applyFont="true"/>
  </cellXfs>
  <cellStyles count="840">
    <cellStyle name="常规" xfId="0" builtinId="0"/>
    <cellStyle name="표준_0N-HANDLING " xfId="1"/>
    <cellStyle name="통화_BOILER-CO1" xfId="2"/>
    <cellStyle name="통화 [0]_BOILER-CO1" xfId="3"/>
    <cellStyle name="콤마_BOILER-CO1" xfId="4"/>
    <cellStyle name="콤마 [0]_BOILER-CO1" xfId="5"/>
    <cellStyle name="注释 2" xfId="6"/>
    <cellStyle name="样式 1" xfId="7"/>
    <cellStyle name="小数" xfId="8"/>
    <cellStyle name="未定义" xfId="9"/>
    <cellStyle name="输入 2" xfId="10"/>
    <cellStyle name="输出 2" xfId="11"/>
    <cellStyle name="适中 2" xfId="12"/>
    <cellStyle name="强调文字颜色 6 2" xfId="13"/>
    <cellStyle name="强调文字颜色 5 2" xfId="14"/>
    <cellStyle name="好_行政(燃修费)_不含人员经费系数" xfId="15"/>
    <cellStyle name="Input" xfId="16"/>
    <cellStyle name="差_县市旗测算20080508_不含人员经费系数" xfId="17"/>
    <cellStyle name="差_县区合并测算20080423(按照各省比重）_县市旗测算-新科目（含人口规模效应）_财力性转移支付2010年预算参考数" xfId="18"/>
    <cellStyle name="差_县区合并测算20080423(按照各省比重）_民生政策最低支出需求" xfId="19"/>
    <cellStyle name="差_行政公检法测算_县市旗测算-新科目（含人口规模效应）" xfId="20"/>
    <cellStyle name="差_县区合并测算20080421_民生政策最低支出需求_财力性转移支付2010年预算参考数" xfId="21"/>
    <cellStyle name="差_文体广播事业(按照总人口测算）—20080416_民生政策最低支出需求" xfId="22"/>
    <cellStyle name="差_文体广播事业(按照总人口测算）—20080416" xfId="23"/>
    <cellStyle name="差_分县成本差异系数_财力性转移支付2010年预算参考数" xfId="24"/>
    <cellStyle name="差_卫生(按照总人口测算）—20080416_民生政策最低支出需求" xfId="25"/>
    <cellStyle name="差_文体广播部门" xfId="26"/>
    <cellStyle name="好_县市旗测算20080508_不含人员经费系数_财力性转移支付2010年预算参考数" xfId="27"/>
    <cellStyle name="差_卫生(按照总人口测算）—20080416_不含人员经费系数_财力性转移支付2010年预算参考数" xfId="28"/>
    <cellStyle name="差_县市旗测算20080508_财力性转移支付2010年预算参考数" xfId="29"/>
    <cellStyle name="差_县区合并测算20080423(按照各省比重）_财力性转移支付2010年预算参考数" xfId="30"/>
    <cellStyle name="差_人员工资和公用经费_财力性转移支付2010年预算参考数" xfId="31"/>
    <cellStyle name="好_县区合并测算20080421_不含人员经费系数_财力性转移支付2010年预算参考数" xfId="32"/>
    <cellStyle name="差_卫生(按照总人口测算）—20080416_县市旗测算-新科目（含人口规模效应）" xfId="33"/>
    <cellStyle name="差_县区合并测算20080421_不含人员经费系数" xfId="34"/>
    <cellStyle name="差_数据--基础数据--预算组--2015年人代会预算部分--2015.01.20--人代会前第6稿--按姚局意见改--调市级项级明细_区县政府预算公开整改--表" xfId="35"/>
    <cellStyle name="好_行政公检法测算_县市旗测算-新科目（含人口规模效应）" xfId="36"/>
    <cellStyle name="标题 3" xfId="37" builtinId="18"/>
    <cellStyle name="40% - 强调文字颜色 3" xfId="38" builtinId="39"/>
    <cellStyle name="差_市辖区测算-新科目（20080626）" xfId="39"/>
    <cellStyle name="差_市辖区测算20080510_县市旗测算-新科目（含人口规模效应）" xfId="40"/>
    <cellStyle name="好_1" xfId="41"/>
    <cellStyle name="差_市辖区测算20080510" xfId="42"/>
    <cellStyle name="差_县市旗测算-新科目（20080626）_县市旗测算-新科目（含人口规模效应）" xfId="43"/>
    <cellStyle name="好_附表_财力性转移支付2010年预算参考数" xfId="44"/>
    <cellStyle name="差_山东省民生支出标准_财力性转移支付2010年预算参考数" xfId="45"/>
    <cellStyle name="好_人员工资和公用经费2_财力性转移支付2010年预算参考数" xfId="46"/>
    <cellStyle name="差_人员工资和公用经费3_财力性转移支付2010年预算参考数" xfId="47"/>
    <cellStyle name="差_农林水和城市维护标准支出20080505－县区合计_县市旗测算-新科目（含人口规模效应）" xfId="48"/>
    <cellStyle name="差_人员工资和公用经费2" xfId="49"/>
    <cellStyle name="差_缺口县区测算(按2007支出增长25%测算)_财力性转移支付2010年预算参考数" xfId="50"/>
    <cellStyle name="60% - 强调文字颜色 2 2" xfId="51"/>
    <cellStyle name="差_缺口县区测算（11.13）_财力性转移支付2010年预算参考数" xfId="52"/>
    <cellStyle name="Total" xfId="53"/>
    <cellStyle name="差_缺口县区测算（11.13）" xfId="54"/>
    <cellStyle name="差_市辖区测算20080510_不含人员经费系数" xfId="55"/>
    <cellStyle name="差_青海 缺口县区测算(地方填报)" xfId="56"/>
    <cellStyle name="差_其他部门(按照总人口测算）—20080416_财力性转移支付2010年预算参考数" xfId="57"/>
    <cellStyle name="差_县市旗测算-新科目（20080627）" xfId="58"/>
    <cellStyle name="差_其他部门(按照总人口测算）—20080416_不含人员经费系数" xfId="59"/>
    <cellStyle name="差_30云南_1_财力性转移支付2010年预算参考数" xfId="60"/>
    <cellStyle name="差_县市旗测算-新科目（20080626）" xfId="61"/>
    <cellStyle name="差_检验表" xfId="62"/>
    <cellStyle name="差_缺口县区测算(按核定人数)" xfId="63"/>
    <cellStyle name="40% - 强调文字颜色 4" xfId="64" builtinId="43"/>
    <cellStyle name="标题 4" xfId="65" builtinId="19"/>
    <cellStyle name="差_平邑" xfId="66"/>
    <cellStyle name="差_农林水和城市维护标准支出20080505－县区合计_县市旗测算-新科目（含人口规模效应）_财力性转移支付2010年预算参考数" xfId="67"/>
    <cellStyle name="差_农林水和城市维护标准支出20080505－县区合计_民生政策最低支出需求_财力性转移支付2010年预算参考数" xfId="68"/>
    <cellStyle name="差_农林水和城市维护标准支出20080505－县区合计_不含人员经费系数" xfId="69"/>
    <cellStyle name="差_教育(按照总人口测算）—20080416_县市旗测算-新科目（含人口规模效应）" xfId="70"/>
    <cellStyle name="常规 2 3 2" xfId="71"/>
    <cellStyle name="强调文字颜色 4 2" xfId="72"/>
    <cellStyle name="差_教育(按照总人口测算）—20080416_民生政策最低支出需求" xfId="73"/>
    <cellStyle name="好_核定人数对比_财力性转移支付2010年预算参考数" xfId="74"/>
    <cellStyle name="差_教育(按照总人口测算）—20080416_财力性转移支付2010年预算参考数" xfId="75"/>
    <cellStyle name="好_卫生(按照总人口测算）—20080416" xfId="76"/>
    <cellStyle name="好_县区合并测算20080421_县市旗测算-新科目（含人口规模效应）" xfId="77"/>
    <cellStyle name="差_检验表（调整后）" xfId="78"/>
    <cellStyle name="差_县市旗测算20080508" xfId="79"/>
    <cellStyle name="常规 4_2008年横排表0721" xfId="80"/>
    <cellStyle name="差_汇总-县级财政报表附表" xfId="81"/>
    <cellStyle name="差_汇总表4" xfId="82"/>
    <cellStyle name="差_汇总表_财力性转移支付2010年预算参考数" xfId="83"/>
    <cellStyle name="差_汇总表" xfId="84"/>
    <cellStyle name="好_县区合并测算20080423(按照各省比重）_县市旗测算-新科目（含人口规模效应）_财力性转移支付2010年预算参考数" xfId="85"/>
    <cellStyle name="差_核定人数对比_财力性转移支付2010年预算参考数" xfId="86"/>
    <cellStyle name="好_其他部门(按照总人口测算）—20080416_民生政策最低支出需求" xfId="87"/>
    <cellStyle name="差_核定人数对比" xfId="88"/>
    <cellStyle name="差_行政（人员）_县市旗测算-新科目（含人口规模效应）_财力性转移支付2010年预算参考数" xfId="89"/>
    <cellStyle name="好_市辖区测算20080510_县市旗测算-新科目（含人口规模效应）_财力性转移支付2010年预算参考数" xfId="90"/>
    <cellStyle name="差_教育(按照总人口测算）—20080416_不含人员经费系数" xfId="91"/>
    <cellStyle name="好_2006年27重庆_财力性转移支付2010年预算参考数" xfId="92"/>
    <cellStyle name="差_河南 缺口县区测算(地方填报)_财力性转移支付2010年预算参考数" xfId="93"/>
    <cellStyle name="差_市辖区测算20080510_财力性转移支付2010年预算参考数" xfId="94"/>
    <cellStyle name="Accent6 - 40%" xfId="95"/>
    <cellStyle name="差_附表_财力性转移支付2010年预算参考数" xfId="96"/>
    <cellStyle name="差_34青海_1" xfId="97"/>
    <cellStyle name="好_缺口县区测算(财政部标准)" xfId="98"/>
    <cellStyle name="差_分县成本差异系数_不含人员经费系数_财力性转移支付2010年预算参考数" xfId="99"/>
    <cellStyle name="差_分县成本差异系数_不含人员经费系数" xfId="100"/>
    <cellStyle name="好_县市旗测算-新科目（20080627）_不含人员经费系数" xfId="101"/>
    <cellStyle name="差_分析缺口率" xfId="102"/>
    <cellStyle name="差_成本差异系数_财力性转移支付2010年预算参考数" xfId="103"/>
    <cellStyle name="差_成本差异系数（含人口规模）_财力性转移支付2010年预算参考数" xfId="104"/>
    <cellStyle name="20% - 强调文字颜色 5 2" xfId="105"/>
    <cellStyle name="差_县市旗测算20080508_县市旗测算-新科目（含人口规模效应）" xfId="106"/>
    <cellStyle name="差_05潍坊" xfId="107"/>
    <cellStyle name="差_文体广播事业(按照总人口测算）—20080416_不含人员经费系数" xfId="108"/>
    <cellStyle name="差_财政供养人员_财力性转移支付2010年预算参考数" xfId="109"/>
    <cellStyle name="差_测算结果_财力性转移支付2010年预算参考数" xfId="110"/>
    <cellStyle name="差_市辖区测算-新科目（20080626）_不含人员经费系数" xfId="111"/>
    <cellStyle name="好_文体广播事业(按照总人口测算）—20080416_民生政策最低支出需求_财力性转移支付2010年预算参考数" xfId="112"/>
    <cellStyle name="好_汇总" xfId="113"/>
    <cellStyle name="千位分季_新建 Microsoft Excel 工作表" xfId="114"/>
    <cellStyle name="好_2006年22湖南" xfId="115"/>
    <cellStyle name="数字" xfId="116"/>
    <cellStyle name="差_教育(按照总人口测算）—20080416_县市旗测算-新科目（含人口规模效应）_财力性转移支付2010年预算参考数" xfId="117"/>
    <cellStyle name="差_不含人员经费系数_财力性转移支付2010年预算参考数" xfId="118"/>
    <cellStyle name="差_不含人员经费系数" xfId="119"/>
    <cellStyle name="差_M01-2(州市补助收入)" xfId="120"/>
    <cellStyle name="差_测算结果汇总_财力性转移支付2010年预算参考数" xfId="121"/>
    <cellStyle name="?鹎%U龡&amp;H齲_x0001_C铣_x0014__x0007__x0001__x0001_" xfId="122"/>
    <cellStyle name="差_gdp" xfId="123"/>
    <cellStyle name="超链接" xfId="124" builtinId="8"/>
    <cellStyle name="差_汇总" xfId="125"/>
    <cellStyle name="差_县市旗测算-新科目（20080627）_不含人员经费系数_财力性转移支付2010年预算参考数" xfId="126"/>
    <cellStyle name="好_09黑龙江_财力性转移支付2010年预算参考数" xfId="127"/>
    <cellStyle name="差_报表" xfId="128"/>
    <cellStyle name="好_县市旗测算-新科目（20080627）_县市旗测算-新科目（含人口规模效应）" xfId="129"/>
    <cellStyle name="差_Book1_财力性转移支付2010年预算参考数" xfId="130"/>
    <cellStyle name="差_2006年30云南" xfId="131"/>
    <cellStyle name="差_Book1" xfId="132"/>
    <cellStyle name="差_530623_2006年县级财政报表附表" xfId="133"/>
    <cellStyle name="差_教育(按照总人口测算）—20080416_不含人员经费系数_财力性转移支付2010年预算参考数" xfId="134"/>
    <cellStyle name="差_成本差异系数（含人口规模）" xfId="135"/>
    <cellStyle name="no dec" xfId="136"/>
    <cellStyle name="计算" xfId="137" builtinId="22"/>
    <cellStyle name="差_县市旗测算-新科目（20080626）_不含人员经费系数" xfId="138"/>
    <cellStyle name="差_34青海" xfId="139"/>
    <cellStyle name="差_县市旗测算-新科目（20080627）_民生政策最低支出需求" xfId="140"/>
    <cellStyle name="好_县市旗测算20080508_财力性转移支付2010年预算参考数" xfId="141"/>
    <cellStyle name="差_30云南_1" xfId="142"/>
    <cellStyle name="好_农林水和城市维护标准支出20080505－县区合计_县市旗测算-新科目（含人口规模效应）" xfId="143"/>
    <cellStyle name="差_28四川_财力性转移支付2010年预算参考数" xfId="144"/>
    <cellStyle name="差_28四川" xfId="145"/>
    <cellStyle name="差_卫生部门_财力性转移支付2010年预算参考数" xfId="146"/>
    <cellStyle name="差_测算结果汇总" xfId="147"/>
    <cellStyle name="差_20河南_财力性转移支付2010年预算参考数" xfId="148"/>
    <cellStyle name="差_2016人代会附表（2015-9-11）（姚局）-财经委" xfId="149"/>
    <cellStyle name="ColLevel_0" xfId="150"/>
    <cellStyle name="差_2016年科目0114" xfId="151"/>
    <cellStyle name="差_2015年社会保险基金预算草案表样（报人大）" xfId="152"/>
    <cellStyle name="好_缺口县区测算（11.13）_财力性转移支付2010年预算参考数" xfId="153"/>
    <cellStyle name="差_2008年预计支出与2007年对比" xfId="154"/>
    <cellStyle name="差_危改资金测算_财力性转移支付2010年预算参考数" xfId="155"/>
    <cellStyle name="差_2008年全省汇总收支计算表" xfId="156"/>
    <cellStyle name="差_县区合并测算20080421_民生政策最低支出需求" xfId="157"/>
    <cellStyle name="差_2007一般预算支出口径剔除表_财力性转移支付2010年预算参考数" xfId="158"/>
    <cellStyle name="差_2007一般预算支出口径剔除表" xfId="159"/>
    <cellStyle name="差_2007年一般预算支出剔除_财力性转移支付2010年预算参考数" xfId="160"/>
    <cellStyle name="差_安徽 缺口县区测算(地方填报)1" xfId="161"/>
    <cellStyle name="差_河南 缺口县区测算(地方填报白)_财力性转移支付2010年预算参考数" xfId="162"/>
    <cellStyle name="差_2007年收支情况及2008年收支预计表(汇总表)" xfId="163"/>
    <cellStyle name="差_2006年水利统计指标统计表" xfId="164"/>
    <cellStyle name="20% - Accent4" xfId="165"/>
    <cellStyle name="差_同德_财力性转移支付2010年预算参考数" xfId="166"/>
    <cellStyle name="差_县区合并测算20080423(按照各省比重）_县市旗测算-新科目（含人口规模效应）" xfId="167"/>
    <cellStyle name="Accent2 - 60%" xfId="168"/>
    <cellStyle name="好_分县成本差异系数_财力性转移支付2010年预算参考数" xfId="169"/>
    <cellStyle name="差_27重庆_财力性转移支付2010年预算参考数" xfId="170"/>
    <cellStyle name="Accent1_2006年33甘肃" xfId="171"/>
    <cellStyle name="好_22湖南" xfId="172"/>
    <cellStyle name="60% - 强调文字颜色 6" xfId="173" builtinId="52"/>
    <cellStyle name="差_2007年收支情况及2008年收支预计表(汇总表)_财力性转移支付2010年预算参考数" xfId="174"/>
    <cellStyle name="差_文体广播事业(按照总人口测算）—20080416_县市旗测算-新科目（含人口规模效应）_财力性转移支付2010年预算参考数" xfId="175"/>
    <cellStyle name="常规 16" xfId="176"/>
    <cellStyle name="常规 21" xfId="177"/>
    <cellStyle name="好_云南省2008年转移支付测算——州市本级考核部分及政策性测算" xfId="178"/>
    <cellStyle name="Comma_1995" xfId="179"/>
    <cellStyle name="RowLevel_0" xfId="180"/>
    <cellStyle name="好_县市旗测算-新科目（20080627）" xfId="181"/>
    <cellStyle name="Percent_laroux" xfId="182"/>
    <cellStyle name="Check Cell" xfId="183"/>
    <cellStyle name="60% - 强调文字颜色 5 2" xfId="184"/>
    <cellStyle name="Norma,_laroux_4_营业在建 (2)_E21" xfId="185"/>
    <cellStyle name="差_文体广播事业(按照总人口测算）—20080416_县市旗测算-新科目（含人口规模效应）" xfId="186"/>
    <cellStyle name="差_33甘肃" xfId="187"/>
    <cellStyle name="好_文体广播事业(按照总人口测算）—20080416_不含人员经费系数" xfId="188"/>
    <cellStyle name="差_2008计算资料（8月5）" xfId="189"/>
    <cellStyle name="常规 14" xfId="190"/>
    <cellStyle name="常规 2 10" xfId="191"/>
    <cellStyle name="好_28四川_财力性转移支付2010年预算参考数" xfId="192"/>
    <cellStyle name="差_危改资金测算" xfId="193"/>
    <cellStyle name="差 2" xfId="194"/>
    <cellStyle name="差_卫生(按照总人口测算）—20080416" xfId="195"/>
    <cellStyle name="差_行政（人员）_财力性转移支付2010年预算参考数" xfId="196"/>
    <cellStyle name="40% - 强调文字颜色 3 2" xfId="197"/>
    <cellStyle name="Header1" xfId="198"/>
    <cellStyle name="标题 3 2" xfId="199"/>
    <cellStyle name="好_县市旗测算-新科目（20080627）_民生政策最低支出需求" xfId="200"/>
    <cellStyle name="40% - 强调文字颜色 2 2" xfId="201"/>
    <cellStyle name="好_平邑" xfId="202"/>
    <cellStyle name="标题 2 2" xfId="203"/>
    <cellStyle name="Accent4 - 40%" xfId="204"/>
    <cellStyle name="差_河南 缺口县区测算(地方填报)" xfId="205"/>
    <cellStyle name="40% - Accent3" xfId="206"/>
    <cellStyle name="comma zerodec" xfId="207"/>
    <cellStyle name="40% - Accent2" xfId="208"/>
    <cellStyle name="好_14安徽_财力性转移支付2010年预算参考数" xfId="209"/>
    <cellStyle name="好_财政供养人员" xfId="210"/>
    <cellStyle name="差_县市旗测算-新科目（20080626）_不含人员经费系数_财力性转移支付2010年预算参考数" xfId="211"/>
    <cellStyle name="20% - 强调文字颜色 6 2" xfId="212"/>
    <cellStyle name="强调文字颜色 4" xfId="213" builtinId="41"/>
    <cellStyle name="常规 5" xfId="214"/>
    <cellStyle name="好_县市旗测算-新科目（20080627）_财力性转移支付2010年预算参考数" xfId="215"/>
    <cellStyle name="差_Book2" xfId="216"/>
    <cellStyle name="20% - 强调文字颜色 3 2" xfId="217"/>
    <cellStyle name="差_缺口县区测算" xfId="218"/>
    <cellStyle name="好_核定人数对比" xfId="219"/>
    <cellStyle name="差_2006年28四川_财力性转移支付2010年预算参考数" xfId="220"/>
    <cellStyle name="差_2006年28四川" xfId="221"/>
    <cellStyle name="好_附表" xfId="222"/>
    <cellStyle name="千位分隔[0]" xfId="223" builtinId="6"/>
    <cellStyle name="强调文字颜色 5" xfId="224" builtinId="45"/>
    <cellStyle name="表标题" xfId="225"/>
    <cellStyle name="常规 6" xfId="226"/>
    <cellStyle name="差_缺口县区测算_财力性转移支付2010年预算参考数" xfId="227"/>
    <cellStyle name="20% - Accent3" xfId="228"/>
    <cellStyle name="差_11大理_财力性转移支付2010年预算参考数" xfId="229"/>
    <cellStyle name="60% - 强调文字颜色 3 2" xfId="230"/>
    <cellStyle name="好_市辖区测算20080510_县市旗测算-新科目（含人口规模效应）" xfId="231"/>
    <cellStyle name="Currency_1995" xfId="232"/>
    <cellStyle name="_ET_STYLE_NoName_00_" xfId="233"/>
    <cellStyle name="标题 5" xfId="234"/>
    <cellStyle name="差_其他部门(按照总人口测算）—20080416_不含人员经费系数_财力性转移支付2010年预算参考数" xfId="235"/>
    <cellStyle name="差_云南 缺口县区测算(地方填报)_财力性转移支付2010年预算参考数" xfId="236"/>
    <cellStyle name="好_Book2_财力性转移支付2010年预算参考数" xfId="237"/>
    <cellStyle name="好_平邑_财力性转移支付2010年预算参考数" xfId="238"/>
    <cellStyle name="差_分析缺口率_财力性转移支付2010年预算参考数" xfId="239"/>
    <cellStyle name="差_530629_2006年县级财政报表附表" xfId="240"/>
    <cellStyle name="40% - 强调文字颜色 5 2" xfId="241"/>
    <cellStyle name="Accent2" xfId="242"/>
    <cellStyle name="差_县区合并测算20080423(按照各省比重）" xfId="243"/>
    <cellStyle name="差_云南 缺口县区测算(地方填报)" xfId="244"/>
    <cellStyle name="好_行政（人员）_民生政策最低支出需求_财力性转移支付2010年预算参考数" xfId="245"/>
    <cellStyle name="40% - 强调文字颜色 4 2" xfId="246"/>
    <cellStyle name="Accent1 - 60%" xfId="247"/>
    <cellStyle name="差_缺口县区测算(按核定人数)_财力性转移支付2010年预算参考数" xfId="248"/>
    <cellStyle name="差_2006年27重庆_财力性转移支付2010年预算参考数" xfId="249"/>
    <cellStyle name="好_行政（人员）_县市旗测算-新科目（含人口规模效应）" xfId="250"/>
    <cellStyle name="60% - 强调文字颜色 6 2" xfId="251"/>
    <cellStyle name="Currency1" xfId="252"/>
    <cellStyle name="差_行政(燃修费)_财力性转移支付2010年预算参考数" xfId="253"/>
    <cellStyle name="差_03昭通" xfId="254"/>
    <cellStyle name="差_1110洱源县" xfId="255"/>
    <cellStyle name="差_市辖区测算-新科目（20080626）_民生政策最低支出需求_财力性转移支付2010年预算参考数" xfId="256"/>
    <cellStyle name="差_平邑_财力性转移支付2010年预算参考数" xfId="257"/>
    <cellStyle name="差" xfId="258" builtinId="27"/>
    <cellStyle name="60% - 强调文字颜色 5" xfId="259" builtinId="48"/>
    <cellStyle name="标题 1" xfId="260" builtinId="16"/>
    <cellStyle name="40% - 强调文字颜色 1" xfId="261" builtinId="31"/>
    <cellStyle name="20% - 强调文字颜色 5" xfId="262" builtinId="46"/>
    <cellStyle name="归盒啦_95" xfId="263"/>
    <cellStyle name="20% - 强调文字颜色 4 2" xfId="264"/>
    <cellStyle name="强调文字颜色 3 2" xfId="265"/>
    <cellStyle name="好_核定人数下发表" xfId="266"/>
    <cellStyle name="60% - 强调文字颜色 1 2" xfId="267"/>
    <cellStyle name="Title" xfId="268"/>
    <cellStyle name="Calculation" xfId="269"/>
    <cellStyle name="常规 19" xfId="270"/>
    <cellStyle name="常规 24" xfId="271"/>
    <cellStyle name="Accent3 - 20%" xfId="272"/>
    <cellStyle name="好_农林水和城市维护标准支出20080505－县区合计_县市旗测算-新科目（含人口规模效应）_财力性转移支付2010年预算参考数" xfId="273"/>
    <cellStyle name="好_行政公检法测算_民生政策最低支出需求" xfId="274"/>
    <cellStyle name="差_县市旗测算20080508_不含人员经费系数_财力性转移支付2010年预算参考数" xfId="275"/>
    <cellStyle name="60% - 强调文字颜色 4 2" xfId="276"/>
    <cellStyle name="差_11大理" xfId="277"/>
    <cellStyle name="Accent1 - 40%" xfId="278"/>
    <cellStyle name="20% - Accent2" xfId="279"/>
    <cellStyle name="差_14安徽" xfId="280"/>
    <cellStyle name="差_民生政策最低支出需求" xfId="281"/>
    <cellStyle name="Accent6 - 60%" xfId="282"/>
    <cellStyle name="差_其他部门(按照总人口测算）—20080416_县市旗测算-新科目（含人口规模效应）" xfId="283"/>
    <cellStyle name="Grey" xfId="284"/>
    <cellStyle name="差_缺口县区测算(按2007支出增长25%测算)" xfId="285"/>
    <cellStyle name="HEADING1" xfId="286"/>
    <cellStyle name="汇总" xfId="287" builtinId="25"/>
    <cellStyle name="Bad" xfId="288"/>
    <cellStyle name="好_县区合并测算20080423(按照各省比重）_不含人员经费系数_财力性转移支付2010年预算参考数" xfId="289"/>
    <cellStyle name="差_人员工资和公用经费3" xfId="290"/>
    <cellStyle name="千位_(人代会用)" xfId="291"/>
    <cellStyle name="差_社保处下达区县2015年指标（第二批）" xfId="292"/>
    <cellStyle name="差_县区合并测算20080421_县市旗测算-新科目（含人口规模效应）" xfId="293"/>
    <cellStyle name="好_县区合并测算20080423(按照各省比重）_民生政策最低支出需求_财力性转移支付2010年预算参考数" xfId="294"/>
    <cellStyle name="好_同德_财力性转移支付2010年预算参考数" xfId="295"/>
    <cellStyle name="差_总人口_财力性转移支付2010年预算参考数" xfId="296"/>
    <cellStyle name="差_2_财力性转移支付2010年预算参考数" xfId="297"/>
    <cellStyle name="超级链接" xfId="298"/>
    <cellStyle name="警告文本" xfId="299" builtinId="11"/>
    <cellStyle name="差_文体广播事业(按照总人口测算）—20080416_财力性转移支付2010年预算参考数" xfId="300"/>
    <cellStyle name="差_核定人数下发表" xfId="301"/>
    <cellStyle name="Accent4 - 20%" xfId="302"/>
    <cellStyle name="千位分隔" xfId="303" builtinId="3"/>
    <cellStyle name="标题" xfId="304" builtinId="15"/>
    <cellStyle name="20% - Accent6" xfId="305"/>
    <cellStyle name="Date" xfId="306"/>
    <cellStyle name="差_缺口县区测算(财政部标准)" xfId="307"/>
    <cellStyle name="40% - 强调文字颜色 5" xfId="308" builtinId="47"/>
    <cellStyle name="好_2008年全省汇总收支计算表" xfId="309"/>
    <cellStyle name="已访问的超链接" xfId="310" builtinId="9"/>
    <cellStyle name="差_市辖区测算-新科目（20080626）_财力性转移支付2010年预算参考数" xfId="311"/>
    <cellStyle name="差_其他部门(按照总人口测算）—20080416_民生政策最低支出需求_财力性转移支付2010年预算参考数" xfId="312"/>
    <cellStyle name="差_其他部门(按照总人口测算）—20080416" xfId="313"/>
    <cellStyle name="Accent3_2006年33甘肃" xfId="314"/>
    <cellStyle name="差_农林水和城市维护标准支出20080505－县区合计_财力性转移支付2010年预算参考数" xfId="315"/>
    <cellStyle name="标题 1 2" xfId="316"/>
    <cellStyle name="好_2008年预计支出与2007年对比" xfId="317"/>
    <cellStyle name="链接单元格" xfId="318" builtinId="24"/>
    <cellStyle name="20% - Accent1" xfId="319"/>
    <cellStyle name="好_市辖区测算20080510_民生政策最低支出需求" xfId="320"/>
    <cellStyle name="20% - 强调文字颜色 2" xfId="321" builtinId="34"/>
    <cellStyle name="差_河南 缺口县区测算(地方填报白)" xfId="322"/>
    <cellStyle name="好_2007年收支情况及2008年收支预计表(汇总表)" xfId="323"/>
    <cellStyle name="差_卫生(按照总人口测算）—20080416_财力性转移支付2010年预算参考数" xfId="324"/>
    <cellStyle name="Accent2 - 20%" xfId="325"/>
    <cellStyle name="好_成本差异系数_财力性转移支付2010年预算参考数" xfId="326"/>
    <cellStyle name="好_2008年一般预算支出预计" xfId="327"/>
    <cellStyle name="好_其他部门(按照总人口测算）—20080416_县市旗测算-新科目（含人口规模效应）" xfId="328"/>
    <cellStyle name="40% - 强调文字颜色 2" xfId="329" builtinId="35"/>
    <cellStyle name="好_05潍坊" xfId="330"/>
    <cellStyle name="差_附表" xfId="331"/>
    <cellStyle name="分级显示行_1_13区汇总" xfId="332"/>
    <cellStyle name="40% - Accent4" xfId="333"/>
    <cellStyle name="差_行政(燃修费)_不含人员经费系数" xfId="334"/>
    <cellStyle name="注释" xfId="335" builtinId="10"/>
    <cellStyle name="60% - 强调文字颜色 3" xfId="336" builtinId="40"/>
    <cellStyle name="差_卫生(按照总人口测算）—20080416_不含人员经费系数" xfId="337"/>
    <cellStyle name="差_分县成本差异系数_民生政策最低支出需求" xfId="338"/>
    <cellStyle name="好_县市旗测算20080508_民生政策最低支出需求_财力性转移支付2010年预算参考数" xfId="339"/>
    <cellStyle name="百分比" xfId="340" builtinId="5"/>
    <cellStyle name="差_云南省2008年转移支付测算——州市本级考核部分及政策性测算_财力性转移支付2010年预算参考数" xfId="341"/>
    <cellStyle name="差_县区合并测算20080423(按照各省比重）_民生政策最低支出需求_财力性转移支付2010年预算参考数" xfId="342"/>
    <cellStyle name="20% - 强调文字颜色 2 2" xfId="343"/>
    <cellStyle name="差_2" xfId="344"/>
    <cellStyle name="好_2007年一般预算支出剔除" xfId="345"/>
    <cellStyle name="差_核定人数下发表_财力性转移支付2010年预算参考数" xfId="346"/>
    <cellStyle name="60% - 强调文字颜色 4" xfId="347" builtinId="44"/>
    <cellStyle name="差_第一部分：综合全" xfId="348"/>
    <cellStyle name="差_县市旗测算-新科目（20080627）_县市旗测算-新科目（含人口规模效应）" xfId="349"/>
    <cellStyle name="差_市辖区测算20080510_不含人员经费系数_财力性转移支付2010年预算参考数" xfId="350"/>
    <cellStyle name="好_县市旗测算-新科目（20080626）_民生政策最低支出需求" xfId="351"/>
    <cellStyle name="强调文字颜色 6" xfId="352" builtinId="49"/>
    <cellStyle name="常规 7" xfId="353"/>
    <cellStyle name="差_07临沂" xfId="354"/>
    <cellStyle name="强调文字颜色 2" xfId="355" builtinId="33"/>
    <cellStyle name="常规 3" xfId="356"/>
    <cellStyle name="差_行政（人员）_不含人员经费系数_财力性转移支付2010年预算参考数" xfId="357"/>
    <cellStyle name="Accent3 - 60%" xfId="358"/>
    <cellStyle name="差_行政(燃修费)_县市旗测算-新科目（含人口规模效应）" xfId="359"/>
    <cellStyle name="40% - 强调文字颜色 6 2" xfId="360"/>
    <cellStyle name="差_其他部门(按照总人口测算）—20080416_县市旗测算-新科目（含人口规模效应）_财力性转移支付2010年预算参考数" xfId="361"/>
    <cellStyle name="40% - Accent5" xfId="362"/>
    <cellStyle name="好_2006年水利统计指标统计表_财力性转移支付2010年预算参考数" xfId="363"/>
    <cellStyle name="好_Book1_财力性转移支付2010年预算参考数" xfId="364"/>
    <cellStyle name="货币" xfId="365" builtinId="4"/>
    <cellStyle name="好_其他部门(按照总人口测算）—20080416_县市旗测算-新科目（含人口规模效应）_财力性转移支付2010年预算参考数" xfId="366"/>
    <cellStyle name="好_总人口" xfId="367"/>
    <cellStyle name="差_2007年一般预算支出剔除" xfId="368"/>
    <cellStyle name="20% - 强调文字颜色 3" xfId="369" builtinId="38"/>
    <cellStyle name="差_卫生(按照总人口测算）—20080416_民生政策最低支出需求_财力性转移支付2010年预算参考数" xfId="370"/>
    <cellStyle name="百分比 5" xfId="371"/>
    <cellStyle name="差_行政公检法测算_不含人员经费系数" xfId="372"/>
    <cellStyle name="千位分隔[0] 4" xfId="373"/>
    <cellStyle name="差_县区合并测算20080421_县市旗测算-新科目（含人口规模效应）_财力性转移支付2010年预算参考数" xfId="374"/>
    <cellStyle name="差_0502通海县" xfId="375"/>
    <cellStyle name="差_县市旗测算-新科目（20080627）_不含人员经费系数" xfId="376"/>
    <cellStyle name="20% - 强调文字颜色 4" xfId="377" builtinId="42"/>
    <cellStyle name="Fixed" xfId="378"/>
    <cellStyle name="Accent2_2006年33甘肃" xfId="379"/>
    <cellStyle name="60% - Accent3" xfId="380"/>
    <cellStyle name="差_2008年支出调整_财力性转移支付2010年预算参考数" xfId="381"/>
    <cellStyle name="差_成本差异系数" xfId="382"/>
    <cellStyle name="差_县市旗测算20080508_民生政策最低支出需求" xfId="383"/>
    <cellStyle name="Accent4" xfId="384"/>
    <cellStyle name="差_缺口县区测算(财政部标准)_财力性转移支付2010年预算参考数" xfId="385"/>
    <cellStyle name="差_县区合并测算20080421_不含人员经费系数_财力性转移支付2010年预算参考数" xfId="386"/>
    <cellStyle name="好_2006年全省财力计算表（中央、决算）" xfId="387"/>
    <cellStyle name="货币[0]" xfId="388" builtinId="7"/>
    <cellStyle name="Calc Currency (0)" xfId="389"/>
    <cellStyle name="好_财政供养人员_财力性转移支付2010年预算参考数" xfId="390"/>
    <cellStyle name="差_教育(按照总人口测算）—20080416" xfId="391"/>
    <cellStyle name="差_农林水和城市维护标准支出20080505－县区合计" xfId="392"/>
    <cellStyle name="好_11大理" xfId="393"/>
    <cellStyle name="Accent5" xfId="394"/>
    <cellStyle name="20% - 强调文字颜色 1 2" xfId="395"/>
    <cellStyle name="差_09黑龙江_财力性转移支付2010年预算参考数" xfId="396"/>
    <cellStyle name="60% - Accent6" xfId="397"/>
    <cellStyle name="好_市辖区测算-新科目（20080626）_不含人员经费系数" xfId="398"/>
    <cellStyle name="差_卫生(按照总人口测算）—20080416_县市旗测算-新科目（含人口规模效应）_财力性转移支付2010年预算参考数" xfId="399"/>
    <cellStyle name="差_民生政策最低支出需求_财力性转移支付2010年预算参考数" xfId="400"/>
    <cellStyle name="常规 2" xfId="401"/>
    <cellStyle name="Accent5 - 60%" xfId="402"/>
    <cellStyle name="差_山东省民生支出标准" xfId="403"/>
    <cellStyle name="Accent6" xfId="404"/>
    <cellStyle name="差_人员工资和公用经费" xfId="405"/>
    <cellStyle name="常规 15" xfId="406"/>
    <cellStyle name="常规 20" xfId="407"/>
    <cellStyle name="Accent6 - 20%" xfId="408"/>
    <cellStyle name="差_2006年34青海_财力性转移支付2010年预算参考数" xfId="409"/>
    <cellStyle name="差_分县成本差异系数_民生政策最低支出需求_财力性转移支付2010年预算参考数" xfId="410"/>
    <cellStyle name="好_530623_2006年县级财政报表附表" xfId="411"/>
    <cellStyle name="差_行政（人员）_县市旗测算-新科目（含人口规模效应）" xfId="412"/>
    <cellStyle name="差_教育(按照总人口测算）—20080416_民生政策最低支出需求_财力性转移支付2010年预算参考数" xfId="413"/>
    <cellStyle name="好_农林水和城市维护标准支出20080505－县区合计_不含人员经费系数_财力性转移支付2010年预算参考数" xfId="414"/>
    <cellStyle name="Header2" xfId="415"/>
    <cellStyle name="差_其他部门(按照总人口测算）—20080416_民生政策最低支出需求" xfId="416"/>
    <cellStyle name="差_20河南" xfId="417"/>
    <cellStyle name="差_县市旗测算-新科目（20080627）_财力性转移支付2010年预算参考数" xfId="418"/>
    <cellStyle name="差_2008年全省汇总收支计算表_财力性转移支付2010年预算参考数" xfId="419"/>
    <cellStyle name="好_缺口县区测算（11.13）" xfId="420"/>
    <cellStyle name="20% - 强调文字颜色 6" xfId="421" builtinId="50"/>
    <cellStyle name="好_1_财力性转移支付2010年预算参考数" xfId="422"/>
    <cellStyle name="Accent1" xfId="423"/>
    <cellStyle name="差_2006年22湖南_财力性转移支付2010年预算参考数" xfId="424"/>
    <cellStyle name="Currency [0]" xfId="425"/>
    <cellStyle name="Dollar (zero dec)" xfId="426"/>
    <cellStyle name="Good" xfId="427"/>
    <cellStyle name="好_教育(按照总人口测算）—20080416_县市旗测算-新科目（含人口规模效应）" xfId="428"/>
    <cellStyle name="好_县市旗测算-新科目（20080626）_财力性转移支付2010年预算参考数" xfId="429"/>
    <cellStyle name="好_行政公检法测算_不含人员经费系数_财力性转移支付2010年预算参考数" xfId="430"/>
    <cellStyle name="差_14安徽_财力性转移支付2010年预算参考数" xfId="431"/>
    <cellStyle name="好_教育(按照总人口测算）—20080416" xfId="432"/>
    <cellStyle name="好_县市旗测算20080508" xfId="433"/>
    <cellStyle name="Heading 3" xfId="434"/>
    <cellStyle name="好_2006年27重庆" xfId="435"/>
    <cellStyle name="好_教育(按照总人口测算）—20080416_民生政策最低支出需求_财力性转移支付2010年预算参考数" xfId="436"/>
    <cellStyle name="差_0605石屏县_财力性转移支付2010年预算参考数" xfId="437"/>
    <cellStyle name="好_33甘肃" xfId="438"/>
    <cellStyle name="Heading 4" xfId="439"/>
    <cellStyle name="好_县区合并测算20080421_民生政策最低支出需求" xfId="440"/>
    <cellStyle name="HEADING2" xfId="441"/>
    <cellStyle name="Accent6_2006年33甘肃" xfId="442"/>
    <cellStyle name="差_县市旗测算20080508_民生政策最低支出需求_财力性转移支付2010年预算参考数" xfId="443"/>
    <cellStyle name="Note" xfId="444"/>
    <cellStyle name="好_22湖南_财力性转移支付2010年预算参考数" xfId="445"/>
    <cellStyle name="好_分县成本差异系数_民生政策最低支出需求_财力性转移支付2010年预算参考数" xfId="446"/>
    <cellStyle name="Input [yellow]" xfId="447"/>
    <cellStyle name="差_农林水和城市维护标准支出20080505－县区合计_不含人员经费系数_财力性转移支付2010年预算参考数" xfId="448"/>
    <cellStyle name="差_2006年22湖南" xfId="449"/>
    <cellStyle name="好_分县成本差异系数_民生政策最低支出需求" xfId="450"/>
    <cellStyle name="Input_20121229 提供执行转移支付" xfId="451"/>
    <cellStyle name="差_数据--基础数据--预算组--2015年人代会预算部分--2015.01.20--人代会前第6稿--按姚局意见改--调市级项级明细" xfId="452"/>
    <cellStyle name="差_财政供养人员" xfId="453"/>
    <cellStyle name="差_2008年支出核定" xfId="454"/>
    <cellStyle name="Linked Cell" xfId="455"/>
    <cellStyle name="差_县区合并测算20080421" xfId="456"/>
    <cellStyle name="好_农林水和城市维护标准支出20080505－县区合计_民生政策最低支出需求" xfId="457"/>
    <cellStyle name="好_530629_2006年县级财政报表附表" xfId="458"/>
    <cellStyle name="Normal - Style1" xfId="459"/>
    <cellStyle name="差_1" xfId="460"/>
    <cellStyle name="好_农林水和城市维护标准支出20080505－县区合计_不含人员经费系数" xfId="461"/>
    <cellStyle name="差_34青海_1_财力性转移支付2010年预算参考数" xfId="462"/>
    <cellStyle name="差_1_财力性转移支付2010年预算参考数" xfId="463"/>
    <cellStyle name="Output" xfId="464"/>
    <cellStyle name="差_1110洱源县_财力性转移支付2010年预算参考数" xfId="465"/>
    <cellStyle name="差_农林水和城市维护标准支出20080505－县区合计_民生政策最低支出需求" xfId="466"/>
    <cellStyle name="差_县区合并测算20080423(按照各省比重）_不含人员经费系数_财力性转移支付2010年预算参考数" xfId="467"/>
    <cellStyle name="检查单元格" xfId="468" builtinId="23"/>
    <cellStyle name="差_00省级(打印)" xfId="469"/>
    <cellStyle name="60% - Accent1" xfId="470"/>
    <cellStyle name="差_0605石屏县" xfId="471"/>
    <cellStyle name="差_行政公检法测算_不含人员经费系数_财力性转移支付2010年预算参考数" xfId="472"/>
    <cellStyle name="好_1110洱源县_财力性转移支付2010年预算参考数" xfId="473"/>
    <cellStyle name="差_09黑龙江" xfId="474"/>
    <cellStyle name="Accent1 - 20%" xfId="475"/>
    <cellStyle name="差_12滨州" xfId="476"/>
    <cellStyle name="差_22湖南" xfId="477"/>
    <cellStyle name="差_城建部门" xfId="478"/>
    <cellStyle name="强调文字颜色 3" xfId="479" builtinId="37"/>
    <cellStyle name="差_市辖区测算-新科目（20080626）_县市旗测算-新科目（含人口规模效应）" xfId="480"/>
    <cellStyle name="常规 4" xfId="481"/>
    <cellStyle name="差_2006年27重庆" xfId="482"/>
    <cellStyle name="好_县市旗测算-新科目（20080627）_民生政策最低支出需求_财力性转移支付2010年预算参考数" xfId="483"/>
    <cellStyle name="差_县市旗测算-新科目（20080626）_民生政策最低支出需求" xfId="484"/>
    <cellStyle name="差_30云南" xfId="485"/>
    <cellStyle name="差_34青海_财力性转移支付2010年预算参考数" xfId="486"/>
    <cellStyle name="差_自行调整差异系数顺序" xfId="487"/>
    <cellStyle name="好_青海 缺口县区测算(地方填报)" xfId="488"/>
    <cellStyle name="差_县市旗测算-新科目（20080626）_县市旗测算-新科目（含人口规模效应）_财力性转移支付2010年预算参考数" xfId="489"/>
    <cellStyle name="好_市辖区测算-新科目（20080626）_民生政策最低支出需求_财力性转移支付2010年预算参考数" xfId="490"/>
    <cellStyle name="差_县市旗测算-新科目（20080627）_民生政策最低支出需求_财力性转移支付2010年预算参考数" xfId="491"/>
    <cellStyle name="百分比 4" xfId="492"/>
    <cellStyle name="差_县市旗测算-新科目（20080627）_县市旗测算-新科目（含人口规模效应）_财力性转移支付2010年预算参考数" xfId="493"/>
    <cellStyle name="好_成本差异系数（含人口规模）_财力性转移支付2010年预算参考数" xfId="494"/>
    <cellStyle name="常规 11" xfId="495"/>
    <cellStyle name="差_同德" xfId="496"/>
    <cellStyle name="好_行政公检法测算" xfId="497"/>
    <cellStyle name="差_2006年33甘肃" xfId="498"/>
    <cellStyle name="Accent4 - 60%" xfId="499"/>
    <cellStyle name="差_行政(燃修费)" xfId="500"/>
    <cellStyle name="差_行政(燃修费)_民生政策最低支出需求" xfId="501"/>
    <cellStyle name="差_行政(燃修费)_民生政策最低支出需求_财力性转移支付2010年预算参考数" xfId="502"/>
    <cellStyle name="差_行政(燃修费)_县市旗测算-新科目（含人口规模效应）_财力性转移支付2010年预算参考数" xfId="503"/>
    <cellStyle name="差_行政（人员）" xfId="504"/>
    <cellStyle name="差_行政（人员）_不含人员经费系数" xfId="505"/>
    <cellStyle name="差_行政（人员）_民生政策最低支出需求" xfId="506"/>
    <cellStyle name="差_丽江汇总" xfId="507"/>
    <cellStyle name="差_行政（人员）_民生政策最低支出需求_财力性转移支付2010年预算参考数" xfId="508"/>
    <cellStyle name="好_人员工资和公用经费_财力性转移支付2010年预算参考数" xfId="509"/>
    <cellStyle name="差_行政公检法测算" xfId="510"/>
    <cellStyle name="千位[0]_(人代会用)" xfId="511"/>
    <cellStyle name="好_20河南_财力性转移支付2010年预算参考数" xfId="512"/>
    <cellStyle name="差_行政公检法测算_财力性转移支付2010年预算参考数" xfId="513"/>
    <cellStyle name="常规 2 2" xfId="514"/>
    <cellStyle name="强调文字颜色 1 2" xfId="515"/>
    <cellStyle name="差_行政公检法测算_民生政策最低支出需求_财力性转移支付2010年预算参考数" xfId="516"/>
    <cellStyle name="标题 4 2" xfId="517"/>
    <cellStyle name="差_行政公检法测算_县市旗测算-新科目（含人口规模效应）_财力性转移支付2010年预算参考数" xfId="518"/>
    <cellStyle name="差_第五部分(才淼、饶永宏）" xfId="519"/>
    <cellStyle name="差_2006年水利统计指标统计表_财力性转移支付2010年预算参考数" xfId="520"/>
    <cellStyle name="差_一般预算支出口径剔除表" xfId="521"/>
    <cellStyle name="差_一般预算支出口径剔除表_财力性转移支付2010年预算参考数" xfId="522"/>
    <cellStyle name="40% - 强调文字颜色 6" xfId="523" builtinId="51"/>
    <cellStyle name="差_云南省2008年转移支付测算——州市本级考核部分及政策性测算" xfId="524"/>
    <cellStyle name="差_汇总表提前告知区县" xfId="525"/>
    <cellStyle name="差_重点民生支出需求测算表社保（农村低保）081112" xfId="526"/>
    <cellStyle name="差_自行调整差异系数顺序_财力性转移支付2010年预算参考数" xfId="527"/>
    <cellStyle name="差_安徽 缺口县区测算(地方填报)1_财力性转移支付2010年预算参考数" xfId="528"/>
    <cellStyle name="常规 11 2" xfId="529"/>
    <cellStyle name="差_总人口" xfId="530"/>
    <cellStyle name="常规 10" xfId="531"/>
    <cellStyle name="常规 11_财力性转移支付2009年预算参考数" xfId="532"/>
    <cellStyle name="60% - 强调文字颜色 1" xfId="533" builtinId="32"/>
    <cellStyle name="好_文体广播事业(按照总人口测算）—20080416_县市旗测算-新科目（含人口规模效应）_财力性转移支付2010年预算参考数" xfId="534"/>
    <cellStyle name="输出" xfId="535" builtinId="21"/>
    <cellStyle name="常规 12" xfId="536"/>
    <cellStyle name="常规 13" xfId="537"/>
    <cellStyle name="60% - Accent5" xfId="538"/>
    <cellStyle name="好_行政(燃修费)_县市旗测算-新科目（含人口规模效应）" xfId="539"/>
    <cellStyle name="常规 17" xfId="540"/>
    <cellStyle name="常规 22" xfId="541"/>
    <cellStyle name="常规 18" xfId="542"/>
    <cellStyle name="常规 23" xfId="543"/>
    <cellStyle name="差_市辖区测算-新科目（20080626）_不含人员经费系数_财力性转移支付2010年预算参考数" xfId="544"/>
    <cellStyle name="常规 2 2 2" xfId="545"/>
    <cellStyle name="常规 2 4" xfId="546"/>
    <cellStyle name="常规 2_004-2010年增消两税返还情况表" xfId="547"/>
    <cellStyle name="差_市辖区测算-新科目（20080626）_县市旗测算-新科目（含人口规模效应）_财力性转移支付2010年预算参考数" xfId="548"/>
    <cellStyle name="好_文体广播事业(按照总人口测算）—20080416_县市旗测算-新科目（含人口规模效应）" xfId="549"/>
    <cellStyle name="好_成本差异系数（含人口规模）" xfId="550"/>
    <cellStyle name="常规 26" xfId="551"/>
    <cellStyle name="常规 27" xfId="552"/>
    <cellStyle name="好_缺口县区测算(财政部标准)_财力性转移支付2010年预算参考数" xfId="553"/>
    <cellStyle name="常规 28" xfId="554"/>
    <cellStyle name="常规 3 2" xfId="555"/>
    <cellStyle name="好_市辖区测算20080510_不含人员经费系数" xfId="556"/>
    <cellStyle name="好_农林水和城市维护标准支出20080505－县区合计" xfId="557"/>
    <cellStyle name="常规 4 2" xfId="558"/>
    <cellStyle name="60% - Accent4" xfId="559"/>
    <cellStyle name="常规 6 2" xfId="560"/>
    <cellStyle name="解释性文本" xfId="561" builtinId="53"/>
    <cellStyle name="千位分隔[0] 2" xfId="562"/>
    <cellStyle name="常规 7 2" xfId="563"/>
    <cellStyle name="好_测算结果_财力性转移支付2010年预算参考数" xfId="564"/>
    <cellStyle name="Neutral" xfId="565"/>
    <cellStyle name="好_2007一般预算支出口径剔除表" xfId="566"/>
    <cellStyle name="好_其他部门(按照总人口测算）—20080416_不含人员经费系数" xfId="567"/>
    <cellStyle name="差_汇总_财力性转移支付2010年预算参考数" xfId="568"/>
    <cellStyle name="常规 8" xfId="569"/>
    <cellStyle name="差_Book2_财力性转移支付2010年预算参考数" xfId="570"/>
    <cellStyle name="20% - 强调文字颜色 1" xfId="571" builtinId="30"/>
    <cellStyle name="常规 9" xfId="572"/>
    <cellStyle name="好_汇总表" xfId="573"/>
    <cellStyle name="常规_附件 5 " xfId="574"/>
    <cellStyle name="好_行政(燃修费)_财力性转移支付2010年预算参考数" xfId="575"/>
    <cellStyle name="差_县市旗测算20080508_县市旗测算-新科目（含人口规模效应）_财力性转移支付2010年预算参考数" xfId="576"/>
    <cellStyle name="好 2" xfId="577"/>
    <cellStyle name="差_2006年34青海" xfId="578"/>
    <cellStyle name="好_00省级(打印)" xfId="579"/>
    <cellStyle name="好_03昭通" xfId="580"/>
    <cellStyle name="强调文字颜色 2 2" xfId="581"/>
    <cellStyle name="好_0502通海县" xfId="582"/>
    <cellStyle name="好_0605石屏县" xfId="583"/>
    <cellStyle name="好_1110洱源县" xfId="584"/>
    <cellStyle name="好_11大理_财力性转移支付2010年预算参考数" xfId="585"/>
    <cellStyle name="好_12滨州_财力性转移支付2010年预算参考数" xfId="586"/>
    <cellStyle name="40% - 强调文字颜色 1 2" xfId="587"/>
    <cellStyle name="好_14安徽" xfId="588"/>
    <cellStyle name="好_2" xfId="589"/>
    <cellStyle name="好_行政(燃修费)_民生政策最低支出需求_财力性转移支付2010年预算参考数" xfId="590"/>
    <cellStyle name="好_2_财力性转移支付2010年预算参考数" xfId="591"/>
    <cellStyle name="好_2006年22湖南_财力性转移支付2010年预算参考数" xfId="592"/>
    <cellStyle name="好_2006年28四川" xfId="593"/>
    <cellStyle name="好_2006年28四川_财力性转移支付2010年预算参考数" xfId="594"/>
    <cellStyle name="常规 25" xfId="595"/>
    <cellStyle name="千分位_ 白土" xfId="596"/>
    <cellStyle name="60% - Accent2" xfId="597"/>
    <cellStyle name="好_2006年30云南" xfId="598"/>
    <cellStyle name="好_2006年34青海" xfId="599"/>
    <cellStyle name="好_2006年34青海_财力性转移支付2010年预算参考数" xfId="600"/>
    <cellStyle name="好_07临沂" xfId="601"/>
    <cellStyle name="好_汇总表_财力性转移支付2010年预算参考数" xfId="602"/>
    <cellStyle name="好_行政(燃修费)_民生政策最低支出需求" xfId="603"/>
    <cellStyle name="好_2006年水利统计指标统计表" xfId="604"/>
    <cellStyle name="差_2008年支出调整" xfId="605"/>
    <cellStyle name="好_2007年收支情况及2008年收支预计表(汇总表)_财力性转移支付2010年预算参考数" xfId="606"/>
    <cellStyle name="好_2007一般预算支出口径剔除表_财力性转移支付2010年预算参考数" xfId="607"/>
    <cellStyle name="好_人员工资和公用经费3" xfId="608"/>
    <cellStyle name="好_2008计算资料（8月5）" xfId="609"/>
    <cellStyle name="好_2008年全省汇总收支计算表_财力性转移支付2010年预算参考数" xfId="610"/>
    <cellStyle name="好_2008年支出核定" xfId="611"/>
    <cellStyle name="好_2016年科目0114" xfId="612"/>
    <cellStyle name="好_2016人代会附表（2015-9-11）（姚局）-财经委" xfId="613"/>
    <cellStyle name="好_20河南" xfId="614"/>
    <cellStyle name="好_县区合并测算20080423(按照各省比重）_民生政策最低支出需求" xfId="615"/>
    <cellStyle name="Accent3" xfId="616"/>
    <cellStyle name="差_市辖区测算20080510_县市旗测算-新科目（含人口规模效应）_财力性转移支付2010年预算参考数" xfId="617"/>
    <cellStyle name="好_27重庆" xfId="618"/>
    <cellStyle name="好_市辖区测算-新科目（20080626）_县市旗测算-新科目（含人口规模效应）" xfId="619"/>
    <cellStyle name="好_27重庆_财力性转移支付2010年预算参考数" xfId="620"/>
    <cellStyle name="60% - 强调文字颜色 2" xfId="621" builtinId="36"/>
    <cellStyle name="好_28四川" xfId="622"/>
    <cellStyle name="差_县区合并测算20080421_财力性转移支付2010年预算参考数" xfId="623"/>
    <cellStyle name="好_30云南" xfId="624"/>
    <cellStyle name="好_30云南_1" xfId="625"/>
    <cellStyle name="差_县区合并测算20080423(按照各省比重）_不含人员经费系数" xfId="626"/>
    <cellStyle name="好_34青海" xfId="627"/>
    <cellStyle name="Comma [0]" xfId="628"/>
    <cellStyle name="好_34青海_1" xfId="629"/>
    <cellStyle name="好_34青海_1_财力性转移支付2010年预算参考数" xfId="630"/>
    <cellStyle name="好_文体广播事业(按照总人口测算）—20080416_民生政策最低支出需求" xfId="631"/>
    <cellStyle name="好_34青海_财力性转移支付2010年预算参考数" xfId="632"/>
    <cellStyle name="好_5334_2006年迪庆县级财政报表附表" xfId="633"/>
    <cellStyle name="好_汇总-县级财政报表附表" xfId="634"/>
    <cellStyle name="好_Book1" xfId="635"/>
    <cellStyle name="好_Book2" xfId="636"/>
    <cellStyle name="好_gdp" xfId="637"/>
    <cellStyle name="好_M01-2(州市补助收入)" xfId="638"/>
    <cellStyle name="好_安徽 缺口县区测算(地方填报)1" xfId="639"/>
    <cellStyle name="好_安徽 缺口县区测算(地方填报)1_财力性转移支付2010年预算参考数" xfId="640"/>
    <cellStyle name="Heading 2" xfId="641"/>
    <cellStyle name="好_报表" xfId="642"/>
    <cellStyle name="好_不含人员经费系数" xfId="643"/>
    <cellStyle name="好_同德" xfId="644"/>
    <cellStyle name="好_2007年一般预算支出剔除_财力性转移支付2010年预算参考数" xfId="645"/>
    <cellStyle name="好_行政（人员）" xfId="646"/>
    <cellStyle name="好_不含人员经费系数_财力性转移支付2010年预算参考数" xfId="647"/>
    <cellStyle name="好_测算结果" xfId="648"/>
    <cellStyle name="差_行政(燃修费)_不含人员经费系数_财力性转移支付2010年预算参考数" xfId="649"/>
    <cellStyle name="好_测算结果汇总" xfId="650"/>
    <cellStyle name="好_县区合并测算20080421_民生政策最低支出需求_财力性转移支付2010年预算参考数" xfId="651"/>
    <cellStyle name="差_测算结果" xfId="652"/>
    <cellStyle name="好_行政（人员）_不含人员经费系数" xfId="653"/>
    <cellStyle name="好_测算结果汇总_财力性转移支付2010年预算参考数" xfId="654"/>
    <cellStyle name="好" xfId="655" builtinId="26"/>
    <cellStyle name="差_2006年全省财力计算表（中央、决算）" xfId="656"/>
    <cellStyle name="好_成本差异系数" xfId="657"/>
    <cellStyle name="Accent2 - 40%" xfId="658"/>
    <cellStyle name="Percent [2]" xfId="659"/>
    <cellStyle name="好_第一部分：综合全" xfId="660"/>
    <cellStyle name="差_县市旗测算-新科目（20080626）_民生政策最低支出需求_财力性转移支付2010年预算参考数" xfId="661"/>
    <cellStyle name="好_分析缺口率" xfId="662"/>
    <cellStyle name="好_分析缺口率_财力性转移支付2010年预算参考数" xfId="663"/>
    <cellStyle name="好_分县成本差异系数" xfId="664"/>
    <cellStyle name="好_分县成本差异系数_不含人员经费系数" xfId="665"/>
    <cellStyle name="好_河南 缺口县区测算(地方填报)" xfId="666"/>
    <cellStyle name="霓付 [0]_ +Foil &amp; -FOIL &amp; PAPER" xfId="667"/>
    <cellStyle name="好_河南 缺口县区测算(地方填报)_财力性转移支付2010年预算参考数" xfId="668"/>
    <cellStyle name="百分比 2" xfId="669"/>
    <cellStyle name="好_卫生(按照总人口测算）—20080416_县市旗测算-新科目（含人口规模效应）" xfId="670"/>
    <cellStyle name="Normal_#10-Headcount" xfId="671"/>
    <cellStyle name="好_行政（人员）_不含人员经费系数_财力性转移支付2010年预算参考数" xfId="672"/>
    <cellStyle name="好_河南 缺口县区测算(地方填报白)" xfId="673"/>
    <cellStyle name="千位分隔 2" xfId="674"/>
    <cellStyle name="好_河南 缺口县区测算(地方填报白)_财力性转移支付2010年预算参考数" xfId="675"/>
    <cellStyle name="好_县市旗测算20080508_不含人员经费系数" xfId="676"/>
    <cellStyle name="差_2008年一般预算支出预计" xfId="677"/>
    <cellStyle name="好_核定人数下发表_财力性转移支付2010年预算参考数" xfId="678"/>
    <cellStyle name="好_汇总_财力性转移支付2010年预算参考数" xfId="679"/>
    <cellStyle name="好_0605石屏县_财力性转移支付2010年预算参考数" xfId="680"/>
    <cellStyle name="好_汇总表4" xfId="681"/>
    <cellStyle name="差_文体广播事业(按照总人口测算）—20080416_民生政策最低支出需求_财力性转移支付2010年预算参考数" xfId="682"/>
    <cellStyle name="好_汇总表4_财力性转移支付2010年预算参考数" xfId="683"/>
    <cellStyle name="好_汇总表提前告知区县" xfId="684"/>
    <cellStyle name="好_检验表" xfId="685"/>
    <cellStyle name="好_县区合并测算20080423(按照各省比重）_财力性转移支付2010年预算参考数" xfId="686"/>
    <cellStyle name="好_县区合并测算20080421" xfId="687"/>
    <cellStyle name="解释性文本 2" xfId="688"/>
    <cellStyle name="好_09黑龙江" xfId="689"/>
    <cellStyle name="钎霖_4岿角利" xfId="690"/>
    <cellStyle name="好_检验表（调整后）" xfId="691"/>
    <cellStyle name="好_教育(按照总人口测算）—20080416_不含人员经费系数" xfId="692"/>
    <cellStyle name="差_分县成本差异系数" xfId="693"/>
    <cellStyle name="好_云南省2008年转移支付测算——州市本级考核部分及政策性测算_财力性转移支付2010年预算参考数" xfId="694"/>
    <cellStyle name="好_教育(按照总人口测算）—20080416_不含人员经费系数_财力性转移支付2010年预算参考数" xfId="695"/>
    <cellStyle name="好_教育(按照总人口测算）—20080416_民生政策最低支出需求" xfId="696"/>
    <cellStyle name="Accent5 - 40%" xfId="697"/>
    <cellStyle name="好_教育(按照总人口测算）—20080416_县市旗测算-新科目（含人口规模效应）_财力性转移支付2010年预算参考数" xfId="698"/>
    <cellStyle name="好_丽江汇总" xfId="699"/>
    <cellStyle name="好_民生政策最低支出需求" xfId="700"/>
    <cellStyle name="好_民生政策最低支出需求_财力性转移支付2010年预算参考数" xfId="701"/>
    <cellStyle name="好_农林水和城市维护标准支出20080505－县区合计_财力性转移支付2010年预算参考数" xfId="702"/>
    <cellStyle name="好_县市旗测算20080508_县市旗测算-新科目（含人口规模效应）" xfId="703"/>
    <cellStyle name="Accent3 - 40%" xfId="704"/>
    <cellStyle name="好_农林水和城市维护标准支出20080505－县区合计_民生政策最低支出需求_财力性转移支付2010年预算参考数" xfId="705"/>
    <cellStyle name="好_其他部门(按照总人口测算）—20080416" xfId="706"/>
    <cellStyle name="好_一般预算支出口径剔除表" xfId="707"/>
    <cellStyle name="好_其他部门(按照总人口测算）—20080416_不含人员经费系数_财力性转移支付2010年预算参考数" xfId="708"/>
    <cellStyle name="好_其他部门(按照总人口测算）—20080416_财力性转移支付2010年预算参考数" xfId="709"/>
    <cellStyle name="好_其他部门(按照总人口测算）—20080416_民生政策最低支出需求_财力性转移支付2010年预算参考数" xfId="710"/>
    <cellStyle name="好_青海 缺口县区测算(地方填报)_财力性转移支付2010年预算参考数" xfId="711"/>
    <cellStyle name="好_缺口县区测算" xfId="712"/>
    <cellStyle name="好_缺口县区测算(按2007支出增长25%测算)" xfId="713"/>
    <cellStyle name="链接单元格 2" xfId="714"/>
    <cellStyle name="Explanatory Text" xfId="715"/>
    <cellStyle name="好_缺口县区测算(按2007支出增长25%测算)_财力性转移支付2010年预算参考数" xfId="716"/>
    <cellStyle name="常规 2 3" xfId="717"/>
    <cellStyle name="好_缺口县区测算(按核定人数)" xfId="718"/>
    <cellStyle name="好_缺口县区测算(按核定人数)_财力性转移支付2010年预算参考数" xfId="719"/>
    <cellStyle name="好_人员工资和公用经费" xfId="720"/>
    <cellStyle name="好_2008年支出调整" xfId="721"/>
    <cellStyle name="好_人员工资和公用经费2" xfId="722"/>
    <cellStyle name="好_人员工资和公用经费3_财力性转移支付2010年预算参考数" xfId="723"/>
    <cellStyle name="好_山东省民生支出标准" xfId="724"/>
    <cellStyle name="20% - Accent5" xfId="725"/>
    <cellStyle name="好_山东省民生支出标准_财力性转移支付2010年预算参考数" xfId="726"/>
    <cellStyle name="好_社保处下达区县2015年指标（第二批）" xfId="727"/>
    <cellStyle name="好_市辖区测算20080510" xfId="728"/>
    <cellStyle name="差_卫生部门" xfId="729"/>
    <cellStyle name="好_2008年支出调整_财力性转移支付2010年预算参考数" xfId="730"/>
    <cellStyle name="好_市辖区测算20080510_不含人员经费系数_财力性转移支付2010年预算参考数" xfId="731"/>
    <cellStyle name="差_青海 缺口县区测算(地方填报)_财力性转移支付2010年预算参考数" xfId="732"/>
    <cellStyle name="好_市辖区测算20080510_民生政策最低支出需求_财力性转移支付2010年预算参考数" xfId="733"/>
    <cellStyle name="强调文字颜色 1" xfId="734" builtinId="29"/>
    <cellStyle name="好_市辖区测算-新科目（20080626）" xfId="735"/>
    <cellStyle name="好_市辖区测算-新科目（20080626）_不含人员经费系数_财力性转移支付2010年预算参考数" xfId="736"/>
    <cellStyle name="Accent5 - 20%" xfId="737"/>
    <cellStyle name="输入" xfId="738" builtinId="20"/>
    <cellStyle name="好_市辖区测算-新科目（20080626）_财力性转移支付2010年预算参考数" xfId="739"/>
    <cellStyle name="好_市辖区测算-新科目（20080626）_民生政策最低支出需求" xfId="740"/>
    <cellStyle name="好_市辖区测算-新科目（20080626）_县市旗测算-新科目（含人口规模效应）_财力性转移支付2010年预算参考数" xfId="741"/>
    <cellStyle name="差_市辖区测算20080510_民生政策最低支出需求_财力性转移支付2010年预算参考数" xfId="742"/>
    <cellStyle name="好_数据--基础数据--预算组--2015年人代会预算部分--2015.01.20--人代会前第6稿--按姚局意见改--调市级项级明细" xfId="743"/>
    <cellStyle name="差_市辖区测算-新科目（20080626）_民生政策最低支出需求" xfId="744"/>
    <cellStyle name="差_22湖南_财力性转移支付2010年预算参考数" xfId="745"/>
    <cellStyle name="好_数据--基础数据--预算组--2015年人代会预算部分--2015.01.20--人代会前第6稿--按姚局意见改--调市级项级明细_区县政府预算公开整改--表" xfId="746"/>
    <cellStyle name="好_市辖区测算20080510_财力性转移支付2010年预算参考数" xfId="747"/>
    <cellStyle name="好_县区合并测算20080421_不含人员经费系数" xfId="748"/>
    <cellStyle name="好_县市旗测算-新科目（20080626）_县市旗测算-新科目（含人口规模效应）" xfId="749"/>
    <cellStyle name="好_12滨州" xfId="750"/>
    <cellStyle name="好_危改资金测算" xfId="751"/>
    <cellStyle name="标题 2" xfId="752" builtinId="17"/>
    <cellStyle name="好_危改资金测算_财力性转移支付2010年预算参考数" xfId="753"/>
    <cellStyle name="好_卫生(按照总人口测算）—20080416_不含人员经费系数" xfId="754"/>
    <cellStyle name="好_县区合并测算20080423(按照各省比重）" xfId="755"/>
    <cellStyle name="好_2015年社会保险基金预算草案表样（报人大）" xfId="756"/>
    <cellStyle name="好_卫生(按照总人口测算）—20080416_不含人员经费系数_财力性转移支付2010年预算参考数" xfId="757"/>
    <cellStyle name="好_卫生(按照总人口测算）—20080416_财力性转移支付2010年预算参考数" xfId="758"/>
    <cellStyle name="好_行政公检法测算_县市旗测算-新科目（含人口规模效应）_财力性转移支付2010年预算参考数" xfId="759"/>
    <cellStyle name="差_县市旗测算-新科目（20080626）_财力性转移支付2010年预算参考数" xfId="760"/>
    <cellStyle name="好_卫生(按照总人口测算）—20080416_民生政策最低支出需求" xfId="761"/>
    <cellStyle name="差_市辖区测算20080510_民生政策最低支出需求" xfId="762"/>
    <cellStyle name="差_5334_2006年迪庆县级财政报表附表" xfId="763"/>
    <cellStyle name="好_卫生(按照总人口测算）—20080416_民生政策最低支出需求_财力性转移支付2010年预算参考数" xfId="764"/>
    <cellStyle name="好_卫生(按照总人口测算）—20080416_县市旗测算-新科目（含人口规模效应）_财力性转移支付2010年预算参考数" xfId="765"/>
    <cellStyle name="好_卫生部门" xfId="766"/>
    <cellStyle name="好_卫生部门_财力性转移支付2010年预算参考数" xfId="767"/>
    <cellStyle name="好_缺口县区测算_财力性转移支付2010年预算参考数" xfId="768"/>
    <cellStyle name="好_文体广播部门" xfId="769"/>
    <cellStyle name="好_文体广播事业(按照总人口测算）—20080416" xfId="770"/>
    <cellStyle name="百分比 3" xfId="771"/>
    <cellStyle name="好_文体广播事业(按照总人口测算）—20080416_不含人员经费系数_财力性转移支付2010年预算参考数" xfId="772"/>
    <cellStyle name="好_文体广播事业(按照总人口测算）—20080416_财力性转移支付2010年预算参考数" xfId="773"/>
    <cellStyle name="好_县区合并测算20080421_财力性转移支付2010年预算参考数" xfId="774"/>
    <cellStyle name="Heading 1" xfId="775"/>
    <cellStyle name="好_县区合并测算20080421_县市旗测算-新科目（含人口规模效应）_财力性转移支付2010年预算参考数" xfId="776"/>
    <cellStyle name="差_行政公检法测算_民生政策最低支出需求" xfId="777"/>
    <cellStyle name="好_县区合并测算20080423(按照各省比重）_不含人员经费系数" xfId="778"/>
    <cellStyle name="好_县市旗测算20080508_民生政策最低支出需求" xfId="779"/>
    <cellStyle name="好_县市旗测算20080508_县市旗测算-新科目（含人口规模效应）_财力性转移支付2010年预算参考数" xfId="780"/>
    <cellStyle name="好_县市旗测算-新科目（20080626）" xfId="781"/>
    <cellStyle name="好_县市旗测算-新科目（20080626）_不含人员经费系数" xfId="782"/>
    <cellStyle name="好_县市旗测算-新科目（20080626）_不含人员经费系数_财力性转移支付2010年预算参考数" xfId="783"/>
    <cellStyle name="常规 5 2" xfId="784"/>
    <cellStyle name="好_分县成本差异系数_不含人员经费系数_财力性转移支付2010年预算参考数" xfId="785"/>
    <cellStyle name="好_县市旗测算-新科目（20080626）_民生政策最低支出需求_财力性转移支付2010年预算参考数" xfId="786"/>
    <cellStyle name="好_第五部分(才淼、饶永宏）" xfId="787"/>
    <cellStyle name="好_一般预算支出口径剔除表_财力性转移支付2010年预算参考数" xfId="788"/>
    <cellStyle name="千位分隔 4" xfId="789"/>
    <cellStyle name="好_县市旗测算-新科目（20080626）_县市旗测算-新科目（含人口规模效应）_财力性转移支付2010年预算参考数" xfId="790"/>
    <cellStyle name="好_县市旗测算-新科目（20080627）_不含人员经费系数_财力性转移支付2010年预算参考数" xfId="791"/>
    <cellStyle name="差_27重庆" xfId="792"/>
    <cellStyle name="好_县市旗测算-新科目（20080627）_县市旗测算-新科目（含人口规模效应）_财力性转移支付2010年预算参考数" xfId="793"/>
    <cellStyle name="好_行政(燃修费)" xfId="794"/>
    <cellStyle name="好_行政(燃修费)_不含人员经费系数_财力性转移支付2010年预算参考数" xfId="795"/>
    <cellStyle name="差_文体广播事业(按照总人口测算）—20080416_不含人员经费系数_财力性转移支付2010年预算参考数" xfId="796"/>
    <cellStyle name="好_行政(燃修费)_县市旗测算-新科目（含人口规模效应）_财力性转移支付2010年预算参考数" xfId="797"/>
    <cellStyle name="好_行政（人员）_财力性转移支付2010年预算参考数" xfId="798"/>
    <cellStyle name="好_行政（人员）_民生政策最低支出需求" xfId="799"/>
    <cellStyle name="好_行政（人员）_县市旗测算-新科目（含人口规模效应）_财力性转移支付2010年预算参考数" xfId="800"/>
    <cellStyle name="好_行政公检法测算_不含人员经费系数" xfId="801"/>
    <cellStyle name="40% - Accent6" xfId="802"/>
    <cellStyle name="好_行政公检法测算_财力性转移支付2010年预算参考数" xfId="803"/>
    <cellStyle name="好_行政公检法测算_民生政策最低支出需求_财力性转移支付2010年预算参考数" xfId="804"/>
    <cellStyle name="好_云南 缺口县区测算(地方填报)" xfId="805"/>
    <cellStyle name="好_云南 缺口县区测算(地方填报)_财力性转移支付2010年预算参考数" xfId="806"/>
    <cellStyle name="好_重点民生支出需求测算表社保（农村低保）081112" xfId="807"/>
    <cellStyle name="好_自行调整差异系数顺序" xfId="808"/>
    <cellStyle name="40% - Accent1" xfId="809"/>
    <cellStyle name="好_自行调整差异系数顺序_财力性转移支付2010年预算参考数" xfId="810"/>
    <cellStyle name="好_总人口_财力性转移支付2010年预算参考数" xfId="811"/>
    <cellStyle name="后继超级链接" xfId="812"/>
    <cellStyle name="好_30云南_1_财力性转移支付2010年预算参考数" xfId="813"/>
    <cellStyle name="后继超链接" xfId="814"/>
    <cellStyle name="汇总 2" xfId="815"/>
    <cellStyle name="计算 2" xfId="816"/>
    <cellStyle name="好_教育(按照总人口测算）—20080416_财力性转移支付2010年预算参考数" xfId="817"/>
    <cellStyle name="检查单元格 2" xfId="818"/>
    <cellStyle name="差_12滨州_财力性转移支付2010年预算参考数" xfId="819"/>
    <cellStyle name="警告文本 2" xfId="820"/>
    <cellStyle name="好_2006年33甘肃" xfId="821"/>
    <cellStyle name="霓付_ +Foil &amp; -FOIL &amp; PAPER" xfId="822"/>
    <cellStyle name="烹拳 [0]_ +Foil &amp; -FOIL &amp; PAPER" xfId="823"/>
    <cellStyle name="差_汇总表4_财力性转移支付2010年预算参考数" xfId="824"/>
    <cellStyle name="烹拳_ +Foil &amp; -FOIL &amp; PAPER" xfId="825"/>
    <cellStyle name="适中" xfId="826" builtinId="28"/>
    <cellStyle name="Warning Text" xfId="827"/>
    <cellStyle name="普通_ 白土" xfId="828"/>
    <cellStyle name="千分位[0]_ 白土" xfId="829"/>
    <cellStyle name="千位分隔 3" xfId="830"/>
    <cellStyle name="千位分隔 5" xfId="831"/>
    <cellStyle name="好_县区合并测算20080423(按照各省比重）_县市旗测算-新科目（含人口规模效应）" xfId="832"/>
    <cellStyle name="千位分隔[0] 3" xfId="833"/>
    <cellStyle name="强调 1" xfId="834"/>
    <cellStyle name="好_城建部门" xfId="835"/>
    <cellStyle name="货币 2" xfId="836"/>
    <cellStyle name="强调 2" xfId="837"/>
    <cellStyle name="差_人员工资和公用经费2_财力性转移支付2010年预算参考数" xfId="838"/>
    <cellStyle name="强调 3" xfId="83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95250</xdr:rowOff>
    </xdr:from>
    <xdr:to>
      <xdr:col>1</xdr:col>
      <xdr:colOff>438150</xdr:colOff>
      <xdr:row>10</xdr:row>
      <xdr:rowOff>38100</xdr:rowOff>
    </xdr:to>
    <xdr:sp>
      <xdr:nvSpPr>
        <xdr:cNvPr id="20511" name="Text Box 1"/>
        <xdr:cNvSpPr txBox="true">
          <a:spLocks noChangeArrowheads="true"/>
        </xdr:cNvSpPr>
      </xdr:nvSpPr>
      <xdr:spPr>
        <a:xfrm>
          <a:off x="1619250" y="5105400"/>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work&#12305;/1.&#39044;&#31639;/2025&#24180;&#20013;&#26399;/&#23548;&#20986;&#25968;&#25454;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work&#12305;/1.&#39044;&#31639;/2024&#24180;&#20013;&#26399;/&#12304;&#27719;&#24635;&#19977;&#34920;&#12305;2024&#24180;&#39044;&#31639;&#27719;&#24635;&#34920;&#65288;&#20013;&#26399;&#35843;&#25972;&#65289;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期数据 (合并)"/>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refreshError="1"/>
      <sheetData sheetId="1" refreshError="1"/>
      <sheetData sheetId="2">
        <row r="1">
          <cell r="B1" t="str">
            <v>项目名称</v>
          </cell>
          <cell r="C1" t="str">
            <v>科目</v>
          </cell>
          <cell r="D1" t="str">
            <v>预算数</v>
          </cell>
          <cell r="E1" t="str">
            <v>调整预算数</v>
          </cell>
        </row>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18004.92</v>
          </cell>
          <cell r="E39">
            <v>18004.92</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sheetData sheetId="1"/>
      <sheetData sheetId="2"/>
      <sheetData sheetId="3">
        <row r="2">
          <cell r="C2" t="str">
            <v>项目名称</v>
          </cell>
          <cell r="D2" t="str">
            <v>年初预算金额</v>
          </cell>
          <cell r="E2" t="str">
            <v>截至目前调整预算数</v>
          </cell>
          <cell r="F2" t="str">
            <v>系统导出预算数</v>
          </cell>
          <cell r="G2" t="str">
            <v>是否不同</v>
          </cell>
          <cell r="H2" t="str">
            <v>本次申请预算金额</v>
          </cell>
        </row>
        <row r="3">
          <cell r="D3">
            <v>8923117.39</v>
          </cell>
          <cell r="E3">
            <v>8923117.39</v>
          </cell>
          <cell r="F3">
            <v>8923117.39</v>
          </cell>
          <cell r="G3">
            <v>0</v>
          </cell>
          <cell r="H3">
            <v>2045947.39</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8923117.39</v>
          </cell>
          <cell r="E74">
            <v>8923117.39</v>
          </cell>
          <cell r="F74">
            <v>8923117.39</v>
          </cell>
          <cell r="G74">
            <v>0</v>
          </cell>
          <cell r="H74">
            <v>2045947.39</v>
          </cell>
        </row>
      </sheetData>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33333333333333" defaultRowHeight="12.75"/>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tabSelected="1" workbookViewId="0">
      <selection activeCell="E15" sqref="E15"/>
    </sheetView>
  </sheetViews>
  <sheetFormatPr defaultColWidth="9" defaultRowHeight="27.75" customHeight="true"/>
  <cols>
    <col min="1" max="1" width="18.8333333333333" style="1" customWidth="true"/>
    <col min="2" max="2" width="31.1666666666667" style="1" customWidth="true"/>
    <col min="3" max="3" width="19.3333333333333" style="1" customWidth="true"/>
    <col min="4" max="4" width="33.5" style="1" customWidth="true"/>
    <col min="5" max="5" width="25" style="56" customWidth="true"/>
    <col min="6" max="6" width="32" style="1" customWidth="true"/>
    <col min="7" max="243" width="7.66666666666667" style="1" customWidth="true"/>
    <col min="244" max="16384" width="9" style="57"/>
  </cols>
  <sheetData>
    <row r="1" s="1" customFormat="true" customHeight="true" spans="1:256">
      <c r="A1" s="58" t="s">
        <v>139</v>
      </c>
      <c r="B1" s="58"/>
      <c r="E1" s="56"/>
      <c r="IJ1" s="57"/>
      <c r="IK1" s="57"/>
      <c r="IL1" s="57"/>
      <c r="IM1" s="57"/>
      <c r="IN1" s="57"/>
      <c r="IO1" s="57"/>
      <c r="IP1" s="57"/>
      <c r="IQ1" s="57"/>
      <c r="IR1" s="57"/>
      <c r="IS1" s="57"/>
      <c r="IT1" s="57"/>
      <c r="IU1" s="57"/>
      <c r="IV1" s="57"/>
    </row>
    <row r="2" ht="34.5" customHeight="true" spans="1:243">
      <c r="A2" s="2" t="s">
        <v>147</v>
      </c>
      <c r="B2" s="2"/>
      <c r="C2" s="2"/>
      <c r="D2" s="2"/>
      <c r="E2" s="67"/>
      <c r="F2" s="2"/>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row>
    <row r="3" s="3" customFormat="true" ht="30.75" customHeight="true" spans="1:6">
      <c r="A3" s="9" t="s">
        <v>2</v>
      </c>
      <c r="E3" s="68"/>
      <c r="F3" s="3" t="s">
        <v>3</v>
      </c>
    </row>
    <row r="4" s="4" customFormat="true" ht="40.15" customHeight="true" spans="1:243">
      <c r="A4" s="11" t="s">
        <v>148</v>
      </c>
      <c r="B4" s="11" t="s">
        <v>149</v>
      </c>
      <c r="C4" s="12" t="s">
        <v>150</v>
      </c>
      <c r="D4" s="12" t="s">
        <v>151</v>
      </c>
      <c r="E4" s="69" t="s">
        <v>152</v>
      </c>
      <c r="F4" s="23" t="s">
        <v>153</v>
      </c>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row>
    <row r="5" s="1" customFormat="true" ht="69" customHeight="true" spans="1:256">
      <c r="A5" s="12">
        <v>2070101</v>
      </c>
      <c r="B5" s="12">
        <v>363</v>
      </c>
      <c r="C5" s="15" t="s">
        <v>154</v>
      </c>
      <c r="D5" s="59" t="s">
        <v>155</v>
      </c>
      <c r="E5" s="69">
        <v>1</v>
      </c>
      <c r="F5" s="70"/>
      <c r="IJ5" s="57"/>
      <c r="IK5" s="57"/>
      <c r="IL5" s="57"/>
      <c r="IM5" s="57"/>
      <c r="IN5" s="57"/>
      <c r="IO5" s="57"/>
      <c r="IP5" s="57"/>
      <c r="IQ5" s="57"/>
      <c r="IR5" s="57"/>
      <c r="IS5" s="57"/>
      <c r="IT5" s="57"/>
      <c r="IU5" s="57"/>
      <c r="IV5" s="57"/>
    </row>
    <row r="6" s="1" customFormat="true" ht="35.1" customHeight="true" spans="1:256">
      <c r="A6" s="12">
        <v>2070114</v>
      </c>
      <c r="B6" s="60">
        <v>363</v>
      </c>
      <c r="C6" s="61" t="s">
        <v>156</v>
      </c>
      <c r="D6" s="62" t="s">
        <v>157</v>
      </c>
      <c r="E6" s="71" t="s">
        <v>158</v>
      </c>
      <c r="F6" s="70" t="s">
        <v>159</v>
      </c>
      <c r="IJ6" s="57"/>
      <c r="IK6" s="57"/>
      <c r="IL6" s="57"/>
      <c r="IM6" s="57"/>
      <c r="IN6" s="57"/>
      <c r="IO6" s="57"/>
      <c r="IP6" s="57"/>
      <c r="IQ6" s="57"/>
      <c r="IR6" s="57"/>
      <c r="IS6" s="57"/>
      <c r="IT6" s="57"/>
      <c r="IU6" s="57"/>
      <c r="IV6" s="57"/>
    </row>
    <row r="7" s="1" customFormat="true" ht="35.1" customHeight="true" spans="1:256">
      <c r="A7" s="63"/>
      <c r="B7" s="60"/>
      <c r="C7" s="61"/>
      <c r="D7" s="62" t="s">
        <v>50</v>
      </c>
      <c r="E7" s="72">
        <f>SUM(E5+E6)</f>
        <v>69.142</v>
      </c>
      <c r="F7" s="70"/>
      <c r="IJ7" s="57"/>
      <c r="IK7" s="57"/>
      <c r="IL7" s="57"/>
      <c r="IM7" s="57"/>
      <c r="IN7" s="57"/>
      <c r="IO7" s="57"/>
      <c r="IP7" s="57"/>
      <c r="IQ7" s="57"/>
      <c r="IR7" s="57"/>
      <c r="IS7" s="57"/>
      <c r="IT7" s="57"/>
      <c r="IU7" s="57"/>
      <c r="IV7" s="57"/>
    </row>
    <row r="8" s="1" customFormat="true" ht="35.1" customHeight="true" spans="1:256">
      <c r="A8" s="64"/>
      <c r="B8" s="64"/>
      <c r="C8" s="65"/>
      <c r="D8" s="66"/>
      <c r="E8" s="73"/>
      <c r="F8" s="74"/>
      <c r="IJ8" s="57"/>
      <c r="IK8" s="57"/>
      <c r="IL8" s="57"/>
      <c r="IM8" s="57"/>
      <c r="IN8" s="57"/>
      <c r="IO8" s="57"/>
      <c r="IP8" s="57"/>
      <c r="IQ8" s="57"/>
      <c r="IR8" s="57"/>
      <c r="IS8" s="57"/>
      <c r="IT8" s="57"/>
      <c r="IU8" s="57"/>
      <c r="IV8" s="57"/>
    </row>
    <row r="9" s="1" customFormat="true" ht="35.1" customHeight="true" spans="1:256">
      <c r="A9" s="64"/>
      <c r="B9" s="64"/>
      <c r="C9" s="65"/>
      <c r="D9" s="66"/>
      <c r="E9" s="73"/>
      <c r="F9" s="74"/>
      <c r="IJ9" s="57"/>
      <c r="IK9" s="57"/>
      <c r="IL9" s="57"/>
      <c r="IM9" s="57"/>
      <c r="IN9" s="57"/>
      <c r="IO9" s="57"/>
      <c r="IP9" s="57"/>
      <c r="IQ9" s="57"/>
      <c r="IR9" s="57"/>
      <c r="IS9" s="57"/>
      <c r="IT9" s="57"/>
      <c r="IU9" s="57"/>
      <c r="IV9" s="57"/>
    </row>
    <row r="10" s="1" customFormat="true" ht="35.1" customHeight="true" spans="1:256">
      <c r="A10" s="64"/>
      <c r="B10" s="64"/>
      <c r="C10" s="65"/>
      <c r="D10" s="59"/>
      <c r="E10" s="73"/>
      <c r="F10" s="74"/>
      <c r="IJ10" s="57"/>
      <c r="IK10" s="57"/>
      <c r="IL10" s="57"/>
      <c r="IM10" s="57"/>
      <c r="IN10" s="57"/>
      <c r="IO10" s="57"/>
      <c r="IP10" s="57"/>
      <c r="IQ10" s="57"/>
      <c r="IR10" s="57"/>
      <c r="IS10" s="57"/>
      <c r="IT10" s="57"/>
      <c r="IU10" s="57"/>
      <c r="IV10" s="57"/>
    </row>
  </sheetData>
  <mergeCells count="1">
    <mergeCell ref="A2:F2"/>
  </mergeCells>
  <pageMargins left="0.75" right="0.75" top="1" bottom="1" header="0.5" footer="0.5"/>
  <pageSetup paperSize="9" scale="6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II8"/>
  <sheetViews>
    <sheetView showGridLines="0" showZeros="0" view="pageBreakPreview" zoomScaleNormal="115" zoomScaleSheetLayoutView="100" workbookViewId="0">
      <selection activeCell="I9" sqref="I9"/>
    </sheetView>
  </sheetViews>
  <sheetFormatPr defaultColWidth="9.16666666666667" defaultRowHeight="27.75" customHeight="true" outlineLevelRow="7"/>
  <cols>
    <col min="1" max="1" width="18.8333333333333" style="43" customWidth="true"/>
    <col min="2" max="2" width="31.1666666666667" style="43" customWidth="true"/>
    <col min="3" max="5" width="19.3333333333333" style="43" customWidth="true"/>
    <col min="6" max="243" width="7.66666666666667" style="43" customWidth="true"/>
  </cols>
  <sheetData>
    <row r="1" customHeight="true" spans="1:2">
      <c r="A1" s="44" t="s">
        <v>160</v>
      </c>
      <c r="B1" s="44"/>
    </row>
    <row r="2" s="40" customFormat="true" ht="34.5" customHeight="true" spans="1:5">
      <c r="A2" s="45" t="s">
        <v>161</v>
      </c>
      <c r="B2" s="45"/>
      <c r="C2" s="45"/>
      <c r="D2" s="45"/>
      <c r="E2" s="45"/>
    </row>
    <row r="3" s="41" customFormat="true" ht="30.75" customHeight="true" spans="1:5">
      <c r="A3" s="46" t="s">
        <v>2</v>
      </c>
      <c r="E3" s="41" t="s">
        <v>3</v>
      </c>
    </row>
    <row r="4" s="42" customFormat="true" ht="40.15" customHeight="true" spans="1:243">
      <c r="A4" s="47" t="s">
        <v>67</v>
      </c>
      <c r="B4" s="47" t="s">
        <v>68</v>
      </c>
      <c r="C4" s="48" t="s">
        <v>162</v>
      </c>
      <c r="D4" s="48"/>
      <c r="E4" s="4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row>
    <row r="5" s="42" customFormat="true" ht="40.15" customHeight="true" spans="1:243">
      <c r="A5" s="49"/>
      <c r="B5" s="49"/>
      <c r="C5" s="47" t="s">
        <v>50</v>
      </c>
      <c r="D5" s="47" t="s">
        <v>69</v>
      </c>
      <c r="E5" s="47" t="s">
        <v>70</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row>
    <row r="6" ht="45.75" customHeight="true" spans="1:5">
      <c r="A6" s="50"/>
      <c r="B6" s="51" t="s">
        <v>138</v>
      </c>
      <c r="C6" s="52"/>
      <c r="D6" s="53"/>
      <c r="E6" s="53"/>
    </row>
    <row r="7" ht="35.1" customHeight="true" spans="1:5">
      <c r="A7" s="51"/>
      <c r="B7" s="51" t="s">
        <v>50</v>
      </c>
      <c r="C7" s="52"/>
      <c r="D7" s="53"/>
      <c r="E7" s="53"/>
    </row>
    <row r="8" customHeight="true" spans="1:2">
      <c r="A8" s="54" t="s">
        <v>88</v>
      </c>
      <c r="B8" s="54"/>
    </row>
  </sheetData>
  <mergeCells count="2">
    <mergeCell ref="A4:A5"/>
    <mergeCell ref="B4:B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view="pageBreakPreview" zoomScale="85" zoomScaleNormal="70" zoomScaleSheetLayoutView="85" topLeftCell="B7" workbookViewId="0">
      <selection activeCell="G12" sqref="G12"/>
    </sheetView>
  </sheetViews>
  <sheetFormatPr defaultColWidth="17" defaultRowHeight="12.75"/>
  <cols>
    <col min="1" max="1" width="22.3333333333333" style="27" customWidth="true"/>
    <col min="2" max="2" width="51.1666666666667" style="27" customWidth="true"/>
    <col min="3" max="3" width="34.5" style="27" customWidth="true"/>
    <col min="4" max="4" width="14.3333333333333" style="27" customWidth="true"/>
    <col min="5" max="5" width="17.8333333333333" style="27" customWidth="true"/>
    <col min="6" max="10" width="15.5" style="27" customWidth="true"/>
    <col min="11" max="12" width="11.8333333333333" style="27" customWidth="true"/>
    <col min="13" max="13" width="23.3333333333333" style="27" customWidth="true"/>
    <col min="14" max="16384" width="17" style="27"/>
  </cols>
  <sheetData>
    <row r="1" ht="32.25" customHeight="true" spans="1:12">
      <c r="A1" s="28" t="s">
        <v>163</v>
      </c>
      <c r="B1" s="28"/>
      <c r="C1" s="29"/>
      <c r="D1" s="29"/>
      <c r="E1" s="29"/>
      <c r="F1" s="29"/>
      <c r="G1" s="29"/>
      <c r="H1" s="29"/>
      <c r="I1" s="29"/>
      <c r="J1" s="29"/>
      <c r="K1" s="29"/>
      <c r="L1" s="29"/>
    </row>
    <row r="2" ht="45" customHeight="true" spans="2:12">
      <c r="B2" s="30" t="s">
        <v>164</v>
      </c>
      <c r="C2" s="30"/>
      <c r="D2" s="30"/>
      <c r="E2" s="30"/>
      <c r="F2" s="30"/>
      <c r="G2" s="30"/>
      <c r="H2" s="30"/>
      <c r="I2" s="30"/>
      <c r="J2" s="30"/>
      <c r="K2" s="30"/>
      <c r="L2" s="30"/>
    </row>
    <row r="3" ht="24" customHeight="true" spans="1:12">
      <c r="A3" s="31" t="s">
        <v>2</v>
      </c>
      <c r="B3" s="31"/>
      <c r="C3" s="31"/>
      <c r="D3" s="32"/>
      <c r="E3" s="32"/>
      <c r="F3" s="32"/>
      <c r="G3" s="32"/>
      <c r="H3" s="32"/>
      <c r="I3" s="32"/>
      <c r="J3" s="32"/>
      <c r="K3" s="38" t="s">
        <v>3</v>
      </c>
      <c r="L3" s="38"/>
    </row>
    <row r="4" s="26" customFormat="true" ht="44.25" customHeight="true" spans="1:12">
      <c r="A4" s="33" t="s">
        <v>165</v>
      </c>
      <c r="B4" s="33" t="s">
        <v>166</v>
      </c>
      <c r="C4" s="33" t="s">
        <v>167</v>
      </c>
      <c r="D4" s="33" t="s">
        <v>50</v>
      </c>
      <c r="E4" s="33" t="s">
        <v>168</v>
      </c>
      <c r="F4" s="33"/>
      <c r="G4" s="33"/>
      <c r="H4" s="33" t="s">
        <v>169</v>
      </c>
      <c r="I4" s="33"/>
      <c r="J4" s="33"/>
      <c r="K4" s="33" t="s">
        <v>170</v>
      </c>
      <c r="L4" s="33" t="s">
        <v>63</v>
      </c>
    </row>
    <row r="5" s="26" customFormat="true" ht="44.25" customHeight="true" spans="1:12">
      <c r="A5" s="33"/>
      <c r="B5" s="33"/>
      <c r="C5" s="33"/>
      <c r="D5" s="33"/>
      <c r="E5" s="33" t="s">
        <v>171</v>
      </c>
      <c r="F5" s="33" t="s">
        <v>172</v>
      </c>
      <c r="G5" s="33" t="s">
        <v>173</v>
      </c>
      <c r="H5" s="33" t="s">
        <v>171</v>
      </c>
      <c r="I5" s="33" t="s">
        <v>172</v>
      </c>
      <c r="J5" s="33" t="s">
        <v>173</v>
      </c>
      <c r="K5" s="33"/>
      <c r="L5" s="33"/>
    </row>
    <row r="6" ht="42.75" customHeight="true" spans="1:15">
      <c r="A6" s="34" t="s">
        <v>174</v>
      </c>
      <c r="B6" s="33" t="s">
        <v>175</v>
      </c>
      <c r="C6" s="34" t="s">
        <v>64</v>
      </c>
      <c r="D6" s="35">
        <f>SUM(E6:L6)</f>
        <v>27.5</v>
      </c>
      <c r="E6" s="35">
        <v>27.5</v>
      </c>
      <c r="F6" s="37"/>
      <c r="G6" s="36"/>
      <c r="H6" s="36"/>
      <c r="I6" s="36"/>
      <c r="J6" s="36"/>
      <c r="K6" s="36"/>
      <c r="L6" s="36"/>
      <c r="M6" s="39" t="e">
        <f>VLOOKUP(B6,'[1]中期数据 (合并)'!$B$2:$C$133,2,0)</f>
        <v>#N/A</v>
      </c>
      <c r="N6" s="39" t="e">
        <f>VLOOKUP(B6,'[2]中期数据 (合并)'!$B$1:$E$200,4,0)/10000</f>
        <v>#N/A</v>
      </c>
      <c r="O6" s="39" t="e">
        <f>VLOOKUP(B6,[3]明细表!$C$2:$H$80,6,0)/10000</f>
        <v>#N/A</v>
      </c>
    </row>
    <row r="7" ht="42.75" customHeight="true" spans="1:15">
      <c r="A7" s="34" t="s">
        <v>174</v>
      </c>
      <c r="B7" s="33" t="s">
        <v>176</v>
      </c>
      <c r="C7" s="34" t="s">
        <v>64</v>
      </c>
      <c r="D7" s="35">
        <f t="shared" ref="D7:D13" si="0">SUM(E7:L7)</f>
        <v>6.2</v>
      </c>
      <c r="E7" s="35">
        <v>6.2</v>
      </c>
      <c r="F7" s="37"/>
      <c r="G7" s="36"/>
      <c r="H7" s="36"/>
      <c r="I7" s="36"/>
      <c r="J7" s="36"/>
      <c r="K7" s="36"/>
      <c r="L7" s="36"/>
      <c r="M7" s="39" t="e">
        <f>VLOOKUP(B7,'[2]中期数据 (合并)'!$B$2:$C$133,2,0)</f>
        <v>#N/A</v>
      </c>
      <c r="N7" s="39" t="e">
        <f>VLOOKUP(B7,'[2]中期数据 (合并)'!$B$1:$E$200,4,0)/10000</f>
        <v>#N/A</v>
      </c>
      <c r="O7" s="39" t="e">
        <f>VLOOKUP(B7,[3]明细表!$C$2:$H$80,6,0)/10000</f>
        <v>#N/A</v>
      </c>
    </row>
    <row r="8" ht="42.75" customHeight="true" spans="1:15">
      <c r="A8" s="34" t="s">
        <v>174</v>
      </c>
      <c r="B8" s="33" t="s">
        <v>177</v>
      </c>
      <c r="C8" s="34" t="s">
        <v>64</v>
      </c>
      <c r="D8" s="35">
        <f t="shared" si="0"/>
        <v>37.3695</v>
      </c>
      <c r="E8" s="35">
        <v>37.3695</v>
      </c>
      <c r="F8" s="37"/>
      <c r="G8" s="36"/>
      <c r="H8" s="36"/>
      <c r="I8" s="36"/>
      <c r="J8" s="36"/>
      <c r="K8" s="36"/>
      <c r="L8" s="36"/>
      <c r="M8" s="39" t="str">
        <f>VLOOKUP(B8,'[2]中期数据 (合并)'!$B$2:$C$133,2,0)</f>
        <v>[2070104]图书馆</v>
      </c>
      <c r="N8" s="39">
        <f>VLOOKUP(B8,'[2]中期数据 (合并)'!$B$1:$E$200,4,0)/10000</f>
        <v>38.811739</v>
      </c>
      <c r="O8" s="39">
        <f>VLOOKUP(B8,[3]明细表!$C$2:$H$80,6,0)/10000</f>
        <v>23.811739</v>
      </c>
    </row>
    <row r="9" ht="42.75" customHeight="true" spans="1:15">
      <c r="A9" s="34" t="s">
        <v>174</v>
      </c>
      <c r="B9" s="33" t="s">
        <v>178</v>
      </c>
      <c r="C9" s="34" t="s">
        <v>64</v>
      </c>
      <c r="D9" s="35">
        <f t="shared" si="0"/>
        <v>25.7468</v>
      </c>
      <c r="E9" s="35">
        <v>25.7468</v>
      </c>
      <c r="F9" s="37"/>
      <c r="G9" s="36"/>
      <c r="H9" s="36"/>
      <c r="I9" s="36"/>
      <c r="J9" s="36"/>
      <c r="K9" s="36"/>
      <c r="L9" s="36"/>
      <c r="M9" s="39" t="e">
        <f>VLOOKUP(B9,'[2]中期数据 (合并)'!$B$2:$C$133,2,0)</f>
        <v>#N/A</v>
      </c>
      <c r="N9" s="39" t="e">
        <f>VLOOKUP(B9,'[2]中期数据 (合并)'!$B$1:$E$200,4,0)/10000</f>
        <v>#N/A</v>
      </c>
      <c r="O9" s="39" t="e">
        <f>VLOOKUP(B9,[3]明细表!$C$2:$H$80,6,0)/10000</f>
        <v>#N/A</v>
      </c>
    </row>
    <row r="10" ht="42.75" customHeight="true" spans="1:15">
      <c r="A10" s="34" t="s">
        <v>174</v>
      </c>
      <c r="B10" s="33" t="s">
        <v>179</v>
      </c>
      <c r="C10" s="34" t="s">
        <v>64</v>
      </c>
      <c r="D10" s="35">
        <f t="shared" si="0"/>
        <v>83.142</v>
      </c>
      <c r="E10" s="35">
        <v>83.142</v>
      </c>
      <c r="F10" s="37"/>
      <c r="G10" s="36"/>
      <c r="H10" s="36"/>
      <c r="I10" s="36"/>
      <c r="J10" s="36"/>
      <c r="K10" s="36"/>
      <c r="L10" s="36"/>
      <c r="M10" s="39" t="e">
        <f>VLOOKUP(B10,'[2]中期数据 (合并)'!$B$2:$C$133,2,0)</f>
        <v>#N/A</v>
      </c>
      <c r="N10" s="39" t="e">
        <f>VLOOKUP(B10,'[2]中期数据 (合并)'!$B$1:$E$200,4,0)/10000</f>
        <v>#N/A</v>
      </c>
      <c r="O10" s="39" t="e">
        <f>VLOOKUP(B10,[3]明细表!$C$2:$H$80,6,0)/10000</f>
        <v>#N/A</v>
      </c>
    </row>
    <row r="11" ht="42.75" customHeight="true" spans="1:15">
      <c r="A11" s="34" t="s">
        <v>174</v>
      </c>
      <c r="B11" s="33" t="s">
        <v>180</v>
      </c>
      <c r="C11" s="34" t="s">
        <v>64</v>
      </c>
      <c r="D11" s="35">
        <f t="shared" si="0"/>
        <v>1.5</v>
      </c>
      <c r="E11" s="35">
        <v>1.5</v>
      </c>
      <c r="F11" s="37"/>
      <c r="G11" s="36"/>
      <c r="H11" s="36"/>
      <c r="I11" s="36"/>
      <c r="J11" s="36"/>
      <c r="K11" s="36"/>
      <c r="L11" s="36"/>
      <c r="M11" s="39" t="e">
        <f>VLOOKUP(B11,'[2]中期数据 (合并)'!$B$2:$C$133,2,0)</f>
        <v>#N/A</v>
      </c>
      <c r="N11" s="39" t="e">
        <f>VLOOKUP(B11,'[2]中期数据 (合并)'!$B$1:$E$200,4,0)/10000</f>
        <v>#N/A</v>
      </c>
      <c r="O11" s="39" t="e">
        <f>VLOOKUP(B11,[3]明细表!$C$2:$H$80,6,0)/10000</f>
        <v>#N/A</v>
      </c>
    </row>
    <row r="12" ht="42.75" customHeight="true" spans="1:15">
      <c r="A12" s="34"/>
      <c r="B12" s="33" t="s">
        <v>181</v>
      </c>
      <c r="C12" s="34" t="s">
        <v>64</v>
      </c>
      <c r="D12" s="35">
        <f t="shared" si="0"/>
        <v>1.35</v>
      </c>
      <c r="E12" s="35">
        <v>1.35</v>
      </c>
      <c r="F12" s="37"/>
      <c r="G12" s="36"/>
      <c r="H12" s="36"/>
      <c r="I12" s="36"/>
      <c r="J12" s="36"/>
      <c r="K12" s="36"/>
      <c r="L12" s="36"/>
      <c r="M12" s="39"/>
      <c r="N12" s="39"/>
      <c r="O12" s="39"/>
    </row>
    <row r="13" ht="42.75" customHeight="true" spans="1:15">
      <c r="A13" s="33" t="s">
        <v>50</v>
      </c>
      <c r="B13" s="33"/>
      <c r="C13" s="36"/>
      <c r="D13" s="35">
        <f t="shared" si="0"/>
        <v>182.8083</v>
      </c>
      <c r="E13" s="35">
        <f>SUM(E6:E12)</f>
        <v>182.8083</v>
      </c>
      <c r="F13" s="37"/>
      <c r="G13" s="36"/>
      <c r="H13" s="36"/>
      <c r="I13" s="36"/>
      <c r="J13" s="36"/>
      <c r="K13" s="36"/>
      <c r="L13" s="36"/>
      <c r="M13" s="39" t="e">
        <f>VLOOKUP(B13,'[2]中期数据 (合并)'!$B$2:$C$133,2,0)</f>
        <v>#N/A</v>
      </c>
      <c r="N13" s="39" t="e">
        <f>VLOOKUP(B13,'[2]中期数据 (合并)'!$B$1:$E$200,4,0)/10000</f>
        <v>#N/A</v>
      </c>
      <c r="O13" s="39" t="e">
        <f>VLOOKUP(B13,[3]明细表!$C$2:$H$80,6,0)/10000</f>
        <v>#N/A</v>
      </c>
    </row>
    <row r="14" ht="35.1" customHeight="true" spans="13:15">
      <c r="M14" s="39" t="e">
        <f>VLOOKUP(B14,'[2]中期数据 (合并)'!$B$2:$C$133,2,0)</f>
        <v>#N/A</v>
      </c>
      <c r="N14" s="39" t="e">
        <f>VLOOKUP(B14,'[2]中期数据 (合并)'!$B$1:$E$200,4,0)/10000</f>
        <v>#N/A</v>
      </c>
      <c r="O14" s="39" t="e">
        <f>VLOOKUP(B14,[3]明细表!$C$2:$H$80,6,0)/10000</f>
        <v>#N/A</v>
      </c>
    </row>
    <row r="15" ht="35.1" customHeight="true" spans="13:15">
      <c r="M15" s="39" t="e">
        <f>VLOOKUP(B15,'[2]中期数据 (合并)'!$B$2:$C$133,2,0)</f>
        <v>#N/A</v>
      </c>
      <c r="N15" s="39" t="e">
        <f>VLOOKUP(B15,'[2]中期数据 (合并)'!$B$1:$E$200,4,0)/10000</f>
        <v>#N/A</v>
      </c>
      <c r="O15" s="39" t="e">
        <f>VLOOKUP(B15,[3]明细表!$C$2:$H$80,6,0)/10000</f>
        <v>#N/A</v>
      </c>
    </row>
    <row r="16" ht="35.1" customHeight="true" spans="13:15">
      <c r="M16" s="39" t="e">
        <f>VLOOKUP(B16,'[2]中期数据 (合并)'!$B$2:$C$133,2,0)</f>
        <v>#N/A</v>
      </c>
      <c r="N16" s="39" t="e">
        <f>VLOOKUP(B16,'[2]中期数据 (合并)'!$B$1:$E$200,4,0)/10000</f>
        <v>#N/A</v>
      </c>
      <c r="O16" s="39" t="e">
        <f>VLOOKUP(B16,[3]明细表!$C$2:$H$80,6,0)/10000</f>
        <v>#N/A</v>
      </c>
    </row>
    <row r="17" ht="35.1" customHeight="true" spans="13:15">
      <c r="M17" s="39" t="e">
        <f>VLOOKUP(B17,'[2]中期数据 (合并)'!$B$2:$C$133,2,0)</f>
        <v>#N/A</v>
      </c>
      <c r="N17" s="39" t="e">
        <f>VLOOKUP(B17,'[2]中期数据 (合并)'!$B$1:$E$200,4,0)/10000</f>
        <v>#N/A</v>
      </c>
      <c r="O17" s="39" t="e">
        <f>VLOOKUP(B17,[3]明细表!$C$2:$H$80,6,0)/10000</f>
        <v>#N/A</v>
      </c>
    </row>
    <row r="18" ht="35.1" customHeight="true" spans="13:15">
      <c r="M18" s="39" t="e">
        <f>VLOOKUP(B18,'[2]中期数据 (合并)'!$B$2:$C$133,2,0)</f>
        <v>#N/A</v>
      </c>
      <c r="N18" s="39" t="e">
        <f>VLOOKUP(B18,'[2]中期数据 (合并)'!$B$1:$E$200,4,0)/10000</f>
        <v>#N/A</v>
      </c>
      <c r="O18" s="39" t="e">
        <f>VLOOKUP(B18,[3]明细表!$C$2:$H$80,6,0)/10000</f>
        <v>#N/A</v>
      </c>
    </row>
    <row r="19" ht="35.1" customHeight="true" spans="13:15">
      <c r="M19" s="39" t="e">
        <f>VLOOKUP(B19,'[2]中期数据 (合并)'!$B$2:$C$133,2,0)</f>
        <v>#N/A</v>
      </c>
      <c r="N19" s="39" t="e">
        <f>VLOOKUP(B19,'[2]中期数据 (合并)'!$B$1:$E$200,4,0)/10000</f>
        <v>#N/A</v>
      </c>
      <c r="O19" s="39" t="e">
        <f>VLOOKUP(B19,[3]明细表!$C$2:$H$80,6,0)/10000</f>
        <v>#N/A</v>
      </c>
    </row>
    <row r="20" ht="35.1" customHeight="true" spans="13:15">
      <c r="M20" s="39" t="e">
        <f>VLOOKUP(B20,'[2]中期数据 (合并)'!$B$2:$C$133,2,0)</f>
        <v>#N/A</v>
      </c>
      <c r="N20" s="39" t="e">
        <f>VLOOKUP(B20,'[2]中期数据 (合并)'!$B$1:$E$200,4,0)/10000</f>
        <v>#N/A</v>
      </c>
      <c r="O20" s="39" t="e">
        <f>VLOOKUP(B20,[3]明细表!$C$2:$H$80,6,0)/10000</f>
        <v>#N/A</v>
      </c>
    </row>
    <row r="21" ht="35.1" customHeight="true" spans="13:15">
      <c r="M21" s="39" t="e">
        <f>VLOOKUP(B21,'[2]中期数据 (合并)'!$B$2:$C$133,2,0)</f>
        <v>#N/A</v>
      </c>
      <c r="N21" s="39" t="e">
        <f>VLOOKUP(B21,'[2]中期数据 (合并)'!$B$1:$E$200,4,0)/10000</f>
        <v>#N/A</v>
      </c>
      <c r="O21" s="39" t="e">
        <f>VLOOKUP(B21,[3]明细表!$C$2:$H$80,6,0)/10000</f>
        <v>#N/A</v>
      </c>
    </row>
    <row r="22" ht="35.1" customHeight="true" spans="13:15">
      <c r="M22" s="39" t="e">
        <f>VLOOKUP(B22,'[2]中期数据 (合并)'!$B$2:$C$133,2,0)</f>
        <v>#N/A</v>
      </c>
      <c r="N22" s="39" t="e">
        <f>VLOOKUP(B22,'[2]中期数据 (合并)'!$B$1:$E$200,4,0)/10000</f>
        <v>#N/A</v>
      </c>
      <c r="O22" s="39" t="e">
        <f>VLOOKUP(B22,[3]明细表!$C$2:$H$80,6,0)/10000</f>
        <v>#N/A</v>
      </c>
    </row>
    <row r="23" ht="35.1" customHeight="true" spans="13:15">
      <c r="M23" s="39" t="e">
        <f>VLOOKUP(B23,'[2]中期数据 (合并)'!$B$2:$C$133,2,0)</f>
        <v>#N/A</v>
      </c>
      <c r="N23" s="39" t="e">
        <f>VLOOKUP(B23,'[2]中期数据 (合并)'!$B$1:$E$200,4,0)/10000</f>
        <v>#N/A</v>
      </c>
      <c r="O23" s="39" t="e">
        <f>VLOOKUP(B23,[3]明细表!$C$2:$H$80,6,0)/10000</f>
        <v>#N/A</v>
      </c>
    </row>
    <row r="24" ht="35.1" customHeight="true" spans="5:5">
      <c r="E24" s="27">
        <f>SUBTOTAL(9,E5:E23)</f>
        <v>365.6166</v>
      </c>
    </row>
  </sheetData>
  <autoFilter ref="A5:O23">
    <extLst/>
  </autoFilter>
  <mergeCells count="12">
    <mergeCell ref="A1:B1"/>
    <mergeCell ref="B2:L2"/>
    <mergeCell ref="A3:C3"/>
    <mergeCell ref="K3:L3"/>
    <mergeCell ref="E4:G4"/>
    <mergeCell ref="H4:J4"/>
    <mergeCell ref="A4:A5"/>
    <mergeCell ref="B4:B5"/>
    <mergeCell ref="C4:C5"/>
    <mergeCell ref="D4:D5"/>
    <mergeCell ref="K4:K5"/>
    <mergeCell ref="L4:L5"/>
  </mergeCells>
  <pageMargins left="0.7" right="0.7" top="0.75" bottom="0.75" header="0.3" footer="0.3"/>
  <pageSetup paperSize="9" scale="6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
  <sheetViews>
    <sheetView zoomScale="70" zoomScaleNormal="70" workbookViewId="0">
      <selection activeCell="C12" sqref="C12"/>
    </sheetView>
  </sheetViews>
  <sheetFormatPr defaultColWidth="9.16666666666667" defaultRowHeight="27.75" customHeight="true"/>
  <cols>
    <col min="1" max="1" width="36.1666666666667" style="1" customWidth="true"/>
    <col min="2" max="2" width="22.6666666666667" style="1" customWidth="true"/>
    <col min="3" max="3" width="52" style="1" customWidth="true"/>
    <col min="4" max="4" width="17.3333333333333" style="5" customWidth="true"/>
    <col min="5" max="5" width="106.166666666667" style="1" customWidth="true"/>
    <col min="6" max="242" width="7.66666666666667" style="1" customWidth="true"/>
    <col min="243" max="16384" width="9.16666666666667" style="6"/>
  </cols>
  <sheetData>
    <row r="1" s="1" customFormat="true" customHeight="true" spans="1:255">
      <c r="A1" s="7" t="s">
        <v>163</v>
      </c>
      <c r="D1" s="5"/>
      <c r="II1" s="6"/>
      <c r="IJ1" s="6"/>
      <c r="IK1" s="6"/>
      <c r="IL1" s="6"/>
      <c r="IM1" s="6"/>
      <c r="IN1" s="6"/>
      <c r="IO1" s="6"/>
      <c r="IP1" s="6"/>
      <c r="IQ1" s="6"/>
      <c r="IR1" s="6"/>
      <c r="IS1" s="6"/>
      <c r="IT1" s="6"/>
      <c r="IU1" s="6"/>
    </row>
    <row r="2" s="2" customFormat="true" ht="34.5" customHeight="true" spans="1:4">
      <c r="A2" s="2" t="s">
        <v>182</v>
      </c>
      <c r="D2" s="8"/>
    </row>
    <row r="3" s="3" customFormat="true" ht="15.75" spans="1:5">
      <c r="A3" s="9" t="s">
        <v>2</v>
      </c>
      <c r="D3" s="10"/>
      <c r="E3" s="3" t="s">
        <v>3</v>
      </c>
    </row>
    <row r="4" s="4" customFormat="true" ht="39" customHeight="true" spans="1:242">
      <c r="A4" s="11" t="s">
        <v>148</v>
      </c>
      <c r="B4" s="12" t="s">
        <v>183</v>
      </c>
      <c r="C4" s="12" t="s">
        <v>151</v>
      </c>
      <c r="D4" s="13" t="s">
        <v>152</v>
      </c>
      <c r="E4" s="23" t="s">
        <v>184</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row>
    <row r="5" s="1" customFormat="true" ht="68.1" customHeight="true" spans="1:255">
      <c r="A5" s="14">
        <v>2070112</v>
      </c>
      <c r="B5" s="15" t="s">
        <v>185</v>
      </c>
      <c r="C5" s="16" t="s">
        <v>186</v>
      </c>
      <c r="D5" s="17" t="s">
        <v>187</v>
      </c>
      <c r="E5" s="25" t="s">
        <v>188</v>
      </c>
      <c r="II5" s="6"/>
      <c r="IJ5" s="6"/>
      <c r="IK5" s="6"/>
      <c r="IL5" s="6"/>
      <c r="IM5" s="6"/>
      <c r="IN5" s="6"/>
      <c r="IO5" s="6"/>
      <c r="IP5" s="6"/>
      <c r="IQ5" s="6"/>
      <c r="IR5" s="6"/>
      <c r="IS5" s="6"/>
      <c r="IT5" s="6"/>
      <c r="IU5" s="6"/>
    </row>
    <row r="6" s="1" customFormat="true" ht="39.95" customHeight="true" spans="1:255">
      <c r="A6" s="14">
        <v>2070104</v>
      </c>
      <c r="B6" s="15" t="s">
        <v>189</v>
      </c>
      <c r="C6" s="16" t="s">
        <v>190</v>
      </c>
      <c r="D6" s="18">
        <v>19.6</v>
      </c>
      <c r="E6" s="25" t="s">
        <v>191</v>
      </c>
      <c r="II6" s="6"/>
      <c r="IJ6" s="6"/>
      <c r="IK6" s="6"/>
      <c r="IL6" s="6"/>
      <c r="IM6" s="6"/>
      <c r="IN6" s="6"/>
      <c r="IO6" s="6"/>
      <c r="IP6" s="6"/>
      <c r="IQ6" s="6"/>
      <c r="IR6" s="6"/>
      <c r="IS6" s="6"/>
      <c r="IT6" s="6"/>
      <c r="IU6" s="6"/>
    </row>
    <row r="7" s="1" customFormat="true" ht="47.25" spans="1:255">
      <c r="A7" s="14">
        <v>2070113</v>
      </c>
      <c r="B7" s="15" t="s">
        <v>189</v>
      </c>
      <c r="C7" s="16" t="s">
        <v>192</v>
      </c>
      <c r="D7" s="19">
        <v>25.7468</v>
      </c>
      <c r="E7" s="25" t="s">
        <v>193</v>
      </c>
      <c r="II7" s="6"/>
      <c r="IJ7" s="6"/>
      <c r="IK7" s="6"/>
      <c r="IL7" s="6"/>
      <c r="IM7" s="6"/>
      <c r="IN7" s="6"/>
      <c r="IO7" s="6"/>
      <c r="IP7" s="6"/>
      <c r="IQ7" s="6"/>
      <c r="IR7" s="6"/>
      <c r="IS7" s="6"/>
      <c r="IT7" s="6"/>
      <c r="IU7" s="6"/>
    </row>
    <row r="8" s="1" customFormat="true" ht="31.5" spans="1:255">
      <c r="A8" s="14">
        <v>2070114</v>
      </c>
      <c r="B8" s="15" t="s">
        <v>194</v>
      </c>
      <c r="C8" s="16" t="s">
        <v>157</v>
      </c>
      <c r="D8" s="20">
        <v>68.142</v>
      </c>
      <c r="E8" s="25" t="s">
        <v>195</v>
      </c>
      <c r="II8" s="6"/>
      <c r="IJ8" s="6"/>
      <c r="IK8" s="6"/>
      <c r="IL8" s="6"/>
      <c r="IM8" s="6"/>
      <c r="IN8" s="6"/>
      <c r="IO8" s="6"/>
      <c r="IP8" s="6"/>
      <c r="IQ8" s="6"/>
      <c r="IR8" s="6"/>
      <c r="IS8" s="6"/>
      <c r="IT8" s="6"/>
      <c r="IU8" s="6"/>
    </row>
    <row r="9" s="1" customFormat="true" ht="47.25" spans="1:255">
      <c r="A9" s="14">
        <v>2070114</v>
      </c>
      <c r="B9" s="15" t="s">
        <v>196</v>
      </c>
      <c r="C9" s="16" t="s">
        <v>197</v>
      </c>
      <c r="D9" s="21">
        <v>27.5</v>
      </c>
      <c r="E9" s="25" t="s">
        <v>198</v>
      </c>
      <c r="II9" s="6"/>
      <c r="IJ9" s="6"/>
      <c r="IK9" s="6"/>
      <c r="IL9" s="6"/>
      <c r="IM9" s="6"/>
      <c r="IN9" s="6"/>
      <c r="IO9" s="6"/>
      <c r="IP9" s="6"/>
      <c r="IQ9" s="6"/>
      <c r="IR9" s="6"/>
      <c r="IS9" s="6"/>
      <c r="IT9" s="6"/>
      <c r="IU9" s="6"/>
    </row>
    <row r="10" s="4" customFormat="true" ht="21.75" customHeight="true" spans="1:242">
      <c r="A10" s="12"/>
      <c r="B10" s="22"/>
      <c r="C10" s="12" t="s">
        <v>50</v>
      </c>
      <c r="D10" s="13">
        <f>SUM(D5:D9)</f>
        <v>140.9888</v>
      </c>
      <c r="E10" s="25"/>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row>
  </sheetData>
  <mergeCells count="1">
    <mergeCell ref="A2: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zoomScaleSheetLayoutView="85" topLeftCell="A15" workbookViewId="0">
      <selection activeCell="B7" sqref="B7"/>
    </sheetView>
  </sheetViews>
  <sheetFormatPr defaultColWidth="6.66666666666667" defaultRowHeight="18" customHeight="true"/>
  <cols>
    <col min="1" max="1" width="50.6666666666667" style="127" customWidth="true"/>
    <col min="2" max="2" width="17.6666666666667" style="127" customWidth="true"/>
    <col min="3" max="3" width="50.6666666666667" style="127" customWidth="true"/>
    <col min="4" max="4" width="17.6666666666667" style="127" customWidth="true"/>
    <col min="5" max="156" width="9" style="127" customWidth="true"/>
    <col min="157" max="249" width="9.16666666666667" style="127" customWidth="true"/>
    <col min="250" max="16384" width="6.66666666666667" style="127"/>
  </cols>
  <sheetData>
    <row r="1" ht="24" customHeight="true" spans="1:1">
      <c r="A1" s="129" t="s">
        <v>0</v>
      </c>
    </row>
    <row r="2" ht="42" customHeight="true" spans="1:249">
      <c r="A2" s="131" t="s">
        <v>1</v>
      </c>
      <c r="B2" s="131"/>
      <c r="C2" s="131"/>
      <c r="D2" s="131"/>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row>
    <row r="3" ht="24" customHeight="true" spans="1:249">
      <c r="A3" s="154" t="s">
        <v>2</v>
      </c>
      <c r="B3" s="120"/>
      <c r="C3" s="120"/>
      <c r="D3" s="120" t="s">
        <v>3</v>
      </c>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row>
    <row r="4" ht="37.15" customHeight="true" spans="1:249">
      <c r="A4" s="89" t="s">
        <v>4</v>
      </c>
      <c r="B4" s="89"/>
      <c r="C4" s="89" t="s">
        <v>5</v>
      </c>
      <c r="D4" s="89"/>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row>
    <row r="5" ht="37.15" customHeight="true" spans="1:249">
      <c r="A5" s="89" t="s">
        <v>6</v>
      </c>
      <c r="B5" s="89" t="s">
        <v>7</v>
      </c>
      <c r="C5" s="89" t="s">
        <v>6</v>
      </c>
      <c r="D5" s="89" t="s">
        <v>7</v>
      </c>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row>
    <row r="6" ht="30" customHeight="true" spans="1:249">
      <c r="A6" s="155" t="s">
        <v>8</v>
      </c>
      <c r="B6" s="86">
        <f>'4'!B31</f>
        <v>535.048486</v>
      </c>
      <c r="C6" s="88" t="s">
        <v>9</v>
      </c>
      <c r="D6" s="86"/>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row>
    <row r="7" ht="30" customHeight="true" spans="1:249">
      <c r="A7" s="155" t="s">
        <v>10</v>
      </c>
      <c r="B7" s="86"/>
      <c r="C7" s="88" t="s">
        <v>11</v>
      </c>
      <c r="D7" s="86"/>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row>
    <row r="8" ht="30" customHeight="true" spans="1:249">
      <c r="A8" s="155" t="s">
        <v>12</v>
      </c>
      <c r="B8" s="86"/>
      <c r="C8" s="88" t="s">
        <v>13</v>
      </c>
      <c r="D8" s="86"/>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row>
    <row r="9" ht="30" customHeight="true" spans="1:249">
      <c r="A9" s="156" t="s">
        <v>14</v>
      </c>
      <c r="B9" s="86"/>
      <c r="C9" s="88" t="s">
        <v>15</v>
      </c>
      <c r="D9" s="86"/>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row>
    <row r="10" ht="30" customHeight="true" spans="1:249">
      <c r="A10" s="156" t="s">
        <v>16</v>
      </c>
      <c r="B10" s="86"/>
      <c r="C10" s="88" t="s">
        <v>17</v>
      </c>
      <c r="D10" s="86">
        <f>'4'!D10</f>
        <v>535.048486</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row>
    <row r="11" ht="30" customHeight="true" spans="1:249">
      <c r="A11" s="156" t="s">
        <v>18</v>
      </c>
      <c r="B11" s="86"/>
      <c r="C11" s="157" t="s">
        <v>19</v>
      </c>
      <c r="D11" s="86"/>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row>
    <row r="12" ht="30" customHeight="true" spans="1:249">
      <c r="A12" s="155" t="s">
        <v>20</v>
      </c>
      <c r="B12" s="86"/>
      <c r="C12" s="88" t="s">
        <v>21</v>
      </c>
      <c r="D12" s="86"/>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row>
    <row r="13" ht="30" customHeight="true" spans="1:249">
      <c r="A13" s="155" t="s">
        <v>22</v>
      </c>
      <c r="B13" s="158"/>
      <c r="C13" s="88" t="s">
        <v>23</v>
      </c>
      <c r="D13" s="86"/>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row>
    <row r="14" ht="30" customHeight="true" spans="1:249">
      <c r="A14" s="155" t="s">
        <v>24</v>
      </c>
      <c r="B14" s="158"/>
      <c r="C14" s="88" t="s">
        <v>25</v>
      </c>
      <c r="D14" s="86"/>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row>
    <row r="15" ht="30" customHeight="true" spans="1:249">
      <c r="A15" s="155"/>
      <c r="B15" s="158"/>
      <c r="C15" s="88" t="s">
        <v>26</v>
      </c>
      <c r="D15" s="86"/>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3"/>
      <c r="FB15" s="123"/>
      <c r="FC15" s="12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row>
    <row r="16" ht="30" customHeight="true" spans="1:249">
      <c r="A16" s="155"/>
      <c r="B16" s="158"/>
      <c r="C16" s="88" t="s">
        <v>27</v>
      </c>
      <c r="D16" s="86"/>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3"/>
      <c r="FB16" s="123"/>
      <c r="FC16" s="123"/>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row>
    <row r="17" ht="30" customHeight="true" spans="1:249">
      <c r="A17" s="155"/>
      <c r="B17" s="158"/>
      <c r="C17" s="88" t="s">
        <v>28</v>
      </c>
      <c r="D17" s="86"/>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3"/>
    </row>
    <row r="18" ht="30" customHeight="true" spans="1:249">
      <c r="A18" s="155"/>
      <c r="B18" s="86"/>
      <c r="C18" s="88" t="s">
        <v>29</v>
      </c>
      <c r="D18" s="86"/>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3"/>
      <c r="FB18" s="123"/>
      <c r="FC18" s="123"/>
      <c r="FD18" s="123"/>
      <c r="FE18" s="123"/>
      <c r="FF18" s="123"/>
      <c r="FG18" s="123"/>
      <c r="FH18" s="123"/>
      <c r="FI18" s="123"/>
      <c r="FJ18" s="123"/>
      <c r="FK18" s="123"/>
      <c r="FL18" s="123"/>
      <c r="FM18" s="123"/>
      <c r="FN18" s="123"/>
      <c r="FO18" s="123"/>
      <c r="FP18" s="123"/>
      <c r="FQ18" s="123"/>
      <c r="FR18" s="123"/>
      <c r="FS18" s="123"/>
      <c r="FT18" s="123"/>
      <c r="FU18" s="123"/>
      <c r="FV18" s="123"/>
      <c r="FW18" s="123"/>
      <c r="FX18" s="123"/>
      <c r="FY18" s="123"/>
      <c r="FZ18" s="123"/>
      <c r="GA18" s="123"/>
      <c r="GB18" s="123"/>
      <c r="GC18" s="123"/>
      <c r="GD18" s="123"/>
      <c r="GE18" s="123"/>
      <c r="GF18" s="123"/>
      <c r="GG18" s="123"/>
      <c r="GH18" s="123"/>
      <c r="GI18" s="123"/>
      <c r="GJ18" s="123"/>
      <c r="GK18" s="123"/>
      <c r="GL18" s="123"/>
      <c r="GM18" s="123"/>
      <c r="GN18" s="123"/>
      <c r="GO18" s="123"/>
      <c r="GP18" s="123"/>
      <c r="GQ18" s="123"/>
      <c r="GR18" s="123"/>
      <c r="GS18" s="123"/>
      <c r="GT18" s="123"/>
      <c r="GU18" s="123"/>
      <c r="GV18" s="123"/>
      <c r="GW18" s="123"/>
      <c r="GX18" s="123"/>
      <c r="GY18" s="123"/>
      <c r="GZ18" s="123"/>
      <c r="HA18" s="123"/>
      <c r="HB18" s="123"/>
      <c r="HC18" s="123"/>
      <c r="HD18" s="123"/>
      <c r="HE18" s="123"/>
      <c r="HF18" s="123"/>
      <c r="HG18" s="123"/>
      <c r="HH18" s="123"/>
      <c r="HI18" s="123"/>
      <c r="HJ18" s="123"/>
      <c r="HK18" s="123"/>
      <c r="HL18" s="123"/>
      <c r="HM18" s="123"/>
      <c r="HN18" s="123"/>
      <c r="HO18" s="123"/>
      <c r="HP18" s="123"/>
      <c r="HQ18" s="123"/>
      <c r="HR18" s="123"/>
      <c r="HS18" s="123"/>
      <c r="HT18" s="123"/>
      <c r="HU18" s="123"/>
      <c r="HV18" s="123"/>
      <c r="HW18" s="123"/>
      <c r="HX18" s="123"/>
      <c r="HY18" s="123"/>
      <c r="HZ18" s="123"/>
      <c r="IA18" s="123"/>
      <c r="IB18" s="123"/>
      <c r="IC18" s="123"/>
      <c r="ID18" s="123"/>
      <c r="IE18" s="123"/>
      <c r="IF18" s="123"/>
      <c r="IG18" s="123"/>
      <c r="IH18" s="123"/>
      <c r="II18" s="123"/>
      <c r="IJ18" s="123"/>
      <c r="IK18" s="123"/>
      <c r="IL18" s="123"/>
      <c r="IM18" s="123"/>
      <c r="IN18" s="123"/>
      <c r="IO18" s="123"/>
    </row>
    <row r="19" ht="30" customHeight="true" spans="1:249">
      <c r="A19" s="155"/>
      <c r="B19" s="86"/>
      <c r="C19" s="88" t="s">
        <v>30</v>
      </c>
      <c r="D19" s="86"/>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3"/>
      <c r="FB19" s="123"/>
      <c r="FC19" s="123"/>
      <c r="FD19" s="123"/>
      <c r="FE19" s="123"/>
      <c r="FF19" s="123"/>
      <c r="FG19" s="123"/>
      <c r="FH19" s="123"/>
      <c r="FI19" s="123"/>
      <c r="FJ19" s="123"/>
      <c r="FK19" s="123"/>
      <c r="FL19" s="123"/>
      <c r="FM19" s="123"/>
      <c r="FN19" s="123"/>
      <c r="FO19" s="123"/>
      <c r="FP19" s="123"/>
      <c r="FQ19" s="123"/>
      <c r="FR19" s="123"/>
      <c r="FS19" s="123"/>
      <c r="FT19" s="123"/>
      <c r="FU19" s="123"/>
      <c r="FV19" s="123"/>
      <c r="FW19" s="123"/>
      <c r="FX19" s="123"/>
      <c r="FY19" s="123"/>
      <c r="FZ19" s="123"/>
      <c r="GA19" s="123"/>
      <c r="GB19" s="123"/>
      <c r="GC19" s="123"/>
      <c r="GD19" s="123"/>
      <c r="GE19" s="123"/>
      <c r="GF19" s="123"/>
      <c r="GG19" s="123"/>
      <c r="GH19" s="123"/>
      <c r="GI19" s="123"/>
      <c r="GJ19" s="123"/>
      <c r="GK19" s="123"/>
      <c r="GL19" s="123"/>
      <c r="GM19" s="123"/>
      <c r="GN19" s="123"/>
      <c r="GO19" s="123"/>
      <c r="GP19" s="123"/>
      <c r="GQ19" s="123"/>
      <c r="GR19" s="123"/>
      <c r="GS19" s="123"/>
      <c r="GT19" s="123"/>
      <c r="GU19" s="123"/>
      <c r="GV19" s="123"/>
      <c r="GW19" s="123"/>
      <c r="GX19" s="123"/>
      <c r="GY19" s="123"/>
      <c r="GZ19" s="123"/>
      <c r="HA19" s="123"/>
      <c r="HB19" s="123"/>
      <c r="HC19" s="123"/>
      <c r="HD19" s="123"/>
      <c r="HE19" s="123"/>
      <c r="HF19" s="123"/>
      <c r="HG19" s="123"/>
      <c r="HH19" s="123"/>
      <c r="HI19" s="123"/>
      <c r="HJ19" s="123"/>
      <c r="HK19" s="123"/>
      <c r="HL19" s="123"/>
      <c r="HM19" s="123"/>
      <c r="HN19" s="123"/>
      <c r="HO19" s="123"/>
      <c r="HP19" s="123"/>
      <c r="HQ19" s="123"/>
      <c r="HR19" s="123"/>
      <c r="HS19" s="123"/>
      <c r="HT19" s="123"/>
      <c r="HU19" s="123"/>
      <c r="HV19" s="123"/>
      <c r="HW19" s="123"/>
      <c r="HX19" s="123"/>
      <c r="HY19" s="123"/>
      <c r="HZ19" s="123"/>
      <c r="IA19" s="123"/>
      <c r="IB19" s="123"/>
      <c r="IC19" s="123"/>
      <c r="ID19" s="123"/>
      <c r="IE19" s="123"/>
      <c r="IF19" s="123"/>
      <c r="IG19" s="123"/>
      <c r="IH19" s="123"/>
      <c r="II19" s="123"/>
      <c r="IJ19" s="123"/>
      <c r="IK19" s="123"/>
      <c r="IL19" s="123"/>
      <c r="IM19" s="123"/>
      <c r="IN19" s="123"/>
      <c r="IO19" s="123"/>
    </row>
    <row r="20" ht="30" customHeight="true" spans="1:249">
      <c r="A20" s="155"/>
      <c r="B20" s="86"/>
      <c r="C20" s="88" t="s">
        <v>31</v>
      </c>
      <c r="D20" s="159"/>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3"/>
      <c r="FB20" s="123"/>
      <c r="FC20" s="123"/>
      <c r="FD20" s="123"/>
      <c r="FE20" s="123"/>
      <c r="FF20" s="123"/>
      <c r="FG20" s="123"/>
      <c r="FH20" s="123"/>
      <c r="FI20" s="123"/>
      <c r="FJ20" s="123"/>
      <c r="FK20" s="123"/>
      <c r="FL20" s="123"/>
      <c r="FM20" s="123"/>
      <c r="FN20" s="123"/>
      <c r="FO20" s="123"/>
      <c r="FP20" s="123"/>
      <c r="FQ20" s="123"/>
      <c r="FR20" s="123"/>
      <c r="FS20" s="123"/>
      <c r="FT20" s="123"/>
      <c r="FU20" s="123"/>
      <c r="FV20" s="123"/>
      <c r="FW20" s="123"/>
      <c r="FX20" s="123"/>
      <c r="FY20" s="123"/>
      <c r="FZ20" s="123"/>
      <c r="GA20" s="123"/>
      <c r="GB20" s="123"/>
      <c r="GC20" s="123"/>
      <c r="GD20" s="123"/>
      <c r="GE20" s="123"/>
      <c r="GF20" s="123"/>
      <c r="GG20" s="123"/>
      <c r="GH20" s="123"/>
      <c r="GI20" s="123"/>
      <c r="GJ20" s="123"/>
      <c r="GK20" s="123"/>
      <c r="GL20" s="123"/>
      <c r="GM20" s="123"/>
      <c r="GN20" s="123"/>
      <c r="GO20" s="123"/>
      <c r="GP20" s="123"/>
      <c r="GQ20" s="123"/>
      <c r="GR20" s="123"/>
      <c r="GS20" s="123"/>
      <c r="GT20" s="123"/>
      <c r="GU20" s="123"/>
      <c r="GV20" s="123"/>
      <c r="GW20" s="123"/>
      <c r="GX20" s="123"/>
      <c r="GY20" s="123"/>
      <c r="GZ20" s="123"/>
      <c r="HA20" s="123"/>
      <c r="HB20" s="123"/>
      <c r="HC20" s="123"/>
      <c r="HD20" s="123"/>
      <c r="HE20" s="123"/>
      <c r="HF20" s="123"/>
      <c r="HG20" s="123"/>
      <c r="HH20" s="123"/>
      <c r="HI20" s="123"/>
      <c r="HJ20" s="123"/>
      <c r="HK20" s="123"/>
      <c r="HL20" s="123"/>
      <c r="HM20" s="123"/>
      <c r="HN20" s="123"/>
      <c r="HO20" s="123"/>
      <c r="HP20" s="123"/>
      <c r="HQ20" s="123"/>
      <c r="HR20" s="123"/>
      <c r="HS20" s="123"/>
      <c r="HT20" s="123"/>
      <c r="HU20" s="123"/>
      <c r="HV20" s="123"/>
      <c r="HW20" s="123"/>
      <c r="HX20" s="123"/>
      <c r="HY20" s="123"/>
      <c r="HZ20" s="123"/>
      <c r="IA20" s="123"/>
      <c r="IB20" s="123"/>
      <c r="IC20" s="123"/>
      <c r="ID20" s="123"/>
      <c r="IE20" s="123"/>
      <c r="IF20" s="123"/>
      <c r="IG20" s="123"/>
      <c r="IH20" s="123"/>
      <c r="II20" s="123"/>
      <c r="IJ20" s="123"/>
      <c r="IK20" s="123"/>
      <c r="IL20" s="123"/>
      <c r="IM20" s="123"/>
      <c r="IN20" s="123"/>
      <c r="IO20" s="123"/>
    </row>
    <row r="21" ht="30" customHeight="true" spans="1:249">
      <c r="A21" s="88"/>
      <c r="B21" s="86"/>
      <c r="C21" s="88" t="s">
        <v>32</v>
      </c>
      <c r="D21" s="159"/>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3"/>
      <c r="FB21" s="123"/>
      <c r="FC21" s="123"/>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3"/>
      <c r="GF21" s="123"/>
      <c r="GG21" s="123"/>
      <c r="GH21" s="123"/>
      <c r="GI21" s="123"/>
      <c r="GJ21" s="123"/>
      <c r="GK21" s="123"/>
      <c r="GL21" s="123"/>
      <c r="GM21" s="123"/>
      <c r="GN21" s="123"/>
      <c r="GO21" s="123"/>
      <c r="GP21" s="123"/>
      <c r="GQ21" s="123"/>
      <c r="GR21" s="123"/>
      <c r="GS21" s="123"/>
      <c r="GT21" s="123"/>
      <c r="GU21" s="123"/>
      <c r="GV21" s="123"/>
      <c r="GW21" s="123"/>
      <c r="GX21" s="123"/>
      <c r="GY21" s="123"/>
      <c r="GZ21" s="123"/>
      <c r="HA21" s="123"/>
      <c r="HB21" s="123"/>
      <c r="HC21" s="123"/>
      <c r="HD21" s="123"/>
      <c r="HE21" s="123"/>
      <c r="HF21" s="123"/>
      <c r="HG21" s="123"/>
      <c r="HH21" s="123"/>
      <c r="HI21" s="123"/>
      <c r="HJ21" s="123"/>
      <c r="HK21" s="123"/>
      <c r="HL21" s="123"/>
      <c r="HM21" s="123"/>
      <c r="HN21" s="123"/>
      <c r="HO21" s="123"/>
      <c r="HP21" s="123"/>
      <c r="HQ21" s="123"/>
      <c r="HR21" s="123"/>
      <c r="HS21" s="123"/>
      <c r="HT21" s="123"/>
      <c r="HU21" s="123"/>
      <c r="HV21" s="123"/>
      <c r="HW21" s="123"/>
      <c r="HX21" s="123"/>
      <c r="HY21" s="123"/>
      <c r="HZ21" s="123"/>
      <c r="IA21" s="123"/>
      <c r="IB21" s="123"/>
      <c r="IC21" s="123"/>
      <c r="ID21" s="123"/>
      <c r="IE21" s="123"/>
      <c r="IF21" s="123"/>
      <c r="IG21" s="123"/>
      <c r="IH21" s="123"/>
      <c r="II21" s="123"/>
      <c r="IJ21" s="123"/>
      <c r="IK21" s="123"/>
      <c r="IL21" s="123"/>
      <c r="IM21" s="123"/>
      <c r="IN21" s="123"/>
      <c r="IO21" s="123"/>
    </row>
    <row r="22" ht="30" customHeight="true" spans="1:249">
      <c r="A22" s="88"/>
      <c r="B22" s="86"/>
      <c r="C22" s="160" t="s">
        <v>33</v>
      </c>
      <c r="D22" s="86"/>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3"/>
      <c r="FB22" s="123"/>
      <c r="FC22" s="123"/>
      <c r="FD22" s="123"/>
      <c r="FE22" s="123"/>
      <c r="FF22" s="123"/>
      <c r="FG22" s="123"/>
      <c r="FH22" s="123"/>
      <c r="FI22" s="123"/>
      <c r="FJ22" s="123"/>
      <c r="FK22" s="123"/>
      <c r="FL22" s="123"/>
      <c r="FM22" s="123"/>
      <c r="FN22" s="123"/>
      <c r="FO22" s="123"/>
      <c r="FP22" s="123"/>
      <c r="FQ22" s="123"/>
      <c r="FR22" s="123"/>
      <c r="FS22" s="123"/>
      <c r="FT22" s="123"/>
      <c r="FU22" s="123"/>
      <c r="FV22" s="123"/>
      <c r="FW22" s="123"/>
      <c r="FX22" s="123"/>
      <c r="FY22" s="123"/>
      <c r="FZ22" s="123"/>
      <c r="GA22" s="123"/>
      <c r="GB22" s="123"/>
      <c r="GC22" s="123"/>
      <c r="GD22" s="123"/>
      <c r="GE22" s="123"/>
      <c r="GF22" s="123"/>
      <c r="GG22" s="123"/>
      <c r="GH22" s="123"/>
      <c r="GI22" s="123"/>
      <c r="GJ22" s="123"/>
      <c r="GK22" s="123"/>
      <c r="GL22" s="123"/>
      <c r="GM22" s="123"/>
      <c r="GN22" s="123"/>
      <c r="GO22" s="123"/>
      <c r="GP22" s="123"/>
      <c r="GQ22" s="123"/>
      <c r="GR22" s="123"/>
      <c r="GS22" s="123"/>
      <c r="GT22" s="123"/>
      <c r="GU22" s="123"/>
      <c r="GV22" s="123"/>
      <c r="GW22" s="123"/>
      <c r="GX22" s="123"/>
      <c r="GY22" s="123"/>
      <c r="GZ22" s="123"/>
      <c r="HA22" s="123"/>
      <c r="HB22" s="123"/>
      <c r="HC22" s="123"/>
      <c r="HD22" s="123"/>
      <c r="HE22" s="123"/>
      <c r="HF22" s="123"/>
      <c r="HG22" s="123"/>
      <c r="HH22" s="123"/>
      <c r="HI22" s="123"/>
      <c r="HJ22" s="123"/>
      <c r="HK22" s="123"/>
      <c r="HL22" s="123"/>
      <c r="HM22" s="123"/>
      <c r="HN22" s="123"/>
      <c r="HO22" s="123"/>
      <c r="HP22" s="123"/>
      <c r="HQ22" s="123"/>
      <c r="HR22" s="123"/>
      <c r="HS22" s="123"/>
      <c r="HT22" s="123"/>
      <c r="HU22" s="123"/>
      <c r="HV22" s="123"/>
      <c r="HW22" s="123"/>
      <c r="HX22" s="123"/>
      <c r="HY22" s="123"/>
      <c r="HZ22" s="123"/>
      <c r="IA22" s="123"/>
      <c r="IB22" s="123"/>
      <c r="IC22" s="123"/>
      <c r="ID22" s="123"/>
      <c r="IE22" s="123"/>
      <c r="IF22" s="123"/>
      <c r="IG22" s="123"/>
      <c r="IH22" s="123"/>
      <c r="II22" s="123"/>
      <c r="IJ22" s="123"/>
      <c r="IK22" s="123"/>
      <c r="IL22" s="123"/>
      <c r="IM22" s="123"/>
      <c r="IN22" s="123"/>
      <c r="IO22" s="123"/>
    </row>
    <row r="23" ht="30" customHeight="true" spans="1:249">
      <c r="A23" s="88"/>
      <c r="B23" s="86"/>
      <c r="C23" s="160" t="s">
        <v>34</v>
      </c>
      <c r="D23" s="16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3"/>
      <c r="FB23" s="123"/>
      <c r="FC23" s="123"/>
      <c r="FD23" s="123"/>
      <c r="FE23" s="123"/>
      <c r="FF23" s="123"/>
      <c r="FG23" s="123"/>
      <c r="FH23" s="123"/>
      <c r="FI23" s="123"/>
      <c r="FJ23" s="123"/>
      <c r="FK23" s="123"/>
      <c r="FL23" s="123"/>
      <c r="FM23" s="123"/>
      <c r="FN23" s="123"/>
      <c r="FO23" s="123"/>
      <c r="FP23" s="123"/>
      <c r="FQ23" s="123"/>
      <c r="FR23" s="123"/>
      <c r="FS23" s="123"/>
      <c r="FT23" s="123"/>
      <c r="FU23" s="123"/>
      <c r="FV23" s="123"/>
      <c r="FW23" s="123"/>
      <c r="FX23" s="123"/>
      <c r="FY23" s="123"/>
      <c r="FZ23" s="123"/>
      <c r="GA23" s="123"/>
      <c r="GB23" s="123"/>
      <c r="GC23" s="123"/>
      <c r="GD23" s="123"/>
      <c r="GE23" s="123"/>
      <c r="GF23" s="123"/>
      <c r="GG23" s="123"/>
      <c r="GH23" s="123"/>
      <c r="GI23" s="123"/>
      <c r="GJ23" s="123"/>
      <c r="GK23" s="123"/>
      <c r="GL23" s="123"/>
      <c r="GM23" s="123"/>
      <c r="GN23" s="123"/>
      <c r="GO23" s="123"/>
      <c r="GP23" s="123"/>
      <c r="GQ23" s="123"/>
      <c r="GR23" s="123"/>
      <c r="GS23" s="123"/>
      <c r="GT23" s="123"/>
      <c r="GU23" s="123"/>
      <c r="GV23" s="123"/>
      <c r="GW23" s="123"/>
      <c r="GX23" s="123"/>
      <c r="GY23" s="123"/>
      <c r="GZ23" s="123"/>
      <c r="HA23" s="123"/>
      <c r="HB23" s="123"/>
      <c r="HC23" s="123"/>
      <c r="HD23" s="123"/>
      <c r="HE23" s="123"/>
      <c r="HF23" s="123"/>
      <c r="HG23" s="123"/>
      <c r="HH23" s="123"/>
      <c r="HI23" s="123"/>
      <c r="HJ23" s="123"/>
      <c r="HK23" s="123"/>
      <c r="HL23" s="123"/>
      <c r="HM23" s="123"/>
      <c r="HN23" s="123"/>
      <c r="HO23" s="123"/>
      <c r="HP23" s="123"/>
      <c r="HQ23" s="123"/>
      <c r="HR23" s="123"/>
      <c r="HS23" s="123"/>
      <c r="HT23" s="123"/>
      <c r="HU23" s="123"/>
      <c r="HV23" s="123"/>
      <c r="HW23" s="123"/>
      <c r="HX23" s="123"/>
      <c r="HY23" s="123"/>
      <c r="HZ23" s="123"/>
      <c r="IA23" s="123"/>
      <c r="IB23" s="123"/>
      <c r="IC23" s="123"/>
      <c r="ID23" s="123"/>
      <c r="IE23" s="123"/>
      <c r="IF23" s="123"/>
      <c r="IG23" s="123"/>
      <c r="IH23" s="123"/>
      <c r="II23" s="123"/>
      <c r="IJ23" s="123"/>
      <c r="IK23" s="123"/>
      <c r="IL23" s="123"/>
      <c r="IM23" s="123"/>
      <c r="IN23" s="123"/>
      <c r="IO23" s="123"/>
    </row>
    <row r="24" ht="30" customHeight="true" spans="1:249">
      <c r="A24" s="88"/>
      <c r="B24" s="86"/>
      <c r="C24" s="160" t="s">
        <v>35</v>
      </c>
      <c r="D24" s="16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3"/>
      <c r="FB24" s="123"/>
      <c r="FC24" s="123"/>
      <c r="FD24" s="123"/>
      <c r="FE24" s="123"/>
      <c r="FF24" s="123"/>
      <c r="FG24" s="123"/>
      <c r="FH24" s="123"/>
      <c r="FI24" s="123"/>
      <c r="FJ24" s="123"/>
      <c r="FK24" s="123"/>
      <c r="FL24" s="123"/>
      <c r="FM24" s="123"/>
      <c r="FN24" s="123"/>
      <c r="FO24" s="123"/>
      <c r="FP24" s="123"/>
      <c r="FQ24" s="123"/>
      <c r="FR24" s="123"/>
      <c r="FS24" s="123"/>
      <c r="FT24" s="123"/>
      <c r="FU24" s="123"/>
      <c r="FV24" s="123"/>
      <c r="FW24" s="123"/>
      <c r="FX24" s="123"/>
      <c r="FY24" s="123"/>
      <c r="FZ24" s="123"/>
      <c r="GA24" s="123"/>
      <c r="GB24" s="123"/>
      <c r="GC24" s="123"/>
      <c r="GD24" s="123"/>
      <c r="GE24" s="123"/>
      <c r="GF24" s="123"/>
      <c r="GG24" s="123"/>
      <c r="GH24" s="123"/>
      <c r="GI24" s="123"/>
      <c r="GJ24" s="123"/>
      <c r="GK24" s="123"/>
      <c r="GL24" s="123"/>
      <c r="GM24" s="123"/>
      <c r="GN24" s="123"/>
      <c r="GO24" s="123"/>
      <c r="GP24" s="123"/>
      <c r="GQ24" s="123"/>
      <c r="GR24" s="123"/>
      <c r="GS24" s="123"/>
      <c r="GT24" s="123"/>
      <c r="GU24" s="123"/>
      <c r="GV24" s="123"/>
      <c r="GW24" s="123"/>
      <c r="GX24" s="123"/>
      <c r="GY24" s="123"/>
      <c r="GZ24" s="123"/>
      <c r="HA24" s="123"/>
      <c r="HB24" s="123"/>
      <c r="HC24" s="123"/>
      <c r="HD24" s="123"/>
      <c r="HE24" s="123"/>
      <c r="HF24" s="123"/>
      <c r="HG24" s="123"/>
      <c r="HH24" s="123"/>
      <c r="HI24" s="123"/>
      <c r="HJ24" s="123"/>
      <c r="HK24" s="123"/>
      <c r="HL24" s="123"/>
      <c r="HM24" s="123"/>
      <c r="HN24" s="123"/>
      <c r="HO24" s="123"/>
      <c r="HP24" s="123"/>
      <c r="HQ24" s="123"/>
      <c r="HR24" s="123"/>
      <c r="HS24" s="123"/>
      <c r="HT24" s="123"/>
      <c r="HU24" s="123"/>
      <c r="HV24" s="123"/>
      <c r="HW24" s="123"/>
      <c r="HX24" s="123"/>
      <c r="HY24" s="123"/>
      <c r="HZ24" s="123"/>
      <c r="IA24" s="123"/>
      <c r="IB24" s="123"/>
      <c r="IC24" s="123"/>
      <c r="ID24" s="123"/>
      <c r="IE24" s="123"/>
      <c r="IF24" s="123"/>
      <c r="IG24" s="123"/>
      <c r="IH24" s="123"/>
      <c r="II24" s="123"/>
      <c r="IJ24" s="123"/>
      <c r="IK24" s="123"/>
      <c r="IL24" s="123"/>
      <c r="IM24" s="123"/>
      <c r="IN24" s="123"/>
      <c r="IO24" s="123"/>
    </row>
    <row r="25" ht="31.15" customHeight="true" spans="1:249">
      <c r="A25" s="88"/>
      <c r="B25" s="86"/>
      <c r="C25" s="160" t="s">
        <v>36</v>
      </c>
      <c r="D25" s="16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3"/>
      <c r="FB25" s="123"/>
      <c r="FC25" s="123"/>
      <c r="FD25" s="123"/>
      <c r="FE25" s="123"/>
      <c r="FF25" s="123"/>
      <c r="FG25" s="123"/>
      <c r="FH25" s="123"/>
      <c r="FI25" s="123"/>
      <c r="FJ25" s="123"/>
      <c r="FK25" s="123"/>
      <c r="FL25" s="123"/>
      <c r="FM25" s="123"/>
      <c r="FN25" s="123"/>
      <c r="FO25" s="123"/>
      <c r="FP25" s="123"/>
      <c r="FQ25" s="123"/>
      <c r="FR25" s="123"/>
      <c r="FS25" s="123"/>
      <c r="FT25" s="123"/>
      <c r="FU25" s="123"/>
      <c r="FV25" s="123"/>
      <c r="FW25" s="123"/>
      <c r="FX25" s="123"/>
      <c r="FY25" s="123"/>
      <c r="FZ25" s="123"/>
      <c r="GA25" s="123"/>
      <c r="GB25" s="123"/>
      <c r="GC25" s="123"/>
      <c r="GD25" s="123"/>
      <c r="GE25" s="123"/>
      <c r="GF25" s="123"/>
      <c r="GG25" s="123"/>
      <c r="GH25" s="123"/>
      <c r="GI25" s="123"/>
      <c r="GJ25" s="123"/>
      <c r="GK25" s="123"/>
      <c r="GL25" s="123"/>
      <c r="GM25" s="123"/>
      <c r="GN25" s="123"/>
      <c r="GO25" s="123"/>
      <c r="GP25" s="123"/>
      <c r="GQ25" s="123"/>
      <c r="GR25" s="123"/>
      <c r="GS25" s="123"/>
      <c r="GT25" s="123"/>
      <c r="GU25" s="123"/>
      <c r="GV25" s="123"/>
      <c r="GW25" s="123"/>
      <c r="GX25" s="123"/>
      <c r="GY25" s="123"/>
      <c r="GZ25" s="123"/>
      <c r="HA25" s="123"/>
      <c r="HB25" s="123"/>
      <c r="HC25" s="123"/>
      <c r="HD25" s="123"/>
      <c r="HE25" s="123"/>
      <c r="HF25" s="123"/>
      <c r="HG25" s="123"/>
      <c r="HH25" s="123"/>
      <c r="HI25" s="123"/>
      <c r="HJ25" s="123"/>
      <c r="HK25" s="123"/>
      <c r="HL25" s="123"/>
      <c r="HM25" s="123"/>
      <c r="HN25" s="123"/>
      <c r="HO25" s="123"/>
      <c r="HP25" s="123"/>
      <c r="HQ25" s="123"/>
      <c r="HR25" s="123"/>
      <c r="HS25" s="123"/>
      <c r="HT25" s="123"/>
      <c r="HU25" s="123"/>
      <c r="HV25" s="123"/>
      <c r="HW25" s="123"/>
      <c r="HX25" s="123"/>
      <c r="HY25" s="123"/>
      <c r="HZ25" s="123"/>
      <c r="IA25" s="123"/>
      <c r="IB25" s="123"/>
      <c r="IC25" s="123"/>
      <c r="ID25" s="123"/>
      <c r="IE25" s="123"/>
      <c r="IF25" s="123"/>
      <c r="IG25" s="123"/>
      <c r="IH25" s="123"/>
      <c r="II25" s="123"/>
      <c r="IJ25" s="123"/>
      <c r="IK25" s="123"/>
      <c r="IL25" s="123"/>
      <c r="IM25" s="123"/>
      <c r="IN25" s="123"/>
      <c r="IO25" s="123"/>
    </row>
    <row r="26" ht="31.15" customHeight="true" spans="1:249">
      <c r="A26" s="88"/>
      <c r="B26" s="86"/>
      <c r="C26" s="160" t="s">
        <v>37</v>
      </c>
      <c r="D26" s="16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3"/>
      <c r="FB26" s="123"/>
      <c r="FC26" s="123"/>
      <c r="FD26" s="123"/>
      <c r="FE26" s="123"/>
      <c r="FF26" s="123"/>
      <c r="FG26" s="123"/>
      <c r="FH26" s="123"/>
      <c r="FI26" s="123"/>
      <c r="FJ26" s="123"/>
      <c r="FK26" s="123"/>
      <c r="FL26" s="123"/>
      <c r="FM26" s="123"/>
      <c r="FN26" s="123"/>
      <c r="FO26" s="123"/>
      <c r="FP26" s="123"/>
      <c r="FQ26" s="123"/>
      <c r="FR26" s="123"/>
      <c r="FS26" s="123"/>
      <c r="FT26" s="123"/>
      <c r="FU26" s="123"/>
      <c r="FV26" s="123"/>
      <c r="FW26" s="123"/>
      <c r="FX26" s="123"/>
      <c r="FY26" s="123"/>
      <c r="FZ26" s="123"/>
      <c r="GA26" s="123"/>
      <c r="GB26" s="123"/>
      <c r="GC26" s="123"/>
      <c r="GD26" s="123"/>
      <c r="GE26" s="123"/>
      <c r="GF26" s="123"/>
      <c r="GG26" s="123"/>
      <c r="GH26" s="123"/>
      <c r="GI26" s="123"/>
      <c r="GJ26" s="123"/>
      <c r="GK26" s="123"/>
      <c r="GL26" s="123"/>
      <c r="GM26" s="123"/>
      <c r="GN26" s="123"/>
      <c r="GO26" s="123"/>
      <c r="GP26" s="123"/>
      <c r="GQ26" s="123"/>
      <c r="GR26" s="123"/>
      <c r="GS26" s="123"/>
      <c r="GT26" s="123"/>
      <c r="GU26" s="123"/>
      <c r="GV26" s="123"/>
      <c r="GW26" s="123"/>
      <c r="GX26" s="123"/>
      <c r="GY26" s="123"/>
      <c r="GZ26" s="123"/>
      <c r="HA26" s="123"/>
      <c r="HB26" s="123"/>
      <c r="HC26" s="123"/>
      <c r="HD26" s="123"/>
      <c r="HE26" s="123"/>
      <c r="HF26" s="123"/>
      <c r="HG26" s="123"/>
      <c r="HH26" s="123"/>
      <c r="HI26" s="123"/>
      <c r="HJ26" s="123"/>
      <c r="HK26" s="123"/>
      <c r="HL26" s="123"/>
      <c r="HM26" s="123"/>
      <c r="HN26" s="123"/>
      <c r="HO26" s="123"/>
      <c r="HP26" s="123"/>
      <c r="HQ26" s="123"/>
      <c r="HR26" s="123"/>
      <c r="HS26" s="123"/>
      <c r="HT26" s="123"/>
      <c r="HU26" s="123"/>
      <c r="HV26" s="123"/>
      <c r="HW26" s="123"/>
      <c r="HX26" s="123"/>
      <c r="HY26" s="123"/>
      <c r="HZ26" s="123"/>
      <c r="IA26" s="123"/>
      <c r="IB26" s="123"/>
      <c r="IC26" s="123"/>
      <c r="ID26" s="123"/>
      <c r="IE26" s="123"/>
      <c r="IF26" s="123"/>
      <c r="IG26" s="123"/>
      <c r="IH26" s="123"/>
      <c r="II26" s="123"/>
      <c r="IJ26" s="123"/>
      <c r="IK26" s="123"/>
      <c r="IL26" s="123"/>
      <c r="IM26" s="123"/>
      <c r="IN26" s="123"/>
      <c r="IO26" s="123"/>
    </row>
    <row r="27" ht="31.15" customHeight="true" spans="1:249">
      <c r="A27" s="88"/>
      <c r="B27" s="86"/>
      <c r="C27" s="160" t="s">
        <v>38</v>
      </c>
      <c r="D27" s="16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3"/>
      <c r="FB27" s="123"/>
      <c r="FC27" s="123"/>
      <c r="FD27" s="123"/>
      <c r="FE27" s="123"/>
      <c r="FF27" s="123"/>
      <c r="FG27" s="123"/>
      <c r="FH27" s="123"/>
      <c r="FI27" s="123"/>
      <c r="FJ27" s="123"/>
      <c r="FK27" s="123"/>
      <c r="FL27" s="123"/>
      <c r="FM27" s="123"/>
      <c r="FN27" s="123"/>
      <c r="FO27" s="123"/>
      <c r="FP27" s="123"/>
      <c r="FQ27" s="123"/>
      <c r="FR27" s="123"/>
      <c r="FS27" s="123"/>
      <c r="FT27" s="123"/>
      <c r="FU27" s="123"/>
      <c r="FV27" s="123"/>
      <c r="FW27" s="123"/>
      <c r="FX27" s="123"/>
      <c r="FY27" s="123"/>
      <c r="FZ27" s="123"/>
      <c r="GA27" s="123"/>
      <c r="GB27" s="123"/>
      <c r="GC27" s="123"/>
      <c r="GD27" s="123"/>
      <c r="GE27" s="123"/>
      <c r="GF27" s="123"/>
      <c r="GG27" s="123"/>
      <c r="GH27" s="123"/>
      <c r="GI27" s="123"/>
      <c r="GJ27" s="123"/>
      <c r="GK27" s="123"/>
      <c r="GL27" s="123"/>
      <c r="GM27" s="123"/>
      <c r="GN27" s="123"/>
      <c r="GO27" s="123"/>
      <c r="GP27" s="123"/>
      <c r="GQ27" s="123"/>
      <c r="GR27" s="123"/>
      <c r="GS27" s="123"/>
      <c r="GT27" s="123"/>
      <c r="GU27" s="123"/>
      <c r="GV27" s="123"/>
      <c r="GW27" s="123"/>
      <c r="GX27" s="123"/>
      <c r="GY27" s="123"/>
      <c r="GZ27" s="123"/>
      <c r="HA27" s="123"/>
      <c r="HB27" s="123"/>
      <c r="HC27" s="123"/>
      <c r="HD27" s="123"/>
      <c r="HE27" s="123"/>
      <c r="HF27" s="123"/>
      <c r="HG27" s="123"/>
      <c r="HH27" s="123"/>
      <c r="HI27" s="123"/>
      <c r="HJ27" s="123"/>
      <c r="HK27" s="123"/>
      <c r="HL27" s="123"/>
      <c r="HM27" s="123"/>
      <c r="HN27" s="123"/>
      <c r="HO27" s="123"/>
      <c r="HP27" s="123"/>
      <c r="HQ27" s="123"/>
      <c r="HR27" s="123"/>
      <c r="HS27" s="123"/>
      <c r="HT27" s="123"/>
      <c r="HU27" s="123"/>
      <c r="HV27" s="123"/>
      <c r="HW27" s="123"/>
      <c r="HX27" s="123"/>
      <c r="HY27" s="123"/>
      <c r="HZ27" s="123"/>
      <c r="IA27" s="123"/>
      <c r="IB27" s="123"/>
      <c r="IC27" s="123"/>
      <c r="ID27" s="123"/>
      <c r="IE27" s="123"/>
      <c r="IF27" s="123"/>
      <c r="IG27" s="123"/>
      <c r="IH27" s="123"/>
      <c r="II27" s="123"/>
      <c r="IJ27" s="123"/>
      <c r="IK27" s="123"/>
      <c r="IL27" s="123"/>
      <c r="IM27" s="123"/>
      <c r="IN27" s="123"/>
      <c r="IO27" s="123"/>
    </row>
    <row r="28" ht="30" customHeight="true" spans="1:249">
      <c r="A28" s="133" t="s">
        <v>39</v>
      </c>
      <c r="B28" s="86">
        <f>B6+B7</f>
        <v>535.048486</v>
      </c>
      <c r="C28" s="133" t="s">
        <v>40</v>
      </c>
      <c r="D28" s="86">
        <f>SUM(D6:D27)</f>
        <v>535.048486</v>
      </c>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3"/>
      <c r="FB28" s="123"/>
      <c r="FC28" s="123"/>
      <c r="FD28" s="123"/>
      <c r="FE28" s="123"/>
      <c r="FF28" s="123"/>
      <c r="FG28" s="123"/>
      <c r="FH28" s="123"/>
      <c r="FI28" s="123"/>
      <c r="FJ28" s="123"/>
      <c r="FK28" s="123"/>
      <c r="FL28" s="123"/>
      <c r="FM28" s="123"/>
      <c r="FN28" s="123"/>
      <c r="FO28" s="123"/>
      <c r="FP28" s="123"/>
      <c r="FQ28" s="123"/>
      <c r="FR28" s="123"/>
      <c r="FS28" s="123"/>
      <c r="FT28" s="123"/>
      <c r="FU28" s="123"/>
      <c r="FV28" s="123"/>
      <c r="FW28" s="123"/>
      <c r="FX28" s="123"/>
      <c r="FY28" s="123"/>
      <c r="FZ28" s="123"/>
      <c r="GA28" s="123"/>
      <c r="GB28" s="123"/>
      <c r="GC28" s="123"/>
      <c r="GD28" s="123"/>
      <c r="GE28" s="123"/>
      <c r="GF28" s="123"/>
      <c r="GG28" s="123"/>
      <c r="GH28" s="123"/>
      <c r="GI28" s="123"/>
      <c r="GJ28" s="123"/>
      <c r="GK28" s="123"/>
      <c r="GL28" s="123"/>
      <c r="GM28" s="123"/>
      <c r="GN28" s="123"/>
      <c r="GO28" s="123"/>
      <c r="GP28" s="123"/>
      <c r="GQ28" s="123"/>
      <c r="GR28" s="123"/>
      <c r="GS28" s="123"/>
      <c r="GT28" s="123"/>
      <c r="GU28" s="123"/>
      <c r="GV28" s="123"/>
      <c r="GW28" s="123"/>
      <c r="GX28" s="123"/>
      <c r="GY28" s="123"/>
      <c r="GZ28" s="123"/>
      <c r="HA28" s="123"/>
      <c r="HB28" s="123"/>
      <c r="HC28" s="123"/>
      <c r="HD28" s="123"/>
      <c r="HE28" s="123"/>
      <c r="HF28" s="123"/>
      <c r="HG28" s="123"/>
      <c r="HH28" s="123"/>
      <c r="HI28" s="123"/>
      <c r="HJ28" s="123"/>
      <c r="HK28" s="123"/>
      <c r="HL28" s="123"/>
      <c r="HM28" s="123"/>
      <c r="HN28" s="123"/>
      <c r="HO28" s="123"/>
      <c r="HP28" s="123"/>
      <c r="HQ28" s="123"/>
      <c r="HR28" s="123"/>
      <c r="HS28" s="123"/>
      <c r="HT28" s="123"/>
      <c r="HU28" s="123"/>
      <c r="HV28" s="123"/>
      <c r="HW28" s="123"/>
      <c r="HX28" s="123"/>
      <c r="HY28" s="123"/>
      <c r="HZ28" s="123"/>
      <c r="IA28" s="123"/>
      <c r="IB28" s="123"/>
      <c r="IC28" s="123"/>
      <c r="ID28" s="123"/>
      <c r="IE28" s="123"/>
      <c r="IF28" s="123"/>
      <c r="IG28" s="123"/>
      <c r="IH28" s="123"/>
      <c r="II28" s="123"/>
      <c r="IJ28" s="123"/>
      <c r="IK28" s="123"/>
      <c r="IL28" s="123"/>
      <c r="IM28" s="123"/>
      <c r="IN28" s="123"/>
      <c r="IO28" s="123"/>
    </row>
    <row r="29" ht="30" customHeight="true" spans="1:249">
      <c r="A29" s="155" t="s">
        <v>41</v>
      </c>
      <c r="B29" s="86"/>
      <c r="C29" s="88" t="s">
        <v>42</v>
      </c>
      <c r="D29" s="86"/>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1"/>
      <c r="FK29" s="121"/>
      <c r="FL29" s="121"/>
      <c r="FM29" s="121"/>
      <c r="FN29" s="121"/>
      <c r="FO29" s="121"/>
      <c r="FP29" s="121"/>
      <c r="FQ29" s="121"/>
      <c r="FR29" s="121"/>
      <c r="FS29" s="121"/>
      <c r="FT29" s="121"/>
      <c r="FU29" s="121"/>
      <c r="FV29" s="121"/>
      <c r="FW29" s="121"/>
      <c r="FX29" s="121"/>
      <c r="FY29" s="121"/>
      <c r="FZ29" s="121"/>
      <c r="GA29" s="121"/>
      <c r="GB29" s="121"/>
      <c r="GC29" s="121"/>
      <c r="GD29" s="121"/>
      <c r="GE29" s="121"/>
      <c r="GF29" s="121"/>
      <c r="GG29" s="121"/>
      <c r="GH29" s="121"/>
      <c r="GI29" s="121"/>
      <c r="GJ29" s="121"/>
      <c r="GK29" s="121"/>
      <c r="GL29" s="121"/>
      <c r="GM29" s="121"/>
      <c r="GN29" s="121"/>
      <c r="GO29" s="121"/>
      <c r="GP29" s="121"/>
      <c r="GQ29" s="121"/>
      <c r="GR29" s="121"/>
      <c r="GS29" s="121"/>
      <c r="GT29" s="121"/>
      <c r="GU29" s="121"/>
      <c r="GV29" s="121"/>
      <c r="GW29" s="121"/>
      <c r="GX29" s="121"/>
      <c r="GY29" s="121"/>
      <c r="GZ29" s="121"/>
      <c r="HA29" s="121"/>
      <c r="HB29" s="121"/>
      <c r="HC29" s="121"/>
      <c r="HD29" s="121"/>
      <c r="HE29" s="121"/>
      <c r="HF29" s="121"/>
      <c r="HG29" s="121"/>
      <c r="HH29" s="121"/>
      <c r="HI29" s="121"/>
      <c r="HJ29" s="121"/>
      <c r="HK29" s="121"/>
      <c r="HL29" s="121"/>
      <c r="HM29" s="121"/>
      <c r="HN29" s="121"/>
      <c r="HO29" s="121"/>
      <c r="HP29" s="121"/>
      <c r="HQ29" s="121"/>
      <c r="HR29" s="121"/>
      <c r="HS29" s="121"/>
      <c r="HT29" s="121"/>
      <c r="HU29" s="121"/>
      <c r="HV29" s="121"/>
      <c r="HW29" s="121"/>
      <c r="HX29" s="121"/>
      <c r="HY29" s="121"/>
      <c r="HZ29" s="121"/>
      <c r="IA29" s="121"/>
      <c r="IB29" s="121"/>
      <c r="IC29" s="121"/>
      <c r="ID29" s="121"/>
      <c r="IE29" s="121"/>
      <c r="IF29" s="121"/>
      <c r="IG29" s="121"/>
      <c r="IH29" s="121"/>
      <c r="II29" s="121"/>
      <c r="IJ29" s="121"/>
      <c r="IK29" s="121"/>
      <c r="IL29" s="121"/>
      <c r="IM29" s="121"/>
      <c r="IN29" s="121"/>
      <c r="IO29" s="121"/>
    </row>
    <row r="30" ht="30" customHeight="true" spans="1:249">
      <c r="A30" s="133" t="s">
        <v>43</v>
      </c>
      <c r="B30" s="86">
        <f>B28+B29</f>
        <v>535.048486</v>
      </c>
      <c r="C30" s="133" t="s">
        <v>44</v>
      </c>
      <c r="D30" s="86">
        <f>D28+D29</f>
        <v>535.048486</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c r="IN30" s="123"/>
      <c r="IO30" s="123"/>
    </row>
    <row r="31" ht="27" customHeight="true" spans="1:249">
      <c r="A31" s="162" t="s">
        <v>45</v>
      </c>
      <c r="B31" s="163"/>
      <c r="C31" s="164"/>
      <c r="D31" s="163"/>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c r="DI31" s="121"/>
      <c r="DJ31" s="121"/>
      <c r="DK31" s="121"/>
      <c r="DL31" s="121"/>
      <c r="DM31" s="121"/>
      <c r="DN31" s="121"/>
      <c r="DO31" s="121"/>
      <c r="DP31" s="121"/>
      <c r="DQ31" s="121"/>
      <c r="DR31" s="121"/>
      <c r="DS31" s="121"/>
      <c r="DT31" s="121"/>
      <c r="DU31" s="121"/>
      <c r="DV31" s="121"/>
      <c r="DW31" s="121"/>
      <c r="DX31" s="121"/>
      <c r="DY31" s="121"/>
      <c r="DZ31" s="121"/>
      <c r="EA31" s="121"/>
      <c r="EB31" s="121"/>
      <c r="EC31" s="121"/>
      <c r="ED31" s="121"/>
      <c r="EE31" s="121"/>
      <c r="EF31" s="121"/>
      <c r="EG31" s="121"/>
      <c r="EH31" s="121"/>
      <c r="EI31" s="121"/>
      <c r="EJ31" s="121"/>
      <c r="EK31" s="121"/>
      <c r="EL31" s="121"/>
      <c r="EM31" s="121"/>
      <c r="EN31" s="121"/>
      <c r="EO31" s="121"/>
      <c r="EP31" s="121"/>
      <c r="EQ31" s="121"/>
      <c r="ER31" s="121"/>
      <c r="ES31" s="121"/>
      <c r="ET31" s="121"/>
      <c r="EU31" s="121"/>
      <c r="EV31" s="121"/>
      <c r="EW31" s="121"/>
      <c r="EX31" s="121"/>
      <c r="EY31" s="121"/>
      <c r="EZ31" s="121"/>
      <c r="FA31" s="123"/>
      <c r="FB31" s="123"/>
      <c r="FC31" s="123"/>
      <c r="FD31" s="123"/>
      <c r="FE31" s="123"/>
      <c r="FF31" s="123"/>
      <c r="FG31" s="123"/>
      <c r="FH31" s="123"/>
      <c r="FI31" s="123"/>
      <c r="FJ31" s="123"/>
      <c r="FK31" s="123"/>
      <c r="FL31" s="123"/>
      <c r="FM31" s="123"/>
      <c r="FN31" s="123"/>
      <c r="FO31" s="123"/>
      <c r="FP31" s="123"/>
      <c r="FQ31" s="123"/>
      <c r="FR31" s="123"/>
      <c r="FS31" s="123"/>
      <c r="FT31" s="123"/>
      <c r="FU31" s="123"/>
      <c r="FV31" s="123"/>
      <c r="FW31" s="123"/>
      <c r="FX31" s="123"/>
      <c r="FY31" s="123"/>
      <c r="FZ31" s="123"/>
      <c r="GA31" s="123"/>
      <c r="GB31" s="123"/>
      <c r="GC31" s="123"/>
      <c r="GD31" s="123"/>
      <c r="GE31" s="123"/>
      <c r="GF31" s="123"/>
      <c r="GG31" s="123"/>
      <c r="GH31" s="123"/>
      <c r="GI31" s="123"/>
      <c r="GJ31" s="123"/>
      <c r="GK31" s="123"/>
      <c r="GL31" s="123"/>
      <c r="GM31" s="123"/>
      <c r="GN31" s="123"/>
      <c r="GO31" s="123"/>
      <c r="GP31" s="123"/>
      <c r="GQ31" s="123"/>
      <c r="GR31" s="123"/>
      <c r="GS31" s="123"/>
      <c r="GT31" s="123"/>
      <c r="GU31" s="123"/>
      <c r="GV31" s="123"/>
      <c r="GW31" s="123"/>
      <c r="GX31" s="123"/>
      <c r="GY31" s="123"/>
      <c r="GZ31" s="123"/>
      <c r="HA31" s="123"/>
      <c r="HB31" s="123"/>
      <c r="HC31" s="123"/>
      <c r="HD31" s="123"/>
      <c r="HE31" s="123"/>
      <c r="HF31" s="123"/>
      <c r="HG31" s="123"/>
      <c r="HH31" s="123"/>
      <c r="HI31" s="123"/>
      <c r="HJ31" s="123"/>
      <c r="HK31" s="123"/>
      <c r="HL31" s="123"/>
      <c r="HM31" s="123"/>
      <c r="HN31" s="123"/>
      <c r="HO31" s="123"/>
      <c r="HP31" s="123"/>
      <c r="HQ31" s="123"/>
      <c r="HR31" s="123"/>
      <c r="HS31" s="123"/>
      <c r="HT31" s="123"/>
      <c r="HU31" s="123"/>
      <c r="HV31" s="123"/>
      <c r="HW31" s="123"/>
      <c r="HX31" s="123"/>
      <c r="HY31" s="123"/>
      <c r="HZ31" s="123"/>
      <c r="IA31" s="123"/>
      <c r="IB31" s="123"/>
      <c r="IC31" s="123"/>
      <c r="ID31" s="123"/>
      <c r="IE31" s="123"/>
      <c r="IF31" s="123"/>
      <c r="IG31" s="123"/>
      <c r="IH31" s="123"/>
      <c r="II31" s="123"/>
      <c r="IJ31" s="123"/>
      <c r="IK31" s="123"/>
      <c r="IL31" s="123"/>
      <c r="IM31" s="123"/>
      <c r="IN31" s="123"/>
      <c r="IO31" s="123"/>
    </row>
    <row r="32" ht="27.75" customHeight="true" spans="1:249">
      <c r="A32" s="165"/>
      <c r="B32" s="165"/>
      <c r="C32" s="165"/>
      <c r="D32" s="165"/>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3"/>
      <c r="FB32" s="123"/>
      <c r="FC32" s="123"/>
      <c r="FD32" s="123"/>
      <c r="FE32" s="123"/>
      <c r="FF32" s="123"/>
      <c r="FG32" s="123"/>
      <c r="FH32" s="123"/>
      <c r="FI32" s="123"/>
      <c r="FJ32" s="123"/>
      <c r="FK32" s="123"/>
      <c r="FL32" s="123"/>
      <c r="FM32" s="123"/>
      <c r="FN32" s="123"/>
      <c r="FO32" s="123"/>
      <c r="FP32" s="123"/>
      <c r="FQ32" s="123"/>
      <c r="FR32" s="123"/>
      <c r="FS32" s="123"/>
      <c r="FT32" s="123"/>
      <c r="FU32" s="123"/>
      <c r="FV32" s="123"/>
      <c r="FW32" s="123"/>
      <c r="FX32" s="123"/>
      <c r="FY32" s="123"/>
      <c r="FZ32" s="123"/>
      <c r="GA32" s="123"/>
      <c r="GB32" s="123"/>
      <c r="GC32" s="123"/>
      <c r="GD32" s="123"/>
      <c r="GE32" s="123"/>
      <c r="GF32" s="123"/>
      <c r="GG32" s="123"/>
      <c r="GH32" s="123"/>
      <c r="GI32" s="123"/>
      <c r="GJ32" s="123"/>
      <c r="GK32" s="123"/>
      <c r="GL32" s="123"/>
      <c r="GM32" s="123"/>
      <c r="GN32" s="123"/>
      <c r="GO32" s="123"/>
      <c r="GP32" s="123"/>
      <c r="GQ32" s="123"/>
      <c r="GR32" s="123"/>
      <c r="GS32" s="123"/>
      <c r="GT32" s="123"/>
      <c r="GU32" s="123"/>
      <c r="GV32" s="123"/>
      <c r="GW32" s="123"/>
      <c r="GX32" s="123"/>
      <c r="GY32" s="123"/>
      <c r="GZ32" s="123"/>
      <c r="HA32" s="123"/>
      <c r="HB32" s="123"/>
      <c r="HC32" s="123"/>
      <c r="HD32" s="123"/>
      <c r="HE32" s="123"/>
      <c r="HF32" s="123"/>
      <c r="HG32" s="123"/>
      <c r="HH32" s="123"/>
      <c r="HI32" s="123"/>
      <c r="HJ32" s="123"/>
      <c r="HK32" s="123"/>
      <c r="HL32" s="123"/>
      <c r="HM32" s="123"/>
      <c r="HN32" s="123"/>
      <c r="HO32" s="123"/>
      <c r="HP32" s="123"/>
      <c r="HQ32" s="123"/>
      <c r="HR32" s="123"/>
      <c r="HS32" s="123"/>
      <c r="HT32" s="123"/>
      <c r="HU32" s="123"/>
      <c r="HV32" s="123"/>
      <c r="HW32" s="123"/>
      <c r="HX32" s="123"/>
      <c r="HY32" s="123"/>
      <c r="HZ32" s="123"/>
      <c r="IA32" s="123"/>
      <c r="IB32" s="123"/>
      <c r="IC32" s="123"/>
      <c r="ID32" s="123"/>
      <c r="IE32" s="123"/>
      <c r="IF32" s="123"/>
      <c r="IG32" s="123"/>
      <c r="IH32" s="123"/>
      <c r="II32" s="123"/>
      <c r="IJ32" s="123"/>
      <c r="IK32" s="123"/>
      <c r="IL32" s="123"/>
      <c r="IM32" s="123"/>
      <c r="IN32" s="123"/>
      <c r="IO32" s="123"/>
    </row>
    <row r="33" ht="27.75" customHeight="true" spans="1:249">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5"/>
      <c r="CN33" s="165"/>
      <c r="CO33" s="165"/>
      <c r="CP33" s="165"/>
      <c r="CQ33" s="165"/>
      <c r="CR33" s="165"/>
      <c r="CS33" s="165"/>
      <c r="CT33" s="165"/>
      <c r="CU33" s="165"/>
      <c r="CV33" s="165"/>
      <c r="CW33" s="165"/>
      <c r="CX33" s="165"/>
      <c r="CY33" s="165"/>
      <c r="CZ33" s="165"/>
      <c r="DA33" s="165"/>
      <c r="DB33" s="165"/>
      <c r="DC33" s="165"/>
      <c r="DD33" s="165"/>
      <c r="DE33" s="165"/>
      <c r="DF33" s="165"/>
      <c r="DG33" s="165"/>
      <c r="DH33" s="165"/>
      <c r="DI33" s="165"/>
      <c r="DJ33" s="165"/>
      <c r="DK33" s="165"/>
      <c r="DL33" s="165"/>
      <c r="DM33" s="165"/>
      <c r="DN33" s="165"/>
      <c r="DO33" s="165"/>
      <c r="DP33" s="165"/>
      <c r="DQ33" s="165"/>
      <c r="DR33" s="165"/>
      <c r="DS33" s="165"/>
      <c r="DT33" s="165"/>
      <c r="DU33" s="165"/>
      <c r="DV33" s="165"/>
      <c r="DW33" s="165"/>
      <c r="DX33" s="165"/>
      <c r="DY33" s="165"/>
      <c r="DZ33" s="165"/>
      <c r="EA33" s="165"/>
      <c r="EB33" s="165"/>
      <c r="EC33" s="165"/>
      <c r="ED33" s="165"/>
      <c r="EE33" s="165"/>
      <c r="EF33" s="165"/>
      <c r="EG33" s="165"/>
      <c r="EH33" s="165"/>
      <c r="EI33" s="165"/>
      <c r="EJ33" s="165"/>
      <c r="EK33" s="165"/>
      <c r="EL33" s="165"/>
      <c r="EM33" s="165"/>
      <c r="EN33" s="165"/>
      <c r="EO33" s="165"/>
      <c r="EP33" s="165"/>
      <c r="EQ33" s="165"/>
      <c r="ER33" s="165"/>
      <c r="ES33" s="165"/>
      <c r="ET33" s="165"/>
      <c r="EU33" s="165"/>
      <c r="EV33" s="165"/>
      <c r="EW33" s="165"/>
      <c r="EX33" s="165"/>
      <c r="EY33" s="165"/>
      <c r="EZ33" s="165"/>
      <c r="FA33" s="167"/>
      <c r="FB33" s="167"/>
      <c r="FC33" s="167"/>
      <c r="FD33" s="167"/>
      <c r="FE33" s="167"/>
      <c r="FF33" s="167"/>
      <c r="FG33" s="167"/>
      <c r="FH33" s="167"/>
      <c r="FI33" s="167"/>
      <c r="FJ33" s="167"/>
      <c r="FK33" s="167"/>
      <c r="FL33" s="167"/>
      <c r="FM33" s="167"/>
      <c r="FN33" s="167"/>
      <c r="FO33" s="167"/>
      <c r="FP33" s="167"/>
      <c r="FQ33" s="167"/>
      <c r="FR33" s="167"/>
      <c r="FS33" s="167"/>
      <c r="FT33" s="167"/>
      <c r="FU33" s="167"/>
      <c r="FV33" s="167"/>
      <c r="FW33" s="167"/>
      <c r="FX33" s="167"/>
      <c r="FY33" s="167"/>
      <c r="FZ33" s="167"/>
      <c r="GA33" s="167"/>
      <c r="GB33" s="167"/>
      <c r="GC33" s="167"/>
      <c r="GD33" s="167"/>
      <c r="GE33" s="167"/>
      <c r="GF33" s="167"/>
      <c r="GG33" s="167"/>
      <c r="GH33" s="167"/>
      <c r="GI33" s="167"/>
      <c r="GJ33" s="167"/>
      <c r="GK33" s="167"/>
      <c r="GL33" s="167"/>
      <c r="GM33" s="167"/>
      <c r="GN33" s="167"/>
      <c r="GO33" s="167"/>
      <c r="GP33" s="167"/>
      <c r="GQ33" s="167"/>
      <c r="GR33" s="167"/>
      <c r="GS33" s="167"/>
      <c r="GT33" s="167"/>
      <c r="GU33" s="167"/>
      <c r="GV33" s="167"/>
      <c r="GW33" s="167"/>
      <c r="GX33" s="167"/>
      <c r="GY33" s="167"/>
      <c r="GZ33" s="167"/>
      <c r="HA33" s="167"/>
      <c r="HB33" s="167"/>
      <c r="HC33" s="167"/>
      <c r="HD33" s="167"/>
      <c r="HE33" s="167"/>
      <c r="HF33" s="167"/>
      <c r="HG33" s="167"/>
      <c r="HH33" s="167"/>
      <c r="HI33" s="167"/>
      <c r="HJ33" s="167"/>
      <c r="HK33" s="167"/>
      <c r="HL33" s="167"/>
      <c r="HM33" s="167"/>
      <c r="HN33" s="167"/>
      <c r="HO33" s="167"/>
      <c r="HP33" s="167"/>
      <c r="HQ33" s="167"/>
      <c r="HR33" s="167"/>
      <c r="HS33" s="167"/>
      <c r="HT33" s="167"/>
      <c r="HU33" s="167"/>
      <c r="HV33" s="167"/>
      <c r="HW33" s="167"/>
      <c r="HX33" s="167"/>
      <c r="HY33" s="167"/>
      <c r="HZ33" s="167"/>
      <c r="IA33" s="167"/>
      <c r="IB33" s="167"/>
      <c r="IC33" s="167"/>
      <c r="ID33" s="167"/>
      <c r="IE33" s="167"/>
      <c r="IF33" s="167"/>
      <c r="IG33" s="167"/>
      <c r="IH33" s="167"/>
      <c r="II33" s="167"/>
      <c r="IJ33" s="167"/>
      <c r="IK33" s="167"/>
      <c r="IL33" s="167"/>
      <c r="IM33" s="167"/>
      <c r="IN33" s="167"/>
      <c r="IO33" s="167"/>
    </row>
    <row r="34" ht="27.75" customHeight="true" spans="1:249">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5"/>
      <c r="CN34" s="165"/>
      <c r="CO34" s="165"/>
      <c r="CP34" s="165"/>
      <c r="CQ34" s="165"/>
      <c r="CR34" s="165"/>
      <c r="CS34" s="165"/>
      <c r="CT34" s="165"/>
      <c r="CU34" s="165"/>
      <c r="CV34" s="165"/>
      <c r="CW34" s="165"/>
      <c r="CX34" s="165"/>
      <c r="CY34" s="165"/>
      <c r="CZ34" s="165"/>
      <c r="DA34" s="165"/>
      <c r="DB34" s="165"/>
      <c r="DC34" s="165"/>
      <c r="DD34" s="165"/>
      <c r="DE34" s="165"/>
      <c r="DF34" s="165"/>
      <c r="DG34" s="165"/>
      <c r="DH34" s="165"/>
      <c r="DI34" s="165"/>
      <c r="DJ34" s="165"/>
      <c r="DK34" s="165"/>
      <c r="DL34" s="165"/>
      <c r="DM34" s="165"/>
      <c r="DN34" s="165"/>
      <c r="DO34" s="165"/>
      <c r="DP34" s="165"/>
      <c r="DQ34" s="165"/>
      <c r="DR34" s="165"/>
      <c r="DS34" s="165"/>
      <c r="DT34" s="165"/>
      <c r="DU34" s="165"/>
      <c r="DV34" s="165"/>
      <c r="DW34" s="165"/>
      <c r="DX34" s="165"/>
      <c r="DY34" s="165"/>
      <c r="DZ34" s="165"/>
      <c r="EA34" s="165"/>
      <c r="EB34" s="165"/>
      <c r="EC34" s="165"/>
      <c r="ED34" s="165"/>
      <c r="EE34" s="165"/>
      <c r="EF34" s="165"/>
      <c r="EG34" s="165"/>
      <c r="EH34" s="165"/>
      <c r="EI34" s="165"/>
      <c r="EJ34" s="165"/>
      <c r="EK34" s="165"/>
      <c r="EL34" s="165"/>
      <c r="EM34" s="165"/>
      <c r="EN34" s="165"/>
      <c r="EO34" s="165"/>
      <c r="EP34" s="165"/>
      <c r="EQ34" s="165"/>
      <c r="ER34" s="165"/>
      <c r="ES34" s="165"/>
      <c r="ET34" s="165"/>
      <c r="EU34" s="165"/>
      <c r="EV34" s="165"/>
      <c r="EW34" s="165"/>
      <c r="EX34" s="165"/>
      <c r="EY34" s="165"/>
      <c r="EZ34" s="165"/>
      <c r="FA34" s="167"/>
      <c r="FB34" s="167"/>
      <c r="FC34" s="167"/>
      <c r="FD34" s="167"/>
      <c r="FE34" s="167"/>
      <c r="FF34" s="167"/>
      <c r="FG34" s="167"/>
      <c r="FH34" s="167"/>
      <c r="FI34" s="167"/>
      <c r="FJ34" s="167"/>
      <c r="FK34" s="167"/>
      <c r="FL34" s="167"/>
      <c r="FM34" s="167"/>
      <c r="FN34" s="167"/>
      <c r="FO34" s="167"/>
      <c r="FP34" s="167"/>
      <c r="FQ34" s="167"/>
      <c r="FR34" s="167"/>
      <c r="FS34" s="167"/>
      <c r="FT34" s="167"/>
      <c r="FU34" s="167"/>
      <c r="FV34" s="167"/>
      <c r="FW34" s="167"/>
      <c r="FX34" s="167"/>
      <c r="FY34" s="167"/>
      <c r="FZ34" s="167"/>
      <c r="GA34" s="167"/>
      <c r="GB34" s="167"/>
      <c r="GC34" s="167"/>
      <c r="GD34" s="167"/>
      <c r="GE34" s="167"/>
      <c r="GF34" s="167"/>
      <c r="GG34" s="167"/>
      <c r="GH34" s="167"/>
      <c r="GI34" s="167"/>
      <c r="GJ34" s="167"/>
      <c r="GK34" s="167"/>
      <c r="GL34" s="167"/>
      <c r="GM34" s="167"/>
      <c r="GN34" s="167"/>
      <c r="GO34" s="167"/>
      <c r="GP34" s="167"/>
      <c r="GQ34" s="167"/>
      <c r="GR34" s="167"/>
      <c r="GS34" s="167"/>
      <c r="GT34" s="167"/>
      <c r="GU34" s="167"/>
      <c r="GV34" s="167"/>
      <c r="GW34" s="167"/>
      <c r="GX34" s="167"/>
      <c r="GY34" s="167"/>
      <c r="GZ34" s="167"/>
      <c r="HA34" s="167"/>
      <c r="HB34" s="167"/>
      <c r="HC34" s="167"/>
      <c r="HD34" s="167"/>
      <c r="HE34" s="167"/>
      <c r="HF34" s="167"/>
      <c r="HG34" s="167"/>
      <c r="HH34" s="167"/>
      <c r="HI34" s="167"/>
      <c r="HJ34" s="167"/>
      <c r="HK34" s="167"/>
      <c r="HL34" s="167"/>
      <c r="HM34" s="167"/>
      <c r="HN34" s="167"/>
      <c r="HO34" s="167"/>
      <c r="HP34" s="167"/>
      <c r="HQ34" s="167"/>
      <c r="HR34" s="167"/>
      <c r="HS34" s="167"/>
      <c r="HT34" s="167"/>
      <c r="HU34" s="167"/>
      <c r="HV34" s="167"/>
      <c r="HW34" s="167"/>
      <c r="HX34" s="167"/>
      <c r="HY34" s="167"/>
      <c r="HZ34" s="167"/>
      <c r="IA34" s="167"/>
      <c r="IB34" s="167"/>
      <c r="IC34" s="167"/>
      <c r="ID34" s="167"/>
      <c r="IE34" s="167"/>
      <c r="IF34" s="167"/>
      <c r="IG34" s="167"/>
      <c r="IH34" s="167"/>
      <c r="II34" s="167"/>
      <c r="IJ34" s="167"/>
      <c r="IK34" s="167"/>
      <c r="IL34" s="167"/>
      <c r="IM34" s="167"/>
      <c r="IN34" s="167"/>
      <c r="IO34" s="167"/>
    </row>
    <row r="35" ht="27.75" customHeight="true" spans="1:249">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5"/>
      <c r="CN35" s="165"/>
      <c r="CO35" s="165"/>
      <c r="CP35" s="165"/>
      <c r="CQ35" s="165"/>
      <c r="CR35" s="165"/>
      <c r="CS35" s="165"/>
      <c r="CT35" s="165"/>
      <c r="CU35" s="165"/>
      <c r="CV35" s="165"/>
      <c r="CW35" s="165"/>
      <c r="CX35" s="165"/>
      <c r="CY35" s="165"/>
      <c r="CZ35" s="165"/>
      <c r="DA35" s="165"/>
      <c r="DB35" s="165"/>
      <c r="DC35" s="165"/>
      <c r="DD35" s="165"/>
      <c r="DE35" s="165"/>
      <c r="DF35" s="165"/>
      <c r="DG35" s="165"/>
      <c r="DH35" s="165"/>
      <c r="DI35" s="165"/>
      <c r="DJ35" s="165"/>
      <c r="DK35" s="165"/>
      <c r="DL35" s="165"/>
      <c r="DM35" s="165"/>
      <c r="DN35" s="165"/>
      <c r="DO35" s="165"/>
      <c r="DP35" s="165"/>
      <c r="DQ35" s="165"/>
      <c r="DR35" s="165"/>
      <c r="DS35" s="165"/>
      <c r="DT35" s="165"/>
      <c r="DU35" s="165"/>
      <c r="DV35" s="165"/>
      <c r="DW35" s="165"/>
      <c r="DX35" s="165"/>
      <c r="DY35" s="165"/>
      <c r="DZ35" s="165"/>
      <c r="EA35" s="165"/>
      <c r="EB35" s="165"/>
      <c r="EC35" s="165"/>
      <c r="ED35" s="165"/>
      <c r="EE35" s="165"/>
      <c r="EF35" s="165"/>
      <c r="EG35" s="165"/>
      <c r="EH35" s="165"/>
      <c r="EI35" s="165"/>
      <c r="EJ35" s="165"/>
      <c r="EK35" s="165"/>
      <c r="EL35" s="165"/>
      <c r="EM35" s="165"/>
      <c r="EN35" s="165"/>
      <c r="EO35" s="165"/>
      <c r="EP35" s="165"/>
      <c r="EQ35" s="165"/>
      <c r="ER35" s="165"/>
      <c r="ES35" s="165"/>
      <c r="ET35" s="165"/>
      <c r="EU35" s="165"/>
      <c r="EV35" s="165"/>
      <c r="EW35" s="165"/>
      <c r="EX35" s="165"/>
      <c r="EY35" s="165"/>
      <c r="EZ35" s="165"/>
      <c r="FA35" s="167"/>
      <c r="FB35" s="167"/>
      <c r="FC35" s="167"/>
      <c r="FD35" s="167"/>
      <c r="FE35" s="167"/>
      <c r="FF35" s="167"/>
      <c r="FG35" s="167"/>
      <c r="FH35" s="167"/>
      <c r="FI35" s="167"/>
      <c r="FJ35" s="167"/>
      <c r="FK35" s="167"/>
      <c r="FL35" s="167"/>
      <c r="FM35" s="167"/>
      <c r="FN35" s="167"/>
      <c r="FO35" s="167"/>
      <c r="FP35" s="167"/>
      <c r="FQ35" s="167"/>
      <c r="FR35" s="167"/>
      <c r="FS35" s="167"/>
      <c r="FT35" s="167"/>
      <c r="FU35" s="167"/>
      <c r="FV35" s="167"/>
      <c r="FW35" s="167"/>
      <c r="FX35" s="167"/>
      <c r="FY35" s="167"/>
      <c r="FZ35" s="167"/>
      <c r="GA35" s="167"/>
      <c r="GB35" s="167"/>
      <c r="GC35" s="167"/>
      <c r="GD35" s="167"/>
      <c r="GE35" s="167"/>
      <c r="GF35" s="167"/>
      <c r="GG35" s="167"/>
      <c r="GH35" s="167"/>
      <c r="GI35" s="167"/>
      <c r="GJ35" s="167"/>
      <c r="GK35" s="167"/>
      <c r="GL35" s="167"/>
      <c r="GM35" s="167"/>
      <c r="GN35" s="167"/>
      <c r="GO35" s="167"/>
      <c r="GP35" s="167"/>
      <c r="GQ35" s="167"/>
      <c r="GR35" s="167"/>
      <c r="GS35" s="167"/>
      <c r="GT35" s="167"/>
      <c r="GU35" s="167"/>
      <c r="GV35" s="167"/>
      <c r="GW35" s="167"/>
      <c r="GX35" s="167"/>
      <c r="GY35" s="167"/>
      <c r="GZ35" s="167"/>
      <c r="HA35" s="167"/>
      <c r="HB35" s="167"/>
      <c r="HC35" s="167"/>
      <c r="HD35" s="167"/>
      <c r="HE35" s="167"/>
      <c r="HF35" s="167"/>
      <c r="HG35" s="167"/>
      <c r="HH35" s="167"/>
      <c r="HI35" s="167"/>
      <c r="HJ35" s="167"/>
      <c r="HK35" s="167"/>
      <c r="HL35" s="167"/>
      <c r="HM35" s="167"/>
      <c r="HN35" s="167"/>
      <c r="HO35" s="167"/>
      <c r="HP35" s="167"/>
      <c r="HQ35" s="167"/>
      <c r="HR35" s="167"/>
      <c r="HS35" s="167"/>
      <c r="HT35" s="167"/>
      <c r="HU35" s="167"/>
      <c r="HV35" s="167"/>
      <c r="HW35" s="167"/>
      <c r="HX35" s="167"/>
      <c r="HY35" s="167"/>
      <c r="HZ35" s="167"/>
      <c r="IA35" s="167"/>
      <c r="IB35" s="167"/>
      <c r="IC35" s="167"/>
      <c r="ID35" s="167"/>
      <c r="IE35" s="167"/>
      <c r="IF35" s="167"/>
      <c r="IG35" s="167"/>
      <c r="IH35" s="167"/>
      <c r="II35" s="167"/>
      <c r="IJ35" s="167"/>
      <c r="IK35" s="167"/>
      <c r="IL35" s="167"/>
      <c r="IM35" s="167"/>
      <c r="IN35" s="167"/>
      <c r="IO35" s="167"/>
    </row>
    <row r="36" ht="27.75" customHeight="true" spans="1:249">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c r="CA36" s="165"/>
      <c r="CB36" s="165"/>
      <c r="CC36" s="165"/>
      <c r="CD36" s="165"/>
      <c r="CE36" s="165"/>
      <c r="CF36" s="165"/>
      <c r="CG36" s="165"/>
      <c r="CH36" s="165"/>
      <c r="CI36" s="165"/>
      <c r="CJ36" s="165"/>
      <c r="CK36" s="165"/>
      <c r="CL36" s="165"/>
      <c r="CM36" s="165"/>
      <c r="CN36" s="165"/>
      <c r="CO36" s="165"/>
      <c r="CP36" s="165"/>
      <c r="CQ36" s="165"/>
      <c r="CR36" s="165"/>
      <c r="CS36" s="165"/>
      <c r="CT36" s="165"/>
      <c r="CU36" s="165"/>
      <c r="CV36" s="165"/>
      <c r="CW36" s="165"/>
      <c r="CX36" s="165"/>
      <c r="CY36" s="165"/>
      <c r="CZ36" s="165"/>
      <c r="DA36" s="165"/>
      <c r="DB36" s="165"/>
      <c r="DC36" s="165"/>
      <c r="DD36" s="165"/>
      <c r="DE36" s="165"/>
      <c r="DF36" s="165"/>
      <c r="DG36" s="165"/>
      <c r="DH36" s="165"/>
      <c r="DI36" s="165"/>
      <c r="DJ36" s="165"/>
      <c r="DK36" s="165"/>
      <c r="DL36" s="165"/>
      <c r="DM36" s="165"/>
      <c r="DN36" s="165"/>
      <c r="DO36" s="165"/>
      <c r="DP36" s="165"/>
      <c r="DQ36" s="165"/>
      <c r="DR36" s="165"/>
      <c r="DS36" s="165"/>
      <c r="DT36" s="165"/>
      <c r="DU36" s="165"/>
      <c r="DV36" s="165"/>
      <c r="DW36" s="165"/>
      <c r="DX36" s="165"/>
      <c r="DY36" s="165"/>
      <c r="DZ36" s="165"/>
      <c r="EA36" s="165"/>
      <c r="EB36" s="165"/>
      <c r="EC36" s="165"/>
      <c r="ED36" s="165"/>
      <c r="EE36" s="165"/>
      <c r="EF36" s="165"/>
      <c r="EG36" s="165"/>
      <c r="EH36" s="165"/>
      <c r="EI36" s="165"/>
      <c r="EJ36" s="165"/>
      <c r="EK36" s="165"/>
      <c r="EL36" s="165"/>
      <c r="EM36" s="165"/>
      <c r="EN36" s="165"/>
      <c r="EO36" s="165"/>
      <c r="EP36" s="165"/>
      <c r="EQ36" s="165"/>
      <c r="ER36" s="165"/>
      <c r="ES36" s="165"/>
      <c r="ET36" s="165"/>
      <c r="EU36" s="165"/>
      <c r="EV36" s="165"/>
      <c r="EW36" s="165"/>
      <c r="EX36" s="165"/>
      <c r="EY36" s="165"/>
      <c r="EZ36" s="165"/>
      <c r="FA36" s="167"/>
      <c r="FB36" s="167"/>
      <c r="FC36" s="167"/>
      <c r="FD36" s="167"/>
      <c r="FE36" s="167"/>
      <c r="FF36" s="167"/>
      <c r="FG36" s="167"/>
      <c r="FH36" s="167"/>
      <c r="FI36" s="167"/>
      <c r="FJ36" s="167"/>
      <c r="FK36" s="167"/>
      <c r="FL36" s="167"/>
      <c r="FM36" s="167"/>
      <c r="FN36" s="167"/>
      <c r="FO36" s="167"/>
      <c r="FP36" s="167"/>
      <c r="FQ36" s="167"/>
      <c r="FR36" s="167"/>
      <c r="FS36" s="167"/>
      <c r="FT36" s="167"/>
      <c r="FU36" s="167"/>
      <c r="FV36" s="167"/>
      <c r="FW36" s="167"/>
      <c r="FX36" s="167"/>
      <c r="FY36" s="167"/>
      <c r="FZ36" s="167"/>
      <c r="GA36" s="167"/>
      <c r="GB36" s="167"/>
      <c r="GC36" s="167"/>
      <c r="GD36" s="167"/>
      <c r="GE36" s="167"/>
      <c r="GF36" s="167"/>
      <c r="GG36" s="167"/>
      <c r="GH36" s="167"/>
      <c r="GI36" s="167"/>
      <c r="GJ36" s="167"/>
      <c r="GK36" s="167"/>
      <c r="GL36" s="167"/>
      <c r="GM36" s="167"/>
      <c r="GN36" s="167"/>
      <c r="GO36" s="167"/>
      <c r="GP36" s="167"/>
      <c r="GQ36" s="167"/>
      <c r="GR36" s="167"/>
      <c r="GS36" s="167"/>
      <c r="GT36" s="167"/>
      <c r="GU36" s="167"/>
      <c r="GV36" s="167"/>
      <c r="GW36" s="167"/>
      <c r="GX36" s="167"/>
      <c r="GY36" s="167"/>
      <c r="GZ36" s="167"/>
      <c r="HA36" s="167"/>
      <c r="HB36" s="167"/>
      <c r="HC36" s="167"/>
      <c r="HD36" s="167"/>
      <c r="HE36" s="167"/>
      <c r="HF36" s="167"/>
      <c r="HG36" s="167"/>
      <c r="HH36" s="167"/>
      <c r="HI36" s="167"/>
      <c r="HJ36" s="167"/>
      <c r="HK36" s="167"/>
      <c r="HL36" s="167"/>
      <c r="HM36" s="167"/>
      <c r="HN36" s="167"/>
      <c r="HO36" s="167"/>
      <c r="HP36" s="167"/>
      <c r="HQ36" s="167"/>
      <c r="HR36" s="167"/>
      <c r="HS36" s="167"/>
      <c r="HT36" s="167"/>
      <c r="HU36" s="167"/>
      <c r="HV36" s="167"/>
      <c r="HW36" s="167"/>
      <c r="HX36" s="167"/>
      <c r="HY36" s="167"/>
      <c r="HZ36" s="167"/>
      <c r="IA36" s="167"/>
      <c r="IB36" s="167"/>
      <c r="IC36" s="167"/>
      <c r="ID36" s="167"/>
      <c r="IE36" s="167"/>
      <c r="IF36" s="167"/>
      <c r="IG36" s="167"/>
      <c r="IH36" s="167"/>
      <c r="II36" s="167"/>
      <c r="IJ36" s="167"/>
      <c r="IK36" s="167"/>
      <c r="IL36" s="167"/>
      <c r="IM36" s="167"/>
      <c r="IN36" s="167"/>
      <c r="IO36" s="167"/>
    </row>
  </sheetData>
  <mergeCells count="2">
    <mergeCell ref="A4:B4"/>
    <mergeCell ref="C4:D4"/>
  </mergeCells>
  <printOptions horizontalCentered="true"/>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2"/>
  <sheetViews>
    <sheetView showGridLines="0" showZeros="0" view="pageBreakPreview" zoomScaleNormal="115" zoomScaleSheetLayoutView="100" topLeftCell="A5" workbookViewId="0">
      <selection activeCell="A7" sqref="$A7:$XFD7"/>
    </sheetView>
  </sheetViews>
  <sheetFormatPr defaultColWidth="9.16666666666667" defaultRowHeight="27.75" customHeight="true"/>
  <cols>
    <col min="1" max="1" width="10.8333333333333" style="137" customWidth="true"/>
    <col min="2" max="2" width="19" style="137" customWidth="true"/>
    <col min="3" max="5" width="16.1666666666667" style="137" customWidth="true"/>
    <col min="6" max="11" width="8.83333333333333" style="137" customWidth="true"/>
    <col min="12" max="13" width="8.83333333333333" style="113" customWidth="true"/>
    <col min="14" max="19" width="8.83333333333333" style="137" customWidth="true"/>
    <col min="20" max="251" width="9" style="113" customWidth="true"/>
    <col min="252" max="252" width="9.16666666666667" customWidth="true"/>
  </cols>
  <sheetData>
    <row r="1" s="135" customFormat="true" ht="27" customHeight="true" spans="1:19">
      <c r="A1" s="44" t="s">
        <v>46</v>
      </c>
      <c r="B1" s="44"/>
      <c r="C1" s="44"/>
      <c r="D1" s="44"/>
      <c r="E1" s="150"/>
      <c r="F1" s="150"/>
      <c r="G1" s="150"/>
      <c r="H1" s="150"/>
      <c r="I1" s="150"/>
      <c r="J1" s="150"/>
      <c r="K1" s="150"/>
      <c r="L1" s="150"/>
      <c r="N1" s="150"/>
      <c r="O1" s="150"/>
      <c r="P1" s="150"/>
      <c r="Q1" s="150"/>
      <c r="R1" s="150"/>
      <c r="S1" s="150"/>
    </row>
    <row r="2" s="115" customFormat="true" ht="40.5" customHeight="true" spans="1:19">
      <c r="A2" s="138" t="s">
        <v>47</v>
      </c>
      <c r="B2" s="138"/>
      <c r="C2" s="138"/>
      <c r="D2" s="138"/>
      <c r="E2" s="138"/>
      <c r="F2" s="138"/>
      <c r="G2" s="138"/>
      <c r="H2" s="138"/>
      <c r="I2" s="138"/>
      <c r="J2" s="138"/>
      <c r="K2" s="138"/>
      <c r="L2" s="138"/>
      <c r="M2" s="138"/>
      <c r="N2" s="138"/>
      <c r="O2" s="138"/>
      <c r="P2" s="138"/>
      <c r="Q2" s="138"/>
      <c r="R2" s="138"/>
      <c r="S2" s="138"/>
    </row>
    <row r="3" s="115" customFormat="true" ht="12.75" customHeight="true" spans="1:19">
      <c r="A3" s="138"/>
      <c r="B3" s="138"/>
      <c r="C3" s="138"/>
      <c r="D3" s="138"/>
      <c r="E3" s="138"/>
      <c r="F3" s="138"/>
      <c r="G3" s="138"/>
      <c r="H3" s="138"/>
      <c r="I3" s="138"/>
      <c r="J3" s="138"/>
      <c r="K3" s="138"/>
      <c r="L3" s="138"/>
      <c r="M3" s="138"/>
      <c r="N3" s="138"/>
      <c r="O3" s="138"/>
      <c r="P3" s="138"/>
      <c r="Q3" s="138"/>
      <c r="R3" s="138"/>
      <c r="S3" s="138"/>
    </row>
    <row r="4" s="41" customFormat="true" ht="22.15" customHeight="true" spans="1:19">
      <c r="A4" s="139" t="s">
        <v>2</v>
      </c>
      <c r="B4" s="140"/>
      <c r="C4" s="140"/>
      <c r="D4" s="140"/>
      <c r="E4" s="140"/>
      <c r="F4" s="140"/>
      <c r="G4" s="140"/>
      <c r="H4" s="140"/>
      <c r="I4" s="140"/>
      <c r="J4" s="140"/>
      <c r="K4" s="140"/>
      <c r="L4" s="140"/>
      <c r="N4" s="140"/>
      <c r="O4" s="140"/>
      <c r="P4" s="140"/>
      <c r="Q4" s="140"/>
      <c r="R4" s="140"/>
      <c r="S4" s="140" t="s">
        <v>3</v>
      </c>
    </row>
    <row r="5" s="136" customFormat="true" ht="29.85" customHeight="true" spans="1:19">
      <c r="A5" s="141" t="s">
        <v>48</v>
      </c>
      <c r="B5" s="141" t="s">
        <v>49</v>
      </c>
      <c r="C5" s="142" t="s">
        <v>50</v>
      </c>
      <c r="D5" s="143" t="s">
        <v>51</v>
      </c>
      <c r="E5" s="143"/>
      <c r="F5" s="143"/>
      <c r="G5" s="143"/>
      <c r="H5" s="143"/>
      <c r="I5" s="143"/>
      <c r="J5" s="143"/>
      <c r="K5" s="143"/>
      <c r="L5" s="143"/>
      <c r="M5" s="143"/>
      <c r="N5" s="141" t="s">
        <v>41</v>
      </c>
      <c r="O5" s="141"/>
      <c r="P5" s="141"/>
      <c r="Q5" s="141"/>
      <c r="R5" s="141"/>
      <c r="S5" s="141"/>
    </row>
    <row r="6" s="136" customFormat="true" ht="29.85" customHeight="true" spans="1:19">
      <c r="A6" s="141"/>
      <c r="B6" s="141"/>
      <c r="C6" s="144"/>
      <c r="D6" s="141" t="s">
        <v>52</v>
      </c>
      <c r="E6" s="151" t="s">
        <v>53</v>
      </c>
      <c r="F6" s="151" t="s">
        <v>54</v>
      </c>
      <c r="G6" s="151" t="s">
        <v>55</v>
      </c>
      <c r="H6" s="151" t="s">
        <v>56</v>
      </c>
      <c r="I6" s="151" t="s">
        <v>57</v>
      </c>
      <c r="J6" s="151" t="s">
        <v>58</v>
      </c>
      <c r="K6" s="151" t="s">
        <v>59</v>
      </c>
      <c r="L6" s="151" t="s">
        <v>60</v>
      </c>
      <c r="M6" s="151" t="s">
        <v>61</v>
      </c>
      <c r="N6" s="142" t="s">
        <v>52</v>
      </c>
      <c r="O6" s="141" t="s">
        <v>53</v>
      </c>
      <c r="P6" s="141" t="s">
        <v>54</v>
      </c>
      <c r="Q6" s="141" t="s">
        <v>62</v>
      </c>
      <c r="R6" s="152" t="s">
        <v>56</v>
      </c>
      <c r="S6" s="153" t="s">
        <v>63</v>
      </c>
    </row>
    <row r="7" s="42" customFormat="true" ht="48" customHeight="true" spans="1:251">
      <c r="A7" s="47">
        <v>358</v>
      </c>
      <c r="B7" s="145" t="s">
        <v>64</v>
      </c>
      <c r="C7" s="146">
        <f>D7+N7</f>
        <v>535.048486</v>
      </c>
      <c r="D7" s="146">
        <f>SUM(E7:M7)</f>
        <v>533.548486</v>
      </c>
      <c r="E7" s="146">
        <f>'4'!B7-1.35</f>
        <v>532.198486</v>
      </c>
      <c r="F7" s="47"/>
      <c r="G7" s="47"/>
      <c r="H7" s="47"/>
      <c r="I7" s="47"/>
      <c r="J7" s="47"/>
      <c r="K7" s="146">
        <v>1.35</v>
      </c>
      <c r="L7" s="146"/>
      <c r="M7" s="146"/>
      <c r="N7" s="146">
        <f>SUM(O7:S7)</f>
        <v>1.5</v>
      </c>
      <c r="O7" s="146">
        <v>1.5</v>
      </c>
      <c r="P7" s="146"/>
      <c r="Q7" s="146"/>
      <c r="R7" s="146"/>
      <c r="S7" s="53"/>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s="116" customFormat="true" ht="33.75" customHeight="true" spans="1:251">
      <c r="A8" s="53"/>
      <c r="B8" s="147"/>
      <c r="C8" s="53"/>
      <c r="D8" s="53"/>
      <c r="E8" s="53"/>
      <c r="F8" s="53"/>
      <c r="G8" s="53"/>
      <c r="H8" s="53"/>
      <c r="I8" s="53"/>
      <c r="J8" s="53"/>
      <c r="K8" s="53"/>
      <c r="L8" s="53"/>
      <c r="M8" s="53"/>
      <c r="N8" s="53"/>
      <c r="O8" s="53"/>
      <c r="P8" s="53"/>
      <c r="Q8" s="53"/>
      <c r="R8" s="53"/>
      <c r="S8" s="53"/>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row>
    <row r="9" s="42" customFormat="true" ht="33.75" customHeight="true" spans="1:19">
      <c r="A9" s="51"/>
      <c r="B9" s="147"/>
      <c r="C9" s="51"/>
      <c r="D9" s="51"/>
      <c r="E9" s="53"/>
      <c r="F9" s="53"/>
      <c r="G9" s="53"/>
      <c r="H9" s="53"/>
      <c r="I9" s="53"/>
      <c r="J9" s="53"/>
      <c r="K9" s="53"/>
      <c r="L9" s="53"/>
      <c r="M9" s="53"/>
      <c r="N9" s="53"/>
      <c r="O9" s="53"/>
      <c r="P9" s="53"/>
      <c r="Q9" s="53"/>
      <c r="R9" s="53"/>
      <c r="S9" s="53"/>
    </row>
    <row r="10" s="42" customFormat="true" ht="33.75" customHeight="true" spans="1:20">
      <c r="A10" s="53"/>
      <c r="B10" s="147"/>
      <c r="C10" s="53"/>
      <c r="D10" s="53"/>
      <c r="E10" s="53"/>
      <c r="F10" s="53"/>
      <c r="G10" s="53"/>
      <c r="H10" s="53"/>
      <c r="I10" s="53"/>
      <c r="J10" s="53"/>
      <c r="K10" s="53"/>
      <c r="L10" s="53"/>
      <c r="M10" s="53"/>
      <c r="N10" s="53"/>
      <c r="O10" s="53"/>
      <c r="P10" s="53"/>
      <c r="Q10" s="53"/>
      <c r="R10" s="53"/>
      <c r="S10" s="53"/>
      <c r="T10" s="116"/>
    </row>
    <row r="11" s="42" customFormat="true" ht="33.75" customHeight="true" spans="1:20">
      <c r="A11" s="53"/>
      <c r="B11" s="147"/>
      <c r="C11" s="53"/>
      <c r="D11" s="53"/>
      <c r="E11" s="53"/>
      <c r="F11" s="53"/>
      <c r="G11" s="53"/>
      <c r="H11" s="53"/>
      <c r="I11" s="53"/>
      <c r="J11" s="53"/>
      <c r="K11" s="53"/>
      <c r="L11" s="53"/>
      <c r="M11" s="53"/>
      <c r="N11" s="53"/>
      <c r="O11" s="53"/>
      <c r="P11" s="53"/>
      <c r="Q11" s="53"/>
      <c r="R11" s="53"/>
      <c r="S11" s="53"/>
      <c r="T11" s="116"/>
    </row>
    <row r="12" ht="33.75" customHeight="true" spans="1:19">
      <c r="A12" s="148" t="s">
        <v>50</v>
      </c>
      <c r="B12" s="149"/>
      <c r="C12" s="146">
        <f>SUM(C7:C11)</f>
        <v>535.048486</v>
      </c>
      <c r="D12" s="146">
        <f t="shared" ref="D12:S12" si="0">SUM(D7:D11)</f>
        <v>533.548486</v>
      </c>
      <c r="E12" s="146">
        <f t="shared" si="0"/>
        <v>532.198486</v>
      </c>
      <c r="F12" s="146">
        <f t="shared" si="0"/>
        <v>0</v>
      </c>
      <c r="G12" s="146">
        <f t="shared" si="0"/>
        <v>0</v>
      </c>
      <c r="H12" s="146">
        <f t="shared" si="0"/>
        <v>0</v>
      </c>
      <c r="I12" s="146">
        <f t="shared" si="0"/>
        <v>0</v>
      </c>
      <c r="J12" s="146">
        <f t="shared" si="0"/>
        <v>0</v>
      </c>
      <c r="K12" s="146">
        <f t="shared" si="0"/>
        <v>1.35</v>
      </c>
      <c r="L12" s="146">
        <f t="shared" si="0"/>
        <v>0</v>
      </c>
      <c r="M12" s="146">
        <f t="shared" si="0"/>
        <v>0</v>
      </c>
      <c r="N12" s="146">
        <f t="shared" si="0"/>
        <v>1.5</v>
      </c>
      <c r="O12" s="146">
        <f t="shared" si="0"/>
        <v>1.5</v>
      </c>
      <c r="P12" s="146">
        <f t="shared" si="0"/>
        <v>0</v>
      </c>
      <c r="Q12" s="146">
        <f t="shared" si="0"/>
        <v>0</v>
      </c>
      <c r="R12" s="146">
        <f t="shared" si="0"/>
        <v>0</v>
      </c>
      <c r="S12" s="146">
        <f t="shared" si="0"/>
        <v>0</v>
      </c>
    </row>
  </sheetData>
  <mergeCells count="7">
    <mergeCell ref="A2:S2"/>
    <mergeCell ref="D5:M5"/>
    <mergeCell ref="N5:S5"/>
    <mergeCell ref="A12:B12"/>
    <mergeCell ref="A5:A6"/>
    <mergeCell ref="B5:B6"/>
    <mergeCell ref="C5:C6"/>
  </mergeCells>
  <printOptions horizontalCentered="true"/>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6"/>
  <sheetViews>
    <sheetView showGridLines="0" showZeros="0" view="pageBreakPreview" zoomScale="85" zoomScaleNormal="115" zoomScaleSheetLayoutView="85" topLeftCell="A12" workbookViewId="0">
      <selection activeCell="E15" sqref="D15:E15"/>
    </sheetView>
  </sheetViews>
  <sheetFormatPr defaultColWidth="9.16666666666667" defaultRowHeight="27.75" customHeight="true"/>
  <cols>
    <col min="1" max="1" width="21.5" style="124" customWidth="true"/>
    <col min="2" max="2" width="24.8333333333333" style="125" customWidth="true"/>
    <col min="3" max="8" width="17.3333333333333" style="126" customWidth="true"/>
    <col min="9" max="248" width="10.6666666666667" style="126" customWidth="true"/>
    <col min="249" max="250" width="9.16666666666667" style="127" customWidth="true"/>
    <col min="251" max="16384" width="9.16666666666667" style="127"/>
  </cols>
  <sheetData>
    <row r="1" s="118" customFormat="true" ht="27" customHeight="true" spans="1:2">
      <c r="A1" s="128" t="s">
        <v>65</v>
      </c>
      <c r="B1" s="129"/>
    </row>
    <row r="2" s="119" customFormat="true" ht="48.75" customHeight="true" spans="1:10">
      <c r="A2" s="130" t="s">
        <v>66</v>
      </c>
      <c r="B2" s="131"/>
      <c r="C2" s="131"/>
      <c r="D2" s="131"/>
      <c r="E2" s="131"/>
      <c r="F2" s="131"/>
      <c r="G2" s="131"/>
      <c r="H2" s="131"/>
      <c r="J2" s="131"/>
    </row>
    <row r="3" s="120" customFormat="true" ht="22.15" customHeight="true" spans="1:8">
      <c r="A3" s="132" t="s">
        <v>2</v>
      </c>
      <c r="H3" s="120" t="s">
        <v>3</v>
      </c>
    </row>
    <row r="4" s="121" customFormat="true" ht="29.85" customHeight="true" spans="1:8">
      <c r="A4" s="90" t="s">
        <v>67</v>
      </c>
      <c r="B4" s="89" t="s">
        <v>68</v>
      </c>
      <c r="C4" s="133" t="s">
        <v>50</v>
      </c>
      <c r="D4" s="89" t="s">
        <v>69</v>
      </c>
      <c r="E4" s="89" t="s">
        <v>70</v>
      </c>
      <c r="F4" s="89" t="s">
        <v>71</v>
      </c>
      <c r="G4" s="89" t="s">
        <v>72</v>
      </c>
      <c r="H4" s="89" t="s">
        <v>73</v>
      </c>
    </row>
    <row r="5" s="121" customFormat="true" ht="29.85" customHeight="true" spans="1:8">
      <c r="A5" s="90"/>
      <c r="B5" s="89"/>
      <c r="C5" s="133"/>
      <c r="D5" s="89"/>
      <c r="E5" s="89"/>
      <c r="F5" s="89"/>
      <c r="G5" s="89"/>
      <c r="H5" s="89"/>
    </row>
    <row r="6" s="121" customFormat="true" ht="29.85" customHeight="true" spans="1:8">
      <c r="A6" s="90"/>
      <c r="B6" s="89"/>
      <c r="C6" s="133"/>
      <c r="D6" s="89"/>
      <c r="E6" s="89"/>
      <c r="F6" s="89"/>
      <c r="G6" s="89"/>
      <c r="H6" s="89"/>
    </row>
    <row r="7" s="122" customFormat="true" ht="47.25" customHeight="true" spans="1:248">
      <c r="A7" s="87">
        <v>207</v>
      </c>
      <c r="B7" s="88" t="s">
        <v>74</v>
      </c>
      <c r="C7" s="89">
        <f>D7+E7</f>
        <v>535.048486</v>
      </c>
      <c r="D7" s="89">
        <f>'5'!D6</f>
        <v>352.240186</v>
      </c>
      <c r="E7" s="89">
        <f>'5'!G6</f>
        <v>182.8083</v>
      </c>
      <c r="F7" s="86"/>
      <c r="G7" s="86"/>
      <c r="H7" s="86"/>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row>
    <row r="8" s="123" customFormat="true" ht="47.25" customHeight="true" spans="1:9">
      <c r="A8" s="90" t="s">
        <v>75</v>
      </c>
      <c r="B8" s="91" t="s">
        <v>76</v>
      </c>
      <c r="C8" s="89">
        <f t="shared" ref="C8:C14" si="0">D8+E8</f>
        <v>535.048486</v>
      </c>
      <c r="D8" s="89">
        <f>'5'!D7</f>
        <v>352.240186</v>
      </c>
      <c r="E8" s="89">
        <f>'5'!G7</f>
        <v>182.8083</v>
      </c>
      <c r="F8" s="86"/>
      <c r="G8" s="86"/>
      <c r="H8" s="86"/>
      <c r="I8" s="122"/>
    </row>
    <row r="9" s="123" customFormat="true" ht="47.25" customHeight="true" spans="1:256">
      <c r="A9" s="92" t="s">
        <v>75</v>
      </c>
      <c r="B9" s="93" t="s">
        <v>77</v>
      </c>
      <c r="C9" s="89">
        <f t="shared" si="0"/>
        <v>352.240186</v>
      </c>
      <c r="D9" s="89">
        <f>'5'!D8</f>
        <v>352.240186</v>
      </c>
      <c r="E9" s="89">
        <f>'5'!G8</f>
        <v>0</v>
      </c>
      <c r="F9" s="86"/>
      <c r="G9" s="86"/>
      <c r="H9" s="86"/>
      <c r="I9" s="126"/>
      <c r="IO9" s="127"/>
      <c r="IP9" s="127"/>
      <c r="IQ9" s="127"/>
      <c r="IR9" s="127"/>
      <c r="IS9" s="127"/>
      <c r="IT9" s="127"/>
      <c r="IU9" s="127"/>
      <c r="IV9" s="127"/>
    </row>
    <row r="10" ht="47.25" customHeight="true" spans="1:8">
      <c r="A10" s="92" t="s">
        <v>78</v>
      </c>
      <c r="B10" s="93" t="s">
        <v>79</v>
      </c>
      <c r="C10" s="89">
        <f t="shared" si="0"/>
        <v>37.3695</v>
      </c>
      <c r="D10" s="89">
        <f>'5'!D9</f>
        <v>0</v>
      </c>
      <c r="E10" s="89">
        <f>'5'!G9</f>
        <v>37.3695</v>
      </c>
      <c r="F10" s="86"/>
      <c r="G10" s="86"/>
      <c r="H10" s="86"/>
    </row>
    <row r="11" ht="47.25" customHeight="true" spans="1:8">
      <c r="A11" s="92" t="s">
        <v>80</v>
      </c>
      <c r="B11" s="93" t="s">
        <v>81</v>
      </c>
      <c r="C11" s="89">
        <f t="shared" si="0"/>
        <v>2.85</v>
      </c>
      <c r="D11" s="89">
        <f>'5'!D10</f>
        <v>0</v>
      </c>
      <c r="E11" s="89">
        <f>'5'!G10</f>
        <v>2.85</v>
      </c>
      <c r="F11" s="86"/>
      <c r="G11" s="86"/>
      <c r="H11" s="86"/>
    </row>
    <row r="12" ht="47.25" customHeight="true" spans="1:8">
      <c r="A12" s="92" t="s">
        <v>82</v>
      </c>
      <c r="B12" s="93" t="s">
        <v>83</v>
      </c>
      <c r="C12" s="89">
        <f t="shared" si="0"/>
        <v>6.2</v>
      </c>
      <c r="D12" s="89">
        <f>'5'!D11</f>
        <v>0</v>
      </c>
      <c r="E12" s="89">
        <f>'5'!G11</f>
        <v>6.2</v>
      </c>
      <c r="F12" s="86"/>
      <c r="G12" s="86"/>
      <c r="H12" s="86"/>
    </row>
    <row r="13" ht="47.25" customHeight="true" spans="1:8">
      <c r="A13" s="92" t="s">
        <v>84</v>
      </c>
      <c r="B13" s="93" t="s">
        <v>85</v>
      </c>
      <c r="C13" s="89">
        <f t="shared" si="0"/>
        <v>25.7468</v>
      </c>
      <c r="D13" s="89">
        <f>'5'!D12</f>
        <v>0</v>
      </c>
      <c r="E13" s="89">
        <f>'5'!G12</f>
        <v>25.7468</v>
      </c>
      <c r="F13" s="86"/>
      <c r="G13" s="86"/>
      <c r="H13" s="86"/>
    </row>
    <row r="14" ht="47.25" customHeight="true" spans="1:8">
      <c r="A14" s="92" t="s">
        <v>86</v>
      </c>
      <c r="B14" s="93" t="s">
        <v>87</v>
      </c>
      <c r="C14" s="89">
        <f t="shared" si="0"/>
        <v>110.642</v>
      </c>
      <c r="D14" s="89">
        <f>'5'!D13</f>
        <v>0</v>
      </c>
      <c r="E14" s="89">
        <f>'5'!G13</f>
        <v>110.642</v>
      </c>
      <c r="F14" s="86"/>
      <c r="G14" s="86"/>
      <c r="H14" s="86"/>
    </row>
    <row r="15" ht="47.25" customHeight="true" spans="1:8">
      <c r="A15" s="87"/>
      <c r="B15" s="89" t="s">
        <v>50</v>
      </c>
      <c r="C15" s="89">
        <f>C7</f>
        <v>535.048486</v>
      </c>
      <c r="D15" s="89">
        <f t="shared" ref="D15:E15" si="1">D7</f>
        <v>352.240186</v>
      </c>
      <c r="E15" s="89">
        <f t="shared" si="1"/>
        <v>182.8083</v>
      </c>
      <c r="F15" s="86"/>
      <c r="G15" s="86"/>
      <c r="H15" s="86"/>
    </row>
    <row r="16" customHeight="true" spans="1:1">
      <c r="A16" s="134" t="s">
        <v>88</v>
      </c>
    </row>
  </sheetData>
  <mergeCells count="8">
    <mergeCell ref="A4:A6"/>
    <mergeCell ref="B4:B6"/>
    <mergeCell ref="C4:C6"/>
    <mergeCell ref="D4:D6"/>
    <mergeCell ref="E4:E6"/>
    <mergeCell ref="F4:F6"/>
    <mergeCell ref="G4:G6"/>
    <mergeCell ref="H4:H6"/>
  </mergeCells>
  <printOptions horizontalCentered="true"/>
  <pageMargins left="0.826771653543307" right="0.826771653543307" top="1.10236220472441" bottom="0.590551181102362" header="0.511811023622047" footer="0.511811023622047"/>
  <pageSetup paperSize="9" scale="7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zoomScaleSheetLayoutView="85" topLeftCell="A26" workbookViewId="0">
      <selection activeCell="B31" sqref="B31"/>
    </sheetView>
  </sheetViews>
  <sheetFormatPr defaultColWidth="6.66666666666667" defaultRowHeight="18" customHeight="true"/>
  <cols>
    <col min="1" max="1" width="50.6666666666667" customWidth="true"/>
    <col min="2" max="2" width="17.6666666666667" customWidth="true"/>
    <col min="3" max="3" width="50.6666666666667" customWidth="true"/>
    <col min="4" max="4" width="17.6666666666667" customWidth="true"/>
    <col min="5" max="157" width="9" customWidth="true"/>
    <col min="158" max="250" width="9.16666666666667" customWidth="true"/>
  </cols>
  <sheetData>
    <row r="1" ht="24" customHeight="true" spans="1:1">
      <c r="A1" s="44" t="s">
        <v>89</v>
      </c>
    </row>
    <row r="2" ht="42" customHeight="true" spans="1:250">
      <c r="A2" s="45" t="s">
        <v>90</v>
      </c>
      <c r="B2" s="45"/>
      <c r="C2" s="45"/>
      <c r="D2" s="4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row>
    <row r="3" ht="24" customHeight="true" spans="1:250">
      <c r="A3" s="46" t="s">
        <v>2</v>
      </c>
      <c r="B3" s="41"/>
      <c r="C3" s="41"/>
      <c r="D3" s="41" t="s">
        <v>3</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row>
    <row r="4" ht="37.15" customHeight="true" spans="1:250">
      <c r="A4" s="47" t="s">
        <v>4</v>
      </c>
      <c r="B4" s="47"/>
      <c r="C4" s="47" t="s">
        <v>5</v>
      </c>
      <c r="D4" s="47"/>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row>
    <row r="5" ht="37.15" customHeight="true" spans="1:250">
      <c r="A5" s="47" t="s">
        <v>6</v>
      </c>
      <c r="B5" s="99" t="s">
        <v>7</v>
      </c>
      <c r="C5" s="99" t="s">
        <v>6</v>
      </c>
      <c r="D5" s="99" t="s">
        <v>7</v>
      </c>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row>
    <row r="6" ht="30" customHeight="true" spans="1:250">
      <c r="A6" s="85" t="s">
        <v>91</v>
      </c>
      <c r="B6" s="100">
        <f>B7+B8+B9</f>
        <v>533.548486</v>
      </c>
      <c r="C6" s="101" t="s">
        <v>9</v>
      </c>
      <c r="D6" s="100"/>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row>
    <row r="7" ht="30" customHeight="true" spans="1:250">
      <c r="A7" s="85" t="s">
        <v>92</v>
      </c>
      <c r="B7" s="100">
        <f>D10-1.5</f>
        <v>533.548486</v>
      </c>
      <c r="C7" s="101" t="s">
        <v>11</v>
      </c>
      <c r="D7" s="100"/>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row>
    <row r="8" ht="30" customHeight="true" spans="1:250">
      <c r="A8" s="85" t="s">
        <v>93</v>
      </c>
      <c r="B8" s="100"/>
      <c r="C8" s="101" t="s">
        <v>13</v>
      </c>
      <c r="D8" s="100"/>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row>
    <row r="9" ht="30" customHeight="true" spans="1:250">
      <c r="A9" s="85" t="s">
        <v>94</v>
      </c>
      <c r="B9" s="100"/>
      <c r="C9" s="101" t="s">
        <v>15</v>
      </c>
      <c r="D9" s="100"/>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row>
    <row r="10" ht="30" customHeight="true" spans="1:250">
      <c r="A10" s="85" t="s">
        <v>95</v>
      </c>
      <c r="B10" s="100">
        <f>B11+B12+B13</f>
        <v>1.5</v>
      </c>
      <c r="C10" s="101" t="s">
        <v>17</v>
      </c>
      <c r="D10" s="100">
        <f>'5'!C6</f>
        <v>535.048486</v>
      </c>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row>
    <row r="11" ht="30" customHeight="true" spans="1:250">
      <c r="A11" s="85" t="s">
        <v>92</v>
      </c>
      <c r="B11" s="100">
        <v>1.5</v>
      </c>
      <c r="C11" s="102" t="s">
        <v>19</v>
      </c>
      <c r="D11" s="100"/>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row>
    <row r="12" ht="30" customHeight="true" spans="1:250">
      <c r="A12" s="85" t="s">
        <v>93</v>
      </c>
      <c r="B12" s="100"/>
      <c r="C12" s="101" t="s">
        <v>21</v>
      </c>
      <c r="D12" s="100"/>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row>
    <row r="13" ht="30" customHeight="true" spans="1:250">
      <c r="A13" s="85" t="s">
        <v>94</v>
      </c>
      <c r="B13" s="103"/>
      <c r="C13" s="101" t="s">
        <v>23</v>
      </c>
      <c r="D13" s="100"/>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row>
    <row r="14" ht="30" customHeight="true" spans="1:250">
      <c r="A14" s="97"/>
      <c r="B14" s="103"/>
      <c r="C14" s="101" t="s">
        <v>25</v>
      </c>
      <c r="D14" s="100"/>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row>
    <row r="15" ht="30" customHeight="true" spans="1:250">
      <c r="A15" s="104"/>
      <c r="B15" s="103"/>
      <c r="C15" s="101" t="s">
        <v>26</v>
      </c>
      <c r="D15" s="100"/>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row>
    <row r="16" ht="30" customHeight="true" spans="1:250">
      <c r="A16" s="85"/>
      <c r="B16" s="103"/>
      <c r="C16" s="101" t="s">
        <v>27</v>
      </c>
      <c r="D16" s="100"/>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row>
    <row r="17" ht="30" customHeight="true" spans="1:250">
      <c r="A17" s="85"/>
      <c r="B17" s="103"/>
      <c r="C17" s="101" t="s">
        <v>28</v>
      </c>
      <c r="D17" s="100"/>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row>
    <row r="18" ht="30" customHeight="true" spans="1:250">
      <c r="A18" s="85"/>
      <c r="B18" s="100"/>
      <c r="C18" s="101" t="s">
        <v>29</v>
      </c>
      <c r="D18" s="100"/>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row>
    <row r="19" ht="30" customHeight="true" spans="1:250">
      <c r="A19" s="85"/>
      <c r="B19" s="100"/>
      <c r="C19" s="101" t="s">
        <v>30</v>
      </c>
      <c r="D19" s="100"/>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row>
    <row r="20" ht="30" customHeight="true" spans="1:250">
      <c r="A20" s="85"/>
      <c r="B20" s="100"/>
      <c r="C20" s="101" t="s">
        <v>31</v>
      </c>
      <c r="D20" s="105"/>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row>
    <row r="21" ht="30" customHeight="true" spans="1:250">
      <c r="A21" s="85"/>
      <c r="B21" s="100"/>
      <c r="C21" s="101" t="s">
        <v>32</v>
      </c>
      <c r="D21" s="105"/>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row>
    <row r="22" ht="30" customHeight="true" spans="1:250">
      <c r="A22" s="85"/>
      <c r="B22" s="100"/>
      <c r="C22" s="106" t="s">
        <v>33</v>
      </c>
      <c r="D22" s="100"/>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row>
    <row r="23" ht="30" customHeight="true" spans="1:250">
      <c r="A23" s="85"/>
      <c r="B23" s="100"/>
      <c r="C23" s="106" t="s">
        <v>34</v>
      </c>
      <c r="D23" s="107"/>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row>
    <row r="24" ht="31.15" customHeight="true" spans="1:250">
      <c r="A24" s="85"/>
      <c r="B24" s="100"/>
      <c r="C24" s="106" t="s">
        <v>35</v>
      </c>
      <c r="D24" s="107"/>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row>
    <row r="25" ht="31.15" customHeight="true" spans="1:250">
      <c r="A25" s="85"/>
      <c r="B25" s="100"/>
      <c r="C25" s="106" t="s">
        <v>36</v>
      </c>
      <c r="D25" s="107"/>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row>
    <row r="26" ht="31.15" customHeight="true" spans="1:250">
      <c r="A26" s="85"/>
      <c r="B26" s="100"/>
      <c r="C26" s="106" t="s">
        <v>37</v>
      </c>
      <c r="D26" s="107"/>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row>
    <row r="27" ht="31.15" customHeight="true" spans="1:250">
      <c r="A27" s="85"/>
      <c r="B27" s="100"/>
      <c r="C27" s="106" t="s">
        <v>38</v>
      </c>
      <c r="D27" s="107"/>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row>
    <row r="28" ht="30" customHeight="true" spans="1:250">
      <c r="A28" s="85"/>
      <c r="B28" s="100"/>
      <c r="C28" s="101"/>
      <c r="D28" s="100"/>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c r="IP28" s="116"/>
    </row>
    <row r="29" ht="30" customHeight="true" spans="1:250">
      <c r="A29" s="108"/>
      <c r="B29" s="100"/>
      <c r="C29" s="101" t="s">
        <v>96</v>
      </c>
      <c r="D29" s="100"/>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c r="IP29" s="116"/>
    </row>
    <row r="30" ht="30" customHeight="true" spans="1:250">
      <c r="A30" s="108"/>
      <c r="B30" s="100"/>
      <c r="C30" s="100"/>
      <c r="D30" s="100"/>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row>
    <row r="31" ht="30" customHeight="true" spans="1:250">
      <c r="A31" s="97" t="s">
        <v>43</v>
      </c>
      <c r="B31" s="100">
        <f>B6+B10</f>
        <v>535.048486</v>
      </c>
      <c r="C31" s="109" t="s">
        <v>44</v>
      </c>
      <c r="D31" s="100">
        <f>SUM(D6:D29)</f>
        <v>535.048486</v>
      </c>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row>
    <row r="32" ht="27" customHeight="true" spans="1:250">
      <c r="A32" s="54"/>
      <c r="B32" s="110"/>
      <c r="C32" s="111"/>
      <c r="D32" s="112">
        <v>0</v>
      </c>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row>
    <row r="33" ht="27.75" customHeight="true" spans="1:250">
      <c r="A33" s="113"/>
      <c r="B33" s="114"/>
      <c r="C33" s="113"/>
      <c r="D33" s="114"/>
      <c r="E33" s="113"/>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row>
    <row r="34" ht="27.75" customHeight="true" spans="1:250">
      <c r="A34" s="113"/>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117"/>
      <c r="FY34" s="117"/>
      <c r="FZ34" s="117"/>
      <c r="GA34" s="117"/>
      <c r="GB34" s="117"/>
      <c r="GC34" s="117"/>
      <c r="GD34" s="117"/>
      <c r="GE34" s="117"/>
      <c r="GF34" s="117"/>
      <c r="GG34" s="117"/>
      <c r="GH34" s="117"/>
      <c r="GI34" s="117"/>
      <c r="GJ34" s="117"/>
      <c r="GK34" s="117"/>
      <c r="GL34" s="117"/>
      <c r="GM34" s="117"/>
      <c r="GN34" s="117"/>
      <c r="GO34" s="117"/>
      <c r="GP34" s="117"/>
      <c r="GQ34" s="117"/>
      <c r="GR34" s="117"/>
      <c r="GS34" s="117"/>
      <c r="GT34" s="117"/>
      <c r="GU34" s="117"/>
      <c r="GV34" s="117"/>
      <c r="GW34" s="117"/>
      <c r="GX34" s="117"/>
      <c r="GY34" s="117"/>
      <c r="GZ34" s="117"/>
      <c r="HA34" s="117"/>
      <c r="HB34" s="117"/>
      <c r="HC34" s="117"/>
      <c r="HD34" s="117"/>
      <c r="HE34" s="117"/>
      <c r="HF34" s="117"/>
      <c r="HG34" s="117"/>
      <c r="HH34" s="117"/>
      <c r="HI34" s="117"/>
      <c r="HJ34" s="117"/>
      <c r="HK34" s="117"/>
      <c r="HL34" s="117"/>
      <c r="HM34" s="117"/>
      <c r="HN34" s="117"/>
      <c r="HO34" s="117"/>
      <c r="HP34" s="117"/>
      <c r="HQ34" s="117"/>
      <c r="HR34" s="117"/>
      <c r="HS34" s="117"/>
      <c r="HT34" s="117"/>
      <c r="HU34" s="117"/>
      <c r="HV34" s="117"/>
      <c r="HW34" s="117"/>
      <c r="HX34" s="117"/>
      <c r="HY34" s="117"/>
      <c r="HZ34" s="117"/>
      <c r="IA34" s="117"/>
      <c r="IB34" s="117"/>
      <c r="IC34" s="117"/>
      <c r="ID34" s="117"/>
      <c r="IE34" s="117"/>
      <c r="IF34" s="117"/>
      <c r="IG34" s="117"/>
      <c r="IH34" s="117"/>
      <c r="II34" s="117"/>
      <c r="IJ34" s="117"/>
      <c r="IK34" s="117"/>
      <c r="IL34" s="117"/>
      <c r="IM34" s="117"/>
      <c r="IN34" s="117"/>
      <c r="IO34" s="117"/>
      <c r="IP34" s="117"/>
    </row>
    <row r="35" ht="27.75" customHeight="true" spans="1:250">
      <c r="A35" s="1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7"/>
      <c r="FC35" s="117"/>
      <c r="FD35" s="117"/>
      <c r="FE35" s="117"/>
      <c r="FF35" s="117"/>
      <c r="FG35" s="117"/>
      <c r="FH35" s="117"/>
      <c r="FI35" s="117"/>
      <c r="FJ35" s="117"/>
      <c r="FK35" s="117"/>
      <c r="FL35" s="117"/>
      <c r="FM35" s="117"/>
      <c r="FN35" s="117"/>
      <c r="FO35" s="117"/>
      <c r="FP35" s="117"/>
      <c r="FQ35" s="117"/>
      <c r="FR35" s="117"/>
      <c r="FS35" s="117"/>
      <c r="FT35" s="117"/>
      <c r="FU35" s="117"/>
      <c r="FV35" s="117"/>
      <c r="FW35" s="117"/>
      <c r="FX35" s="117"/>
      <c r="FY35" s="117"/>
      <c r="FZ35" s="117"/>
      <c r="GA35" s="117"/>
      <c r="GB35" s="117"/>
      <c r="GC35" s="117"/>
      <c r="GD35" s="117"/>
      <c r="GE35" s="117"/>
      <c r="GF35" s="117"/>
      <c r="GG35" s="117"/>
      <c r="GH35" s="117"/>
      <c r="GI35" s="117"/>
      <c r="GJ35" s="117"/>
      <c r="GK35" s="117"/>
      <c r="GL35" s="117"/>
      <c r="GM35" s="117"/>
      <c r="GN35" s="117"/>
      <c r="GO35" s="117"/>
      <c r="GP35" s="117"/>
      <c r="GQ35" s="117"/>
      <c r="GR35" s="117"/>
      <c r="GS35" s="117"/>
      <c r="GT35" s="117"/>
      <c r="GU35" s="117"/>
      <c r="GV35" s="117"/>
      <c r="GW35" s="117"/>
      <c r="GX35" s="117"/>
      <c r="GY35" s="117"/>
      <c r="GZ35" s="117"/>
      <c r="HA35" s="117"/>
      <c r="HB35" s="117"/>
      <c r="HC35" s="117"/>
      <c r="HD35" s="117"/>
      <c r="HE35" s="117"/>
      <c r="HF35" s="117"/>
      <c r="HG35" s="117"/>
      <c r="HH35" s="117"/>
      <c r="HI35" s="117"/>
      <c r="HJ35" s="117"/>
      <c r="HK35" s="117"/>
      <c r="HL35" s="117"/>
      <c r="HM35" s="117"/>
      <c r="HN35" s="117"/>
      <c r="HO35" s="117"/>
      <c r="HP35" s="117"/>
      <c r="HQ35" s="117"/>
      <c r="HR35" s="117"/>
      <c r="HS35" s="117"/>
      <c r="HT35" s="117"/>
      <c r="HU35" s="117"/>
      <c r="HV35" s="117"/>
      <c r="HW35" s="117"/>
      <c r="HX35" s="117"/>
      <c r="HY35" s="117"/>
      <c r="HZ35" s="117"/>
      <c r="IA35" s="117"/>
      <c r="IB35" s="117"/>
      <c r="IC35" s="117"/>
      <c r="ID35" s="117"/>
      <c r="IE35" s="117"/>
      <c r="IF35" s="117"/>
      <c r="IG35" s="117"/>
      <c r="IH35" s="117"/>
      <c r="II35" s="117"/>
      <c r="IJ35" s="117"/>
      <c r="IK35" s="117"/>
      <c r="IL35" s="117"/>
      <c r="IM35" s="117"/>
      <c r="IN35" s="117"/>
      <c r="IO35" s="117"/>
      <c r="IP35" s="117"/>
    </row>
    <row r="36" ht="27.75" customHeight="true" spans="1:250">
      <c r="A36" s="113"/>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row>
    <row r="37" ht="27.75" customHeight="true" spans="1:250">
      <c r="A37" s="113"/>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row>
  </sheetData>
  <mergeCells count="2">
    <mergeCell ref="A4:B4"/>
    <mergeCell ref="C4:D4"/>
  </mergeCells>
  <printOptions horizontalCentered="true"/>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5"/>
  <sheetViews>
    <sheetView showGridLines="0" showZeros="0" view="pageBreakPreview" zoomScale="85" zoomScaleNormal="115" zoomScaleSheetLayoutView="85" topLeftCell="A2" workbookViewId="0">
      <selection activeCell="B6" sqref="B6:B13"/>
    </sheetView>
  </sheetViews>
  <sheetFormatPr defaultColWidth="9.16666666666667" defaultRowHeight="27.75" customHeight="true"/>
  <cols>
    <col min="1" max="1" width="16.8333333333333" style="43" customWidth="true"/>
    <col min="2" max="2" width="29.5" style="43" customWidth="true"/>
    <col min="3" max="7" width="21.6666666666667" style="43" customWidth="true"/>
    <col min="8" max="245" width="7.66666666666667" style="43" customWidth="true"/>
  </cols>
  <sheetData>
    <row r="1" customHeight="true" spans="1:3">
      <c r="A1" s="44" t="s">
        <v>97</v>
      </c>
      <c r="B1" s="44"/>
      <c r="C1" s="44"/>
    </row>
    <row r="2" s="40" customFormat="true" ht="34.5" customHeight="true" spans="1:7">
      <c r="A2" s="45" t="s">
        <v>98</v>
      </c>
      <c r="B2" s="45"/>
      <c r="C2" s="45"/>
      <c r="D2" s="45"/>
      <c r="E2" s="45"/>
      <c r="F2" s="45"/>
      <c r="G2" s="45"/>
    </row>
    <row r="3" s="41" customFormat="true" ht="30.75" customHeight="true" spans="1:7">
      <c r="A3" s="46" t="s">
        <v>2</v>
      </c>
      <c r="G3" s="41" t="s">
        <v>3</v>
      </c>
    </row>
    <row r="4" s="42" customFormat="true" ht="40.15" customHeight="true" spans="1:245">
      <c r="A4" s="47" t="s">
        <v>67</v>
      </c>
      <c r="B4" s="47" t="s">
        <v>68</v>
      </c>
      <c r="C4" s="47" t="s">
        <v>50</v>
      </c>
      <c r="D4" s="48" t="s">
        <v>69</v>
      </c>
      <c r="E4" s="48"/>
      <c r="F4" s="48"/>
      <c r="G4" s="97" t="s">
        <v>70</v>
      </c>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row>
    <row r="5" s="42" customFormat="true" ht="40.15" customHeight="true" spans="1:245">
      <c r="A5" s="47"/>
      <c r="B5" s="47"/>
      <c r="C5" s="47"/>
      <c r="D5" s="47" t="s">
        <v>50</v>
      </c>
      <c r="E5" s="47" t="s">
        <v>99</v>
      </c>
      <c r="F5" s="47" t="s">
        <v>100</v>
      </c>
      <c r="G5" s="97"/>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row>
    <row r="6" s="42" customFormat="true" ht="40.15" customHeight="true" spans="1:245">
      <c r="A6" s="87">
        <v>207</v>
      </c>
      <c r="B6" s="88" t="s">
        <v>74</v>
      </c>
      <c r="C6" s="89">
        <f t="shared" ref="C6:C14" si="0">D6+G6</f>
        <v>535.048486</v>
      </c>
      <c r="D6" s="89">
        <f t="shared" ref="D6:F6" si="1">D7</f>
        <v>352.240186</v>
      </c>
      <c r="E6" s="89">
        <f t="shared" si="1"/>
        <v>338.240186</v>
      </c>
      <c r="F6" s="89">
        <f t="shared" si="1"/>
        <v>14</v>
      </c>
      <c r="G6" s="89">
        <f t="shared" ref="G6" si="2">G7</f>
        <v>182.8083</v>
      </c>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row>
    <row r="7" s="42" customFormat="true" ht="40.15" customHeight="true" spans="1:245">
      <c r="A7" s="90" t="s">
        <v>75</v>
      </c>
      <c r="B7" s="91" t="s">
        <v>76</v>
      </c>
      <c r="C7" s="89">
        <f t="shared" si="0"/>
        <v>535.048486</v>
      </c>
      <c r="D7" s="89">
        <f t="shared" ref="D7:E7" si="3">D8+D9+D10+D12+D13+D11</f>
        <v>352.240186</v>
      </c>
      <c r="E7" s="89">
        <f t="shared" si="3"/>
        <v>338.240186</v>
      </c>
      <c r="F7" s="89">
        <f t="shared" ref="F7:G7" si="4">F8+F9+F10+F12+F13+F11</f>
        <v>14</v>
      </c>
      <c r="G7" s="89">
        <f t="shared" si="4"/>
        <v>182.8083</v>
      </c>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row>
    <row r="8" s="42" customFormat="true" ht="40.15" customHeight="true" spans="1:245">
      <c r="A8" s="92" t="s">
        <v>75</v>
      </c>
      <c r="B8" s="93" t="s">
        <v>77</v>
      </c>
      <c r="C8" s="89">
        <f t="shared" si="0"/>
        <v>352.240186</v>
      </c>
      <c r="D8" s="89">
        <f>E8+F8</f>
        <v>352.240186</v>
      </c>
      <c r="E8" s="89">
        <v>338.240186</v>
      </c>
      <c r="F8" s="89">
        <v>14</v>
      </c>
      <c r="G8" s="86"/>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row>
    <row r="9" s="42" customFormat="true" ht="40.15" customHeight="true" spans="1:245">
      <c r="A9" s="92" t="s">
        <v>78</v>
      </c>
      <c r="B9" s="93" t="s">
        <v>79</v>
      </c>
      <c r="C9" s="89">
        <f t="shared" si="0"/>
        <v>37.3695</v>
      </c>
      <c r="D9" s="89">
        <f t="shared" ref="D9:D13" si="5">E9+F9</f>
        <v>0</v>
      </c>
      <c r="E9" s="98"/>
      <c r="F9" s="89"/>
      <c r="G9" s="89">
        <v>37.3695</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row>
    <row r="10" s="42" customFormat="true" ht="40.15" customHeight="true" spans="1:245">
      <c r="A10" s="92" t="s">
        <v>80</v>
      </c>
      <c r="B10" s="93" t="s">
        <v>81</v>
      </c>
      <c r="C10" s="89">
        <f t="shared" si="0"/>
        <v>2.85</v>
      </c>
      <c r="D10" s="89">
        <f t="shared" si="5"/>
        <v>0</v>
      </c>
      <c r="E10" s="98"/>
      <c r="F10" s="89"/>
      <c r="G10" s="89">
        <v>2.85</v>
      </c>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row>
    <row r="11" s="42" customFormat="true" ht="40.15" customHeight="true" spans="1:245">
      <c r="A11" s="92" t="s">
        <v>82</v>
      </c>
      <c r="B11" s="93" t="s">
        <v>83</v>
      </c>
      <c r="C11" s="89">
        <f t="shared" si="0"/>
        <v>6.2</v>
      </c>
      <c r="D11" s="89"/>
      <c r="E11" s="98"/>
      <c r="F11" s="89"/>
      <c r="G11" s="89">
        <v>6.2</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row>
    <row r="12" s="42" customFormat="true" ht="40.15" customHeight="true" spans="1:245">
      <c r="A12" s="92" t="s">
        <v>84</v>
      </c>
      <c r="B12" s="93" t="s">
        <v>85</v>
      </c>
      <c r="C12" s="89">
        <f t="shared" si="0"/>
        <v>25.7468</v>
      </c>
      <c r="D12" s="89">
        <f t="shared" si="5"/>
        <v>0</v>
      </c>
      <c r="E12" s="98"/>
      <c r="F12" s="89"/>
      <c r="G12" s="89">
        <v>25.7468</v>
      </c>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row>
    <row r="13" s="42" customFormat="true" ht="40.15" customHeight="true" spans="1:245">
      <c r="A13" s="92" t="s">
        <v>86</v>
      </c>
      <c r="B13" s="93" t="s">
        <v>87</v>
      </c>
      <c r="C13" s="89">
        <f t="shared" si="0"/>
        <v>110.642</v>
      </c>
      <c r="D13" s="89">
        <f t="shared" si="5"/>
        <v>0</v>
      </c>
      <c r="E13" s="98"/>
      <c r="F13" s="89"/>
      <c r="G13" s="89">
        <v>110.642</v>
      </c>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row>
    <row r="14" ht="35.1" customHeight="true" spans="1:7">
      <c r="A14" s="87"/>
      <c r="B14" s="89" t="s">
        <v>50</v>
      </c>
      <c r="C14" s="89">
        <f t="shared" si="0"/>
        <v>535.048486</v>
      </c>
      <c r="D14" s="89">
        <f t="shared" ref="D14:F14" si="6">D6</f>
        <v>352.240186</v>
      </c>
      <c r="E14" s="89">
        <f t="shared" si="6"/>
        <v>338.240186</v>
      </c>
      <c r="F14" s="89">
        <f t="shared" si="6"/>
        <v>14</v>
      </c>
      <c r="G14" s="89">
        <f t="shared" ref="G14" si="7">G6</f>
        <v>182.8083</v>
      </c>
    </row>
    <row r="15" customHeight="true" spans="1:7">
      <c r="A15" s="94" t="s">
        <v>88</v>
      </c>
      <c r="B15" s="94"/>
      <c r="C15" s="95"/>
      <c r="D15" s="96"/>
      <c r="E15" s="96"/>
      <c r="F15" s="96"/>
      <c r="G15" s="96"/>
    </row>
  </sheetData>
  <mergeCells count="4">
    <mergeCell ref="A4:A5"/>
    <mergeCell ref="B4:B5"/>
    <mergeCell ref="C4:C5"/>
    <mergeCell ref="G4:G5"/>
  </mergeCells>
  <printOptions horizontalCentered="true"/>
  <pageMargins left="0.826771615997074" right="0.826771615997074" top="1.18110236220472" bottom="0.590551181102362" header="0.511811004848931" footer="0.511811004848931"/>
  <pageSetup paperSize="9" scale="67"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U36"/>
  <sheetViews>
    <sheetView showGridLines="0" showZeros="0" view="pageBreakPreview" zoomScale="85" zoomScaleNormal="115" zoomScaleSheetLayoutView="85" topLeftCell="A26" workbookViewId="0">
      <selection activeCell="E33" sqref="E16:E33"/>
    </sheetView>
  </sheetViews>
  <sheetFormatPr defaultColWidth="9.16666666666667" defaultRowHeight="12.75" customHeight="true"/>
  <cols>
    <col min="1" max="1" width="28.1666666666667" customWidth="true"/>
    <col min="2" max="2" width="31.5" customWidth="true"/>
    <col min="3" max="5" width="24.6666666666667" customWidth="true"/>
    <col min="6" max="6" width="23.6666666666667" customWidth="true"/>
    <col min="7" max="229" width="7.66666666666667" customWidth="true"/>
  </cols>
  <sheetData>
    <row r="1" ht="33.75" customHeight="true" spans="1:2">
      <c r="A1" s="44" t="s">
        <v>101</v>
      </c>
      <c r="B1" s="44"/>
    </row>
    <row r="2" ht="39.75" customHeight="true" spans="1:229">
      <c r="A2" s="45" t="s">
        <v>102</v>
      </c>
      <c r="B2" s="45"/>
      <c r="C2" s="45"/>
      <c r="D2" s="45"/>
      <c r="E2" s="45"/>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row>
    <row r="3" ht="15" customHeight="true" spans="1:229">
      <c r="A3" s="46" t="s">
        <v>2</v>
      </c>
      <c r="B3" s="41"/>
      <c r="C3" s="41"/>
      <c r="D3" s="41"/>
      <c r="E3" s="41" t="s">
        <v>3</v>
      </c>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row>
    <row r="4" ht="40.15" customHeight="true" spans="1:229">
      <c r="A4" s="47" t="s">
        <v>103</v>
      </c>
      <c r="B4" s="47"/>
      <c r="C4" s="48" t="s">
        <v>104</v>
      </c>
      <c r="D4" s="48"/>
      <c r="E4" s="4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row>
    <row r="5" ht="40.15" customHeight="true" spans="1:229">
      <c r="A5" s="47" t="s">
        <v>67</v>
      </c>
      <c r="B5" s="47" t="s">
        <v>68</v>
      </c>
      <c r="C5" s="47" t="s">
        <v>50</v>
      </c>
      <c r="D5" s="47" t="s">
        <v>99</v>
      </c>
      <c r="E5" s="47" t="s">
        <v>100</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row>
    <row r="6" ht="35.1" customHeight="true" spans="1:229">
      <c r="A6" s="85">
        <v>301</v>
      </c>
      <c r="B6" s="50" t="s">
        <v>105</v>
      </c>
      <c r="C6" s="86">
        <f>SUM(C7:C14)</f>
        <v>338.240186</v>
      </c>
      <c r="D6" s="86">
        <f>SUM(D7:D14)</f>
        <v>338.240186</v>
      </c>
      <c r="E6" s="86"/>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row>
    <row r="7" ht="35.1" customHeight="true" spans="1:229">
      <c r="A7" s="85">
        <v>30101</v>
      </c>
      <c r="B7" s="50" t="s">
        <v>106</v>
      </c>
      <c r="C7" s="86">
        <f>D7+E7</f>
        <v>61.68</v>
      </c>
      <c r="D7" s="86">
        <v>61.68</v>
      </c>
      <c r="E7" s="86"/>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row>
    <row r="8" ht="35.1" customHeight="true" spans="1:229">
      <c r="A8" s="85">
        <v>30102</v>
      </c>
      <c r="B8" s="50" t="s">
        <v>107</v>
      </c>
      <c r="C8" s="86">
        <f t="shared" ref="C8:C34" si="0">D8+E8</f>
        <v>159.43048</v>
      </c>
      <c r="D8" s="86">
        <v>159.43048</v>
      </c>
      <c r="E8" s="86"/>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row>
    <row r="9" ht="35.1" customHeight="true" spans="1:229">
      <c r="A9" s="85">
        <v>30103</v>
      </c>
      <c r="B9" s="50" t="s">
        <v>108</v>
      </c>
      <c r="C9" s="86">
        <f t="shared" si="0"/>
        <v>5.7</v>
      </c>
      <c r="D9" s="86">
        <v>5.7</v>
      </c>
      <c r="E9" s="86"/>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row>
    <row r="10" ht="35.1" customHeight="true" spans="1:229">
      <c r="A10" s="85">
        <v>30108</v>
      </c>
      <c r="B10" s="50" t="s">
        <v>109</v>
      </c>
      <c r="C10" s="86">
        <f t="shared" si="0"/>
        <v>22.478544</v>
      </c>
      <c r="D10" s="86">
        <v>22.478544</v>
      </c>
      <c r="E10" s="86"/>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row>
    <row r="11" ht="35.1" customHeight="true" spans="1:229">
      <c r="A11" s="85">
        <v>30109</v>
      </c>
      <c r="B11" s="50" t="s">
        <v>110</v>
      </c>
      <c r="C11" s="86">
        <f t="shared" si="0"/>
        <v>11.239272</v>
      </c>
      <c r="D11" s="86">
        <v>11.239272</v>
      </c>
      <c r="E11" s="86"/>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row>
    <row r="12" ht="35.1" customHeight="true" spans="1:229">
      <c r="A12" s="85">
        <v>30110</v>
      </c>
      <c r="B12" s="50" t="s">
        <v>111</v>
      </c>
      <c r="C12" s="86">
        <f t="shared" si="0"/>
        <v>12.644181</v>
      </c>
      <c r="D12" s="86">
        <v>12.644181</v>
      </c>
      <c r="E12" s="86"/>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row>
    <row r="13" ht="35.1" customHeight="true" spans="1:229">
      <c r="A13" s="85">
        <v>30112</v>
      </c>
      <c r="B13" s="50" t="s">
        <v>112</v>
      </c>
      <c r="C13" s="86">
        <f t="shared" si="0"/>
        <v>2.776009</v>
      </c>
      <c r="D13" s="86">
        <v>2.776009</v>
      </c>
      <c r="E13" s="86"/>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row>
    <row r="14" ht="35.1" customHeight="true" spans="1:229">
      <c r="A14" s="85">
        <v>30113</v>
      </c>
      <c r="B14" s="50" t="s">
        <v>113</v>
      </c>
      <c r="C14" s="86">
        <f t="shared" si="0"/>
        <v>62.2917</v>
      </c>
      <c r="D14" s="86">
        <v>62.2917</v>
      </c>
      <c r="E14" s="86"/>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row>
    <row r="15" ht="35.1" customHeight="true" spans="1:229">
      <c r="A15" s="85">
        <v>302</v>
      </c>
      <c r="B15" s="50" t="s">
        <v>114</v>
      </c>
      <c r="C15" s="86">
        <f>SUM(C16:C32)</f>
        <v>13</v>
      </c>
      <c r="D15" s="86"/>
      <c r="E15" s="86">
        <f>SUM(E16:E32)</f>
        <v>13</v>
      </c>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row>
    <row r="16" ht="35.1" customHeight="true" spans="1:229">
      <c r="A16" s="85">
        <v>30201</v>
      </c>
      <c r="B16" s="50" t="s">
        <v>115</v>
      </c>
      <c r="C16" s="86">
        <f>D16+E16</f>
        <v>4.811</v>
      </c>
      <c r="D16" s="86"/>
      <c r="E16" s="86">
        <v>4.811</v>
      </c>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row>
    <row r="17" ht="35.1" customHeight="true" spans="1:229">
      <c r="A17" s="85">
        <v>30202</v>
      </c>
      <c r="B17" s="50" t="s">
        <v>116</v>
      </c>
      <c r="C17" s="86">
        <f t="shared" si="0"/>
        <v>0.16</v>
      </c>
      <c r="D17" s="86"/>
      <c r="E17" s="86">
        <v>0.16</v>
      </c>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row>
    <row r="18" ht="35.1" customHeight="true" spans="1:229">
      <c r="A18" s="85">
        <v>30203</v>
      </c>
      <c r="B18" s="50" t="s">
        <v>117</v>
      </c>
      <c r="C18" s="86">
        <f t="shared" si="0"/>
        <v>0.173</v>
      </c>
      <c r="D18" s="86"/>
      <c r="E18" s="86">
        <v>0.173</v>
      </c>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row>
    <row r="19" ht="35.1" customHeight="true" spans="1:229">
      <c r="A19" s="85">
        <v>30204</v>
      </c>
      <c r="B19" s="50" t="s">
        <v>118</v>
      </c>
      <c r="C19" s="86">
        <f t="shared" si="0"/>
        <v>0.0085</v>
      </c>
      <c r="D19" s="86"/>
      <c r="E19" s="86">
        <v>0.0085</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row>
    <row r="20" ht="35.1" customHeight="true" spans="1:229">
      <c r="A20" s="85">
        <v>30205</v>
      </c>
      <c r="B20" s="50" t="s">
        <v>119</v>
      </c>
      <c r="C20" s="86">
        <f t="shared" si="0"/>
        <v>0.1</v>
      </c>
      <c r="D20" s="86"/>
      <c r="E20" s="86">
        <v>0.1</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row>
    <row r="21" ht="35.1" customHeight="true" spans="1:229">
      <c r="A21" s="85">
        <v>30207</v>
      </c>
      <c r="B21" s="50" t="s">
        <v>120</v>
      </c>
      <c r="C21" s="86">
        <f t="shared" si="0"/>
        <v>1.086</v>
      </c>
      <c r="D21" s="86"/>
      <c r="E21" s="86">
        <v>1.086</v>
      </c>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row>
    <row r="22" ht="35.1" customHeight="true" spans="1:229">
      <c r="A22" s="85">
        <v>30211</v>
      </c>
      <c r="B22" s="50" t="s">
        <v>121</v>
      </c>
      <c r="C22" s="86">
        <f t="shared" si="0"/>
        <v>5.75</v>
      </c>
      <c r="D22" s="86"/>
      <c r="E22" s="86">
        <v>5.75</v>
      </c>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row>
    <row r="23" ht="35.1" customHeight="true" spans="1:229">
      <c r="A23" s="85">
        <v>30213</v>
      </c>
      <c r="B23" s="50" t="s">
        <v>122</v>
      </c>
      <c r="C23" s="86">
        <f t="shared" si="0"/>
        <v>0.052</v>
      </c>
      <c r="D23" s="86"/>
      <c r="E23" s="86">
        <v>0.052</v>
      </c>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row>
    <row r="24" ht="35.1" customHeight="true" spans="1:229">
      <c r="A24" s="85">
        <v>30214</v>
      </c>
      <c r="B24" s="50" t="s">
        <v>123</v>
      </c>
      <c r="C24" s="86">
        <f t="shared" si="0"/>
        <v>0.039</v>
      </c>
      <c r="D24" s="86"/>
      <c r="E24" s="86">
        <v>0.039</v>
      </c>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row>
    <row r="25" ht="35.1" customHeight="true" spans="1:229">
      <c r="A25" s="85">
        <v>30215</v>
      </c>
      <c r="B25" s="50" t="s">
        <v>124</v>
      </c>
      <c r="C25" s="86">
        <f t="shared" si="0"/>
        <v>0.177</v>
      </c>
      <c r="D25" s="86"/>
      <c r="E25" s="86">
        <v>0.177</v>
      </c>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row>
    <row r="26" ht="35.1" customHeight="true" spans="1:229">
      <c r="A26" s="85">
        <v>30216</v>
      </c>
      <c r="B26" s="50" t="s">
        <v>125</v>
      </c>
      <c r="C26" s="86">
        <f t="shared" si="0"/>
        <v>0.16</v>
      </c>
      <c r="D26" s="86"/>
      <c r="E26" s="86">
        <v>0.16</v>
      </c>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row>
    <row r="27" ht="35.1" customHeight="true" spans="1:229">
      <c r="A27" s="85">
        <v>30224</v>
      </c>
      <c r="B27" s="50" t="s">
        <v>126</v>
      </c>
      <c r="C27" s="86">
        <f t="shared" si="0"/>
        <v>0.0495</v>
      </c>
      <c r="D27" s="86"/>
      <c r="E27" s="86">
        <v>0.0495</v>
      </c>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row>
    <row r="28" ht="35.1" customHeight="true" spans="1:229">
      <c r="A28" s="85">
        <v>30226</v>
      </c>
      <c r="B28" s="50" t="s">
        <v>127</v>
      </c>
      <c r="C28" s="86">
        <f t="shared" si="0"/>
        <v>0.015</v>
      </c>
      <c r="D28" s="86"/>
      <c r="E28" s="86">
        <v>0.015</v>
      </c>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row>
    <row r="29" ht="35.1" customHeight="true" spans="1:229">
      <c r="A29" s="85">
        <v>30227</v>
      </c>
      <c r="B29" s="50" t="s">
        <v>128</v>
      </c>
      <c r="C29" s="86">
        <f t="shared" si="0"/>
        <v>0.264</v>
      </c>
      <c r="D29" s="86"/>
      <c r="E29" s="86">
        <v>0.264</v>
      </c>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row>
    <row r="30" ht="35.1" customHeight="true" spans="1:229">
      <c r="A30" s="85">
        <v>30239</v>
      </c>
      <c r="B30" s="50" t="s">
        <v>129</v>
      </c>
      <c r="C30" s="86">
        <f t="shared" si="0"/>
        <v>0.06</v>
      </c>
      <c r="D30" s="86"/>
      <c r="E30" s="86">
        <v>0.06</v>
      </c>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row>
    <row r="31" ht="35.1" customHeight="true" spans="1:229">
      <c r="A31" s="85">
        <v>30299</v>
      </c>
      <c r="B31" s="50" t="s">
        <v>130</v>
      </c>
      <c r="C31" s="86">
        <f t="shared" si="0"/>
        <v>0.095</v>
      </c>
      <c r="D31" s="86"/>
      <c r="E31" s="86">
        <v>0.095</v>
      </c>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c r="FX31" s="43"/>
      <c r="FY31" s="43"/>
      <c r="FZ31" s="43"/>
      <c r="GA31" s="43"/>
      <c r="GB31" s="43"/>
      <c r="GC31" s="43"/>
      <c r="GD31" s="43"/>
      <c r="GE31" s="43"/>
      <c r="GF31" s="43"/>
      <c r="GG31" s="43"/>
      <c r="GH31" s="43"/>
      <c r="GI31" s="43"/>
      <c r="GJ31" s="43"/>
      <c r="GK31" s="43"/>
      <c r="GL31" s="43"/>
      <c r="GM31" s="43"/>
      <c r="GN31" s="43"/>
      <c r="GO31" s="43"/>
      <c r="GP31" s="43"/>
      <c r="GQ31" s="43"/>
      <c r="GR31" s="43"/>
      <c r="GS31" s="43"/>
      <c r="GT31" s="43"/>
      <c r="GU31" s="43"/>
      <c r="GV31" s="43"/>
      <c r="GW31" s="43"/>
      <c r="GX31" s="43"/>
      <c r="GY31" s="43"/>
      <c r="GZ31" s="43"/>
      <c r="HA31" s="43"/>
      <c r="HB31" s="43"/>
      <c r="HC31" s="43"/>
      <c r="HD31" s="43"/>
      <c r="HE31" s="43"/>
      <c r="HF31" s="43"/>
      <c r="HG31" s="43"/>
      <c r="HH31" s="43"/>
      <c r="HI31" s="43"/>
      <c r="HJ31" s="43"/>
      <c r="HK31" s="43"/>
      <c r="HL31" s="43"/>
      <c r="HM31" s="43"/>
      <c r="HN31" s="43"/>
      <c r="HO31" s="43"/>
      <c r="HP31" s="43"/>
      <c r="HQ31" s="43"/>
      <c r="HR31" s="43"/>
      <c r="HS31" s="43"/>
      <c r="HT31" s="43"/>
      <c r="HU31" s="43"/>
    </row>
    <row r="32" ht="35.1" hidden="true" customHeight="true" spans="1:229">
      <c r="A32" s="85">
        <v>30212</v>
      </c>
      <c r="B32" s="50" t="s">
        <v>131</v>
      </c>
      <c r="C32" s="86">
        <f t="shared" si="0"/>
        <v>0</v>
      </c>
      <c r="D32" s="86"/>
      <c r="E32" s="86">
        <v>0</v>
      </c>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row>
    <row r="33" ht="35.1" customHeight="true" spans="1:229">
      <c r="A33" s="85">
        <v>310</v>
      </c>
      <c r="B33" s="50" t="s">
        <v>132</v>
      </c>
      <c r="C33" s="86">
        <f t="shared" si="0"/>
        <v>1</v>
      </c>
      <c r="D33" s="86"/>
      <c r="E33" s="86">
        <f>E34</f>
        <v>1</v>
      </c>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c r="GT33" s="43"/>
      <c r="GU33" s="43"/>
      <c r="GV33" s="43"/>
      <c r="GW33" s="43"/>
      <c r="GX33" s="43"/>
      <c r="GY33" s="43"/>
      <c r="GZ33" s="43"/>
      <c r="HA33" s="43"/>
      <c r="HB33" s="43"/>
      <c r="HC33" s="43"/>
      <c r="HD33" s="43"/>
      <c r="HE33" s="43"/>
      <c r="HF33" s="43"/>
      <c r="HG33" s="43"/>
      <c r="HH33" s="43"/>
      <c r="HI33" s="43"/>
      <c r="HJ33" s="43"/>
      <c r="HK33" s="43"/>
      <c r="HL33" s="43"/>
      <c r="HM33" s="43"/>
      <c r="HN33" s="43"/>
      <c r="HO33" s="43"/>
      <c r="HP33" s="43"/>
      <c r="HQ33" s="43"/>
      <c r="HR33" s="43"/>
      <c r="HS33" s="43"/>
      <c r="HT33" s="43"/>
      <c r="HU33" s="43"/>
    </row>
    <row r="34" ht="35.1" customHeight="true" spans="1:229">
      <c r="A34" s="85">
        <v>31002</v>
      </c>
      <c r="B34" s="50" t="s">
        <v>133</v>
      </c>
      <c r="C34" s="86">
        <f t="shared" si="0"/>
        <v>1</v>
      </c>
      <c r="D34" s="86"/>
      <c r="E34" s="86">
        <v>1</v>
      </c>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row>
    <row r="35" ht="35.1" customHeight="true" spans="1:229">
      <c r="A35" s="85"/>
      <c r="B35" s="51" t="s">
        <v>50</v>
      </c>
      <c r="C35" s="86">
        <f>C6+C15+C33</f>
        <v>352.240186</v>
      </c>
      <c r="D35" s="86">
        <f>D6+D15+D33</f>
        <v>338.240186</v>
      </c>
      <c r="E35" s="86">
        <f>E6+E15+E33</f>
        <v>14</v>
      </c>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c r="HE35" s="43"/>
      <c r="HF35" s="43"/>
      <c r="HG35" s="43"/>
      <c r="HH35" s="43"/>
      <c r="HI35" s="43"/>
      <c r="HJ35" s="43"/>
      <c r="HK35" s="43"/>
      <c r="HL35" s="43"/>
      <c r="HM35" s="43"/>
      <c r="HN35" s="43"/>
      <c r="HO35" s="43"/>
      <c r="HP35" s="43"/>
      <c r="HQ35" s="43"/>
      <c r="HR35" s="43"/>
      <c r="HS35" s="43"/>
      <c r="HT35" s="43"/>
      <c r="HU35" s="43"/>
    </row>
    <row r="36" ht="29.25" customHeight="true" spans="1:2">
      <c r="A36" s="54" t="s">
        <v>134</v>
      </c>
      <c r="B36" s="54"/>
    </row>
  </sheetData>
  <mergeCells count="1">
    <mergeCell ref="A4:B4"/>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II8"/>
  <sheetViews>
    <sheetView showGridLines="0" showZeros="0" view="pageBreakPreview" zoomScaleNormal="115" zoomScaleSheetLayoutView="100" workbookViewId="0">
      <selection activeCell="J7" sqref="J7"/>
    </sheetView>
  </sheetViews>
  <sheetFormatPr defaultColWidth="9.16666666666667" defaultRowHeight="27.75" customHeight="true" outlineLevelRow="7"/>
  <cols>
    <col min="1" max="1" width="18.8333333333333" style="43" customWidth="true"/>
    <col min="2" max="2" width="31.1666666666667" style="43" customWidth="true"/>
    <col min="3" max="5" width="19.3333333333333" style="43" customWidth="true"/>
    <col min="6" max="243" width="7.66666666666667" style="43" customWidth="true"/>
  </cols>
  <sheetData>
    <row r="1" customHeight="true" spans="1:2">
      <c r="A1" s="44" t="s">
        <v>135</v>
      </c>
      <c r="B1" s="44"/>
    </row>
    <row r="2" s="40" customFormat="true" ht="34.5" customHeight="true" spans="1:5">
      <c r="A2" s="45" t="s">
        <v>136</v>
      </c>
      <c r="B2" s="45"/>
      <c r="C2" s="45"/>
      <c r="D2" s="45"/>
      <c r="E2" s="45"/>
    </row>
    <row r="3" s="41" customFormat="true" ht="30.75" customHeight="true" spans="1:5">
      <c r="A3" s="46" t="s">
        <v>2</v>
      </c>
      <c r="E3" s="41" t="s">
        <v>3</v>
      </c>
    </row>
    <row r="4" s="42" customFormat="true" ht="40.15" customHeight="true" spans="1:243">
      <c r="A4" s="47" t="s">
        <v>67</v>
      </c>
      <c r="B4" s="47" t="s">
        <v>68</v>
      </c>
      <c r="C4" s="48" t="s">
        <v>137</v>
      </c>
      <c r="D4" s="48"/>
      <c r="E4" s="4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row>
    <row r="5" s="42" customFormat="true" ht="40.15" customHeight="true" spans="1:243">
      <c r="A5" s="49"/>
      <c r="B5" s="49"/>
      <c r="C5" s="47" t="s">
        <v>50</v>
      </c>
      <c r="D5" s="47" t="s">
        <v>69</v>
      </c>
      <c r="E5" s="47" t="s">
        <v>70</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row>
    <row r="6" ht="35.1" customHeight="true" spans="1:5">
      <c r="A6" s="51"/>
      <c r="B6" s="51" t="s">
        <v>138</v>
      </c>
      <c r="C6" s="52"/>
      <c r="D6" s="53"/>
      <c r="E6" s="53"/>
    </row>
    <row r="7" ht="35.1" customHeight="true" spans="1:5">
      <c r="A7" s="51"/>
      <c r="B7" s="51" t="s">
        <v>50</v>
      </c>
      <c r="C7" s="52"/>
      <c r="D7" s="53"/>
      <c r="E7" s="53"/>
    </row>
    <row r="8" customHeight="true" spans="1:2">
      <c r="A8" s="54" t="s">
        <v>88</v>
      </c>
      <c r="B8" s="54"/>
    </row>
  </sheetData>
  <mergeCells count="2">
    <mergeCell ref="A4:A5"/>
    <mergeCell ref="B4:B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zoomScaleSheetLayoutView="115" topLeftCell="A4" workbookViewId="0">
      <selection activeCell="C7" sqref="C7"/>
    </sheetView>
  </sheetViews>
  <sheetFormatPr defaultColWidth="12" defaultRowHeight="15.75" outlineLevelRow="7" outlineLevelCol="7"/>
  <cols>
    <col min="1" max="1" width="21.6666666666667" style="75" customWidth="true"/>
    <col min="2" max="6" width="18" style="75" customWidth="true"/>
    <col min="7" max="16384" width="12" style="75"/>
  </cols>
  <sheetData>
    <row r="1" ht="44.25" customHeight="true" spans="1:6">
      <c r="A1" s="44" t="s">
        <v>139</v>
      </c>
      <c r="B1" s="76"/>
      <c r="C1" s="76"/>
      <c r="D1" s="76"/>
      <c r="E1" s="76"/>
      <c r="F1" s="76"/>
    </row>
    <row r="2" ht="42" customHeight="true" spans="1:6">
      <c r="A2" s="77" t="s">
        <v>140</v>
      </c>
      <c r="B2" s="77"/>
      <c r="C2" s="77"/>
      <c r="D2" s="77"/>
      <c r="E2" s="77"/>
      <c r="F2" s="77"/>
    </row>
    <row r="3" ht="24" customHeight="true" spans="1:6">
      <c r="A3" s="77"/>
      <c r="B3" s="77"/>
      <c r="C3" s="77"/>
      <c r="D3" s="77"/>
      <c r="E3" s="77"/>
      <c r="F3" s="77"/>
    </row>
    <row r="4" ht="24" customHeight="true" spans="1:6">
      <c r="A4" s="78" t="s">
        <v>2</v>
      </c>
      <c r="B4" s="78"/>
      <c r="C4" s="78"/>
      <c r="D4" s="78"/>
      <c r="E4" s="78"/>
      <c r="F4" s="83" t="s">
        <v>3</v>
      </c>
    </row>
    <row r="5" ht="64.5" customHeight="true" spans="1:6">
      <c r="A5" s="79" t="s">
        <v>141</v>
      </c>
      <c r="B5" s="79" t="s">
        <v>142</v>
      </c>
      <c r="C5" s="80" t="s">
        <v>143</v>
      </c>
      <c r="D5" s="80"/>
      <c r="E5" s="80"/>
      <c r="F5" s="80" t="s">
        <v>144</v>
      </c>
    </row>
    <row r="6" ht="64.5" customHeight="true" spans="1:8">
      <c r="A6" s="79"/>
      <c r="B6" s="79"/>
      <c r="C6" s="80" t="s">
        <v>52</v>
      </c>
      <c r="D6" s="79" t="s">
        <v>145</v>
      </c>
      <c r="E6" s="79" t="s">
        <v>146</v>
      </c>
      <c r="F6" s="80"/>
      <c r="H6" s="84"/>
    </row>
    <row r="7" ht="64.5" customHeight="true" spans="1:6">
      <c r="A7" s="81">
        <f>C7+F7+B7</f>
        <v>0</v>
      </c>
      <c r="B7" s="81">
        <v>0</v>
      </c>
      <c r="C7" s="81">
        <f>D7+E7</f>
        <v>0</v>
      </c>
      <c r="D7" s="81"/>
      <c r="E7" s="81">
        <v>0</v>
      </c>
      <c r="F7" s="81"/>
    </row>
    <row r="8" ht="51" customHeight="true" spans="1:6">
      <c r="A8" s="82"/>
      <c r="B8" s="78"/>
      <c r="C8" s="78"/>
      <c r="D8" s="78"/>
      <c r="E8" s="78"/>
      <c r="F8" s="78"/>
    </row>
  </sheetData>
  <mergeCells count="5">
    <mergeCell ref="A2:F2"/>
    <mergeCell ref="C5:E5"/>
    <mergeCell ref="A5:A6"/>
    <mergeCell ref="B5:B6"/>
    <mergeCell ref="F5:F6"/>
  </mergeCells>
  <printOptions horizontalCentered="true"/>
  <pageMargins left="0.748031496062992" right="0.748031496062992" top="0.984251968503937" bottom="0.984251968503937" header="0.511811023622047" footer="0.511811023622047"/>
  <pageSetup paperSize="9" scale="95" orientation="portrait" useFirstPageNumber="tru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WTFQPVQ</vt:lpstr>
      <vt:lpstr>1</vt:lpstr>
      <vt:lpstr>2</vt:lpstr>
      <vt:lpstr>3</vt:lpstr>
      <vt:lpstr>4</vt:lpstr>
      <vt:lpstr>5</vt:lpstr>
      <vt:lpstr>6</vt:lpstr>
      <vt:lpstr>7</vt:lpstr>
      <vt:lpstr>8</vt:lpstr>
      <vt:lpstr>9</vt:lpstr>
      <vt:lpstr>10</vt: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greatwall</cp:lastModifiedBy>
  <dcterms:created xsi:type="dcterms:W3CDTF">2016-02-18T18:32:00Z</dcterms:created>
  <cp:lastPrinted>2022-01-22T03:15:00Z</cp:lastPrinted>
  <dcterms:modified xsi:type="dcterms:W3CDTF">2025-01-21T15:27:22Z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04700273AE09464F89BF28C972530B55</vt:lpwstr>
  </property>
  <property fmtid="{D5CDD505-2E9C-101B-9397-08002B2CF9AE}" pid="4" name="KSOReadingLayout">
    <vt:bool>true</vt:bool>
  </property>
</Properties>
</file>