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J:\2024年中期预算调整\"/>
    </mc:Choice>
  </mc:AlternateContent>
  <xr:revisionPtr revIDLastSave="0" documentId="13_ncr:1_{706F5D78-2BAA-49F4-A415-826A9E6D98A7}" xr6:coauthVersionLast="47" xr6:coauthVersionMax="47" xr10:uidLastSave="{00000000-0000-0000-0000-000000000000}"/>
  <bookViews>
    <workbookView xWindow="-108" yWindow="-108" windowWidth="23256" windowHeight="12576" tabRatio="761" firstSheet="1" activeTab="9" xr2:uid="{00000000-000D-0000-FFFF-FFFF00000000}"/>
  </bookViews>
  <sheets>
    <sheet name="WTFQPVQ" sheetId="1" state="veryHidden" r:id="rId1"/>
    <sheet name="1" sheetId="2" r:id="rId2"/>
    <sheet name="2" sheetId="3" r:id="rId3"/>
    <sheet name="3" sheetId="4" r:id="rId4"/>
    <sheet name="4" sheetId="5" r:id="rId5"/>
    <sheet name="5" sheetId="6" r:id="rId6"/>
    <sheet name="6 " sheetId="7" r:id="rId7"/>
    <sheet name="7" sheetId="8" r:id="rId8"/>
    <sheet name="8" sheetId="9" r:id="rId9"/>
    <sheet name="9" sheetId="10" r:id="rId10"/>
    <sheet name="10" sheetId="11" r:id="rId11"/>
    <sheet name="11" sheetId="12" r:id="rId12"/>
  </sheets>
  <externalReferences>
    <externalReference r:id="rId13"/>
    <externalReference r:id="rId14"/>
  </externalReferences>
  <definedNames>
    <definedName name="_xlnm._FilterDatabase" localSheetId="11" hidden="1">'11'!$A$5:$O$16</definedName>
    <definedName name="_xlnm.Print_Area" localSheetId="1">'1'!$A$1:$D$31</definedName>
    <definedName name="_xlnm.Print_Area" localSheetId="11">'11'!$A$1:$L$16</definedName>
    <definedName name="_xlnm.Print_Area" localSheetId="3">'3'!$A$1:$H$16</definedName>
    <definedName name="_xlnm.Print_Area" localSheetId="4">'4'!$A$1:$D$31</definedName>
    <definedName name="_xlnm.Print_Area" localSheetId="8">'8'!$A$1:$F$7</definedName>
    <definedName name="_xlnm.Print_Area" localSheetId="9">'9'!$A$1:$F$13</definedName>
  </definedNames>
  <calcPr calcId="181029"/>
</workbook>
</file>

<file path=xl/calcChain.xml><?xml version="1.0" encoding="utf-8"?>
<calcChain xmlns="http://schemas.openxmlformats.org/spreadsheetml/2006/main">
  <c r="E17" i="12" l="1"/>
  <c r="D17" i="12"/>
  <c r="O16" i="12"/>
  <c r="N16" i="12"/>
  <c r="M16" i="12"/>
  <c r="E16" i="12"/>
  <c r="D16" i="12"/>
  <c r="O15" i="12"/>
  <c r="N15" i="12"/>
  <c r="D15" i="12"/>
  <c r="O14" i="12"/>
  <c r="N14" i="12"/>
  <c r="D14" i="12"/>
  <c r="O13" i="12"/>
  <c r="N13" i="12"/>
  <c r="D13" i="12"/>
  <c r="O12" i="12"/>
  <c r="N12" i="12"/>
  <c r="D12" i="12"/>
  <c r="O11" i="12"/>
  <c r="N11" i="12"/>
  <c r="M11" i="12"/>
  <c r="D11" i="12"/>
  <c r="O10" i="12"/>
  <c r="N10" i="12"/>
  <c r="M10" i="12"/>
  <c r="D10" i="12"/>
  <c r="O9" i="12"/>
  <c r="N9" i="12"/>
  <c r="M9" i="12"/>
  <c r="D9" i="12"/>
  <c r="O8" i="12"/>
  <c r="N8" i="12"/>
  <c r="M8" i="12"/>
  <c r="D8" i="12"/>
  <c r="O7" i="12"/>
  <c r="N7" i="12"/>
  <c r="M7" i="12"/>
  <c r="D7" i="12"/>
  <c r="O6" i="12"/>
  <c r="N6" i="12"/>
  <c r="M6" i="12"/>
  <c r="D6" i="12"/>
  <c r="E10" i="10"/>
  <c r="E34" i="7"/>
  <c r="C33" i="7"/>
  <c r="E32" i="7"/>
  <c r="C32" i="7"/>
  <c r="C31" i="7"/>
  <c r="C30" i="7"/>
  <c r="C29" i="7"/>
  <c r="C28" i="7"/>
  <c r="C27" i="7"/>
  <c r="C26" i="7"/>
  <c r="C25" i="7"/>
  <c r="C24" i="7"/>
  <c r="C23" i="7"/>
  <c r="C22" i="7"/>
  <c r="C21" i="7"/>
  <c r="C20" i="7"/>
  <c r="C19" i="7"/>
  <c r="C18" i="7"/>
  <c r="C17" i="7"/>
  <c r="C16" i="7"/>
  <c r="E15" i="7"/>
  <c r="C15" i="7"/>
  <c r="C14" i="7"/>
  <c r="C13" i="7"/>
  <c r="C12" i="7"/>
  <c r="C11" i="7"/>
  <c r="C10" i="7"/>
  <c r="C9" i="7"/>
  <c r="C8" i="7"/>
  <c r="C7" i="7"/>
  <c r="D6" i="7"/>
  <c r="D34" i="7" s="1"/>
  <c r="E14" i="6"/>
  <c r="D13" i="6"/>
  <c r="D14" i="4" s="1"/>
  <c r="C14" i="4" s="1"/>
  <c r="C13" i="6"/>
  <c r="G12" i="6"/>
  <c r="C12" i="6" s="1"/>
  <c r="D12" i="6"/>
  <c r="C11" i="6"/>
  <c r="G10" i="6"/>
  <c r="E11" i="4" s="1"/>
  <c r="C11" i="4" s="1"/>
  <c r="D10" i="6"/>
  <c r="C10" i="6"/>
  <c r="D9" i="6"/>
  <c r="C9" i="6" s="1"/>
  <c r="D8" i="6"/>
  <c r="C8" i="6"/>
  <c r="G7" i="6"/>
  <c r="F7" i="6"/>
  <c r="F6" i="6" s="1"/>
  <c r="E7" i="6"/>
  <c r="D7" i="6"/>
  <c r="C7" i="6"/>
  <c r="G6" i="6"/>
  <c r="G14" i="6" s="1"/>
  <c r="E6" i="6"/>
  <c r="E14" i="4"/>
  <c r="E13" i="4"/>
  <c r="D13" i="4"/>
  <c r="C13" i="4" s="1"/>
  <c r="E12" i="4"/>
  <c r="D12" i="4"/>
  <c r="C12" i="4"/>
  <c r="D11" i="4"/>
  <c r="E10" i="4"/>
  <c r="E9" i="4"/>
  <c r="D9" i="4"/>
  <c r="C9" i="4" s="1"/>
  <c r="E8" i="4"/>
  <c r="D8" i="4"/>
  <c r="C8" i="4" s="1"/>
  <c r="N7" i="3"/>
  <c r="D6" i="6" l="1"/>
  <c r="F14" i="6"/>
  <c r="D14" i="6" s="1"/>
  <c r="C14" i="6" s="1"/>
  <c r="E7" i="4"/>
  <c r="E15" i="4" s="1"/>
  <c r="D10" i="4"/>
  <c r="C10" i="4" s="1"/>
  <c r="C6" i="7"/>
  <c r="C34" i="7" s="1"/>
  <c r="C6" i="6" l="1"/>
  <c r="D6" i="5" s="1"/>
  <c r="D7" i="4"/>
  <c r="C7" i="4" l="1"/>
  <c r="D15" i="4"/>
  <c r="C15" i="4" s="1"/>
  <c r="D31" i="5"/>
  <c r="D6" i="2"/>
  <c r="E7" i="3"/>
  <c r="D7" i="3" s="1"/>
  <c r="C7" i="3" s="1"/>
  <c r="C8" i="3" s="1"/>
  <c r="B6" i="5"/>
  <c r="B31" i="5" s="1"/>
  <c r="D28" i="2" l="1"/>
  <c r="D30" i="2" s="1"/>
  <c r="B6" i="2"/>
  <c r="B28" i="2" s="1"/>
  <c r="B30" i="2" s="1"/>
</calcChain>
</file>

<file path=xl/sharedStrings.xml><?xml version="1.0" encoding="utf-8"?>
<sst xmlns="http://schemas.openxmlformats.org/spreadsheetml/2006/main" count="349" uniqueCount="210">
  <si>
    <t>附件1</t>
  </si>
  <si>
    <t>2024年收支预算总表</t>
  </si>
  <si>
    <t>部门：自贸片区工作局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</si>
  <si>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</si>
  <si>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</si>
  <si>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</si>
  <si>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</si>
  <si>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</si>
  <si>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</si>
  <si>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</si>
  <si>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</si>
  <si>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</si>
  <si>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</si>
  <si>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</si>
  <si>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</si>
  <si>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</si>
  <si>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</si>
  <si>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</si>
  <si>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</si>
  <si>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</si>
  <si>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</si>
  <si>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</si>
  <si>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</si>
  <si>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</si>
  <si>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</si>
  <si>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</si>
  <si>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</si>
  <si>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</si>
  <si>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</si>
  <si>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</si>
  <si>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</si>
  <si>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</si>
  <si>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</si>
  <si>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</si>
  <si>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</si>
  <si>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</si>
  <si>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</si>
  <si>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</si>
  <si>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</si>
  <si>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</si>
  <si>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</si>
  <si>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</si>
  <si>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</si>
  <si>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</si>
  <si>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</si>
  <si>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</si>
  <si>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</si>
  <si>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2024年收入预算总表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</si>
  <si>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</si>
  <si>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</si>
  <si>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</si>
  <si>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</si>
  <si>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</si>
  <si>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</si>
  <si>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</si>
  <si>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</si>
  <si>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</si>
  <si>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</si>
  <si>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</si>
  <si>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</si>
  <si>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</si>
  <si>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</si>
  <si>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</si>
  <si>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</si>
  <si>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自贸片区工作局</t>
  </si>
  <si>
    <t>附件3</t>
  </si>
  <si>
    <t xml:space="preserve"> 2024年支出预算总表</t>
  </si>
  <si>
    <t>科目编码</t>
  </si>
  <si>
    <t>科目名称</t>
  </si>
  <si>
    <t>合 计</t>
  </si>
  <si>
    <t>基本支出</t>
  </si>
  <si>
    <t>项目支出</t>
  </si>
  <si>
    <t>事业单位经营支出</t>
  </si>
  <si>
    <t>上缴上级支出</t>
  </si>
  <si>
    <t>对附属单位补助支出</t>
  </si>
  <si>
    <t>一般公共服务支出</t>
  </si>
  <si>
    <t>03</t>
  </si>
  <si>
    <t>政府办公厅（室）及相关机构事务</t>
  </si>
  <si>
    <t>01</t>
  </si>
  <si>
    <t xml:space="preserve"> 行政运行</t>
  </si>
  <si>
    <t>02</t>
  </si>
  <si>
    <t>一般行政管理事务</t>
  </si>
  <si>
    <t>08</t>
  </si>
  <si>
    <t>审计事务</t>
  </si>
  <si>
    <t>04</t>
  </si>
  <si>
    <t>审计业务</t>
  </si>
  <si>
    <t>13</t>
  </si>
  <si>
    <t xml:space="preserve">   商贸事务</t>
  </si>
  <si>
    <t>招商引资</t>
  </si>
  <si>
    <t xml:space="preserve"> </t>
  </si>
  <si>
    <t>注：本表按支出功能分类填列，明细到类、款、项三级科目。</t>
  </si>
  <si>
    <t>附件4</t>
  </si>
  <si>
    <t>2024年财政拨款收支预算总表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</si>
  <si>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</si>
  <si>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</si>
  <si>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</si>
  <si>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</si>
  <si>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</si>
  <si>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</si>
  <si>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</si>
  <si>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2024年财政拨款一般公共预算支出预算表</t>
  </si>
  <si>
    <t>合   计</t>
  </si>
  <si>
    <t>人员经费</t>
  </si>
  <si>
    <t>公用经费</t>
  </si>
  <si>
    <t>附件6</t>
  </si>
  <si>
    <t xml:space="preserve"> 2024年财政拨款一般公共预算基本支出预算表</t>
  </si>
  <si>
    <t>部门预算支出经济分类</t>
  </si>
  <si>
    <t>本年一般公共预算基本支出</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</si>
  <si>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</si>
  <si>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</si>
  <si>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</si>
  <si>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</si>
  <si>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</si>
  <si>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</si>
  <si>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</si>
  <si>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</si>
  <si>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</si>
  <si>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</si>
  <si>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</si>
  <si>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</si>
  <si>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</si>
  <si>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</si>
  <si>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</si>
  <si>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</si>
  <si>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</si>
  <si>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商品和服务支出</t>
  </si>
  <si>
    <t xml:space="preserve">  办公费</t>
  </si>
  <si>
    <t xml:space="preserve">  印刷费</t>
  </si>
  <si>
    <t>30203</t>
  </si>
  <si>
    <t xml:space="preserve">  咨询费</t>
  </si>
  <si>
    <t xml:space="preserve">  手续费</t>
  </si>
  <si>
    <t xml:space="preserve">  水费</t>
  </si>
  <si>
    <t xml:space="preserve">  邮电费</t>
  </si>
  <si>
    <t>30211</t>
  </si>
  <si>
    <t xml:space="preserve">  国内差旅费</t>
  </si>
  <si>
    <t>30213</t>
  </si>
  <si>
    <t xml:space="preserve">  维修（护）费</t>
  </si>
  <si>
    <t>30214</t>
  </si>
  <si>
    <t xml:space="preserve">  租赁费</t>
  </si>
  <si>
    <t>30215</t>
  </si>
  <si>
    <t xml:space="preserve">  会议费</t>
  </si>
  <si>
    <t>30216</t>
  </si>
  <si>
    <t xml:space="preserve">  培训费</t>
  </si>
  <si>
    <t>30224</t>
  </si>
  <si>
    <t xml:space="preserve">  被装购置费</t>
  </si>
  <si>
    <t>30226</t>
  </si>
  <si>
    <t xml:space="preserve">  劳务费</t>
  </si>
  <si>
    <t>30227</t>
  </si>
  <si>
    <t xml:space="preserve">  委托业务费</t>
  </si>
  <si>
    <t>30239</t>
  </si>
  <si>
    <t xml:space="preserve">  其他交通费用（车补）</t>
  </si>
  <si>
    <t>30299</t>
  </si>
  <si>
    <t xml:space="preserve">  其他商品和服务支出（如零星宣传、慰问等）</t>
  </si>
  <si>
    <t>资本性支出</t>
  </si>
  <si>
    <t>办公设备购置</t>
  </si>
  <si>
    <t>注：本表按部门预算支出经济分类填列，明细到类、款两级科目。</t>
  </si>
  <si>
    <t>附件7</t>
  </si>
  <si>
    <t>2024年财政拨款政府性基金预算支出预算表</t>
  </si>
  <si>
    <t>本年政府性基金预算支出</t>
  </si>
  <si>
    <t>附件8</t>
  </si>
  <si>
    <t>2024年财政拨款一般公共预算“三公”经费支出预算表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</si>
  <si>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</si>
  <si>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</si>
  <si>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</si>
  <si>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</si>
  <si>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</si>
  <si>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</si>
  <si>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</si>
  <si>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</si>
  <si>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2024年财政拨款政府采购预算表</t>
  </si>
  <si>
    <t>部门：自贸片区工作局（审计局）</t>
  </si>
  <si>
    <t>功能科目</t>
  </si>
  <si>
    <t>单位编码</t>
  </si>
  <si>
    <t>项目类别</t>
  </si>
  <si>
    <t>单位名称（项目名称）</t>
  </si>
  <si>
    <t>财政拨款</t>
  </si>
  <si>
    <t>备注</t>
  </si>
  <si>
    <t>货物</t>
  </si>
  <si>
    <t>日常办公费-办公费</t>
  </si>
  <si>
    <t>服务</t>
  </si>
  <si>
    <t>绿色融资租赁认定评价服务（2024）</t>
  </si>
  <si>
    <t>已支付0.06万元用于支付专家评审费，中期调整后划转到产融局</t>
  </si>
  <si>
    <t>国有企业年度内部审计费</t>
  </si>
  <si>
    <t>产融局划转至自贸局</t>
  </si>
  <si>
    <t>管委会内设部门年度内部审计费</t>
  </si>
  <si>
    <t>附件10</t>
  </si>
  <si>
    <t>2024年国有资本经营预算支出情况表</t>
  </si>
  <si>
    <t>本年国有资本经营基金预算支出</t>
  </si>
  <si>
    <r>
      <rPr>
        <sz val="12"/>
        <rFont val="宋体"/>
        <charset val="134"/>
      </rPr>
      <t xml:space="preserve">合 </t>
    </r>
    <r>
      <rPr>
        <sz val="12"/>
        <rFont val="宋体"/>
        <charset val="134"/>
      </rPr>
      <t xml:space="preserve"> </t>
    </r>
    <r>
      <rPr>
        <sz val="12"/>
        <rFont val="宋体"/>
        <charset val="134"/>
      </rPr>
      <t>计</t>
    </r>
  </si>
  <si>
    <t>附件11</t>
  </si>
  <si>
    <t xml:space="preserve"> 2024年项目支出预算表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</si>
  <si>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</si>
  <si>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</si>
  <si>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</si>
  <si>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</si>
  <si>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</si>
  <si>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</si>
  <si>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</si>
  <si>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</si>
  <si>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</si>
  <si>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特定目标类项目</t>
  </si>
  <si>
    <t>网络货运绿色评价体系建设服务</t>
  </si>
  <si>
    <t>两区协会常务理事单位会费</t>
  </si>
  <si>
    <t>绿色租赁第三方认定评价服务</t>
  </si>
  <si>
    <t>东疆绿色租赁数字化综合应用平台技术服务费</t>
  </si>
  <si>
    <t>东疆综合保税区智能网联汽车道路测试咨询服务项目</t>
  </si>
  <si>
    <t>经济责任审计费</t>
  </si>
  <si>
    <t>[2010804]审计业务</t>
  </si>
  <si>
    <t>第四届二手车出口海外展销会</t>
  </si>
  <si>
    <t>[2011308]招商引资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</si>
</sst>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
    <numFmt numFmtId="177" formatCode="#,##0.00_ "/>
    <numFmt numFmtId="178" formatCode="00"/>
    <numFmt numFmtId="179" formatCode="* #,##0.00;* \-#,##0.00;* &quot;&quot;??;@"/>
    <numFmt numFmtId="180" formatCode=";;"/>
    <numFmt numFmtId="181" formatCode="#,##0.0_ "/>
    <numFmt numFmtId="182" formatCode="0.00_ "/>
    <numFmt numFmtId="183" formatCode="#,##0.00_);[Red]\(#,##0.00\)"/>
    <numFmt numFmtId="184" formatCode="#,##0.0"/>
  </numFmts>
  <fonts count="10" x14ac:knownFonts="1">
    <font>
      <sz val="9"/>
      <name val="宋体"/>
      <charset val="134"/>
    </font>
    <font>
      <sz val="12"/>
      <name val="宋体"/>
      <charset val="134"/>
    </font>
    <font>
      <sz val="16"/>
      <name val="黑体"/>
      <charset val="134"/>
    </font>
    <font>
      <sz val="20"/>
      <name val="黑体"/>
      <charset val="134"/>
    </font>
    <font>
      <sz val="15"/>
      <name val="宋体"/>
      <charset val="134"/>
    </font>
    <font>
      <sz val="11"/>
      <color rgb="FF000000"/>
      <name val="宋体"/>
      <charset val="134"/>
    </font>
    <font>
      <sz val="11"/>
      <name val="宋体"/>
      <charset val="134"/>
    </font>
    <font>
      <sz val="10"/>
      <name val="宋体"/>
      <charset val="134"/>
    </font>
    <font>
      <sz val="22"/>
      <name val="黑体"/>
      <charset val="134"/>
    </font>
    <font>
      <sz val="9"/>
      <name val="宋体"/>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1" fillId="0" borderId="0">
      <protection locked="0"/>
    </xf>
    <xf numFmtId="0" fontId="9" fillId="0" borderId="0">
      <protection locked="0"/>
    </xf>
    <xf numFmtId="0" fontId="9" fillId="0" borderId="0">
      <protection locked="0"/>
    </xf>
  </cellStyleXfs>
  <cellXfs count="121">
    <xf numFmtId="0" fontId="0" fillId="0" borderId="0" xfId="0">
      <alignment vertical="center"/>
    </xf>
    <xf numFmtId="0" fontId="1" fillId="0" borderId="0" xfId="3" applyFont="1" applyProtection="1"/>
    <xf numFmtId="0" fontId="9" fillId="0" borderId="0" xfId="3" applyProtection="1"/>
    <xf numFmtId="0" fontId="9" fillId="0" borderId="0" xfId="3" applyAlignment="1" applyProtection="1">
      <alignment vertical="center"/>
    </xf>
    <xf numFmtId="0" fontId="2" fillId="0" borderId="0" xfId="3" applyFont="1" applyProtection="1"/>
    <xf numFmtId="0" fontId="2" fillId="0" borderId="0" xfId="3" applyFont="1" applyAlignment="1" applyProtection="1">
      <alignment vertical="center"/>
    </xf>
    <xf numFmtId="0" fontId="3" fillId="0" borderId="0" xfId="1" applyFont="1" applyAlignment="1" applyProtection="1">
      <alignment horizontal="center" vertical="center"/>
    </xf>
    <xf numFmtId="0" fontId="4" fillId="0" borderId="0" xfId="1" applyFont="1" applyAlignment="1" applyProtection="1">
      <alignment horizontal="right"/>
    </xf>
    <xf numFmtId="0" fontId="4" fillId="0" borderId="0" xfId="1" applyFont="1" applyAlignment="1" applyProtection="1">
      <alignment horizontal="right" vertical="center"/>
    </xf>
    <xf numFmtId="0" fontId="1" fillId="0" borderId="1" xfId="3" applyFont="1" applyBorder="1" applyAlignment="1" applyProtection="1">
      <alignment horizontal="center" vertical="center"/>
    </xf>
    <xf numFmtId="0" fontId="5" fillId="0" borderId="1" xfId="0" applyFont="1" applyBorder="1" applyAlignment="1">
      <alignment horizontal="center" vertical="center" wrapText="1"/>
    </xf>
    <xf numFmtId="4" fontId="9" fillId="0" borderId="1" xfId="3" applyNumberFormat="1" applyBorder="1" applyAlignment="1" applyProtection="1">
      <alignment horizontal="right" vertical="center"/>
    </xf>
    <xf numFmtId="180" fontId="5" fillId="0" borderId="1" xfId="0" applyNumberFormat="1" applyFont="1" applyBorder="1" applyAlignment="1">
      <alignment horizontal="center" vertical="center" wrapText="1"/>
    </xf>
    <xf numFmtId="0" fontId="9" fillId="0" borderId="1" xfId="3" applyBorder="1" applyAlignment="1" applyProtection="1">
      <alignment vertical="center"/>
    </xf>
    <xf numFmtId="0" fontId="1" fillId="0" borderId="1" xfId="3" applyFont="1" applyBorder="1" applyAlignment="1" applyProtection="1">
      <alignment horizontal="center" vertical="center" wrapText="1"/>
    </xf>
    <xf numFmtId="0" fontId="9" fillId="0" borderId="1" xfId="3" applyBorder="1" applyProtection="1"/>
    <xf numFmtId="0" fontId="6" fillId="0" borderId="0" xfId="3" applyFont="1" applyProtection="1"/>
    <xf numFmtId="0" fontId="1" fillId="0" borderId="0" xfId="0" applyFont="1" applyAlignment="1">
      <alignment horizontal="right"/>
    </xf>
    <xf numFmtId="0" fontId="1" fillId="0" borderId="0" xfId="0" applyFont="1" applyAlignment="1"/>
    <xf numFmtId="0" fontId="7" fillId="0" borderId="0" xfId="0" applyFont="1" applyAlignment="1">
      <alignment horizontal="center" vertical="center"/>
    </xf>
    <xf numFmtId="0" fontId="2" fillId="0" borderId="0" xfId="0" applyFont="1" applyAlignment="1"/>
    <xf numFmtId="0" fontId="8" fillId="0" borderId="0" xfId="0" applyFont="1" applyAlignment="1">
      <alignment horizontal="centerContinuous" vertical="top"/>
    </xf>
    <xf numFmtId="0" fontId="1"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Continuous" vertical="center"/>
    </xf>
    <xf numFmtId="0" fontId="1" fillId="0" borderId="2" xfId="0" applyFont="1" applyBorder="1" applyAlignment="1">
      <alignment horizontal="center" vertical="center" wrapText="1"/>
    </xf>
    <xf numFmtId="180" fontId="1" fillId="0" borderId="1" xfId="0" applyNumberFormat="1" applyFont="1" applyBorder="1" applyAlignment="1">
      <alignment horizontal="left" vertical="center" wrapText="1"/>
    </xf>
    <xf numFmtId="184" fontId="1" fillId="0" borderId="3" xfId="0" applyNumberFormat="1" applyFont="1" applyBorder="1" applyAlignment="1">
      <alignment horizontal="right" vertical="center" wrapText="1"/>
    </xf>
    <xf numFmtId="184"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180"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8" fillId="0" borderId="0" xfId="0" applyFont="1" applyAlignment="1">
      <alignment horizontal="center" vertical="top"/>
    </xf>
    <xf numFmtId="184" fontId="1" fillId="0" borderId="3" xfId="0" applyNumberFormat="1" applyFont="1" applyBorder="1" applyAlignment="1">
      <alignment horizontal="center" vertical="center" wrapText="1"/>
    </xf>
    <xf numFmtId="184" fontId="1" fillId="0" borderId="1" xfId="0" applyNumberFormat="1" applyFont="1" applyBorder="1" applyAlignment="1">
      <alignment horizontal="center" vertical="center" wrapText="1"/>
    </xf>
    <xf numFmtId="0" fontId="1" fillId="0" borderId="1" xfId="2" applyFont="1" applyBorder="1" applyAlignment="1" applyProtection="1">
      <alignment horizontal="center" vertical="center" wrapText="1"/>
    </xf>
    <xf numFmtId="184" fontId="1" fillId="0" borderId="3" xfId="2" applyNumberFormat="1" applyFont="1" applyBorder="1" applyAlignment="1" applyProtection="1">
      <alignment horizontal="center" vertical="center" wrapText="1"/>
    </xf>
    <xf numFmtId="184" fontId="1" fillId="0" borderId="1" xfId="2" applyNumberFormat="1" applyFont="1" applyBorder="1" applyAlignment="1" applyProtection="1">
      <alignment horizontal="center" vertical="center" wrapText="1"/>
    </xf>
    <xf numFmtId="180" fontId="1" fillId="0" borderId="1" xfId="2" applyNumberFormat="1" applyFont="1" applyBorder="1" applyAlignment="1" applyProtection="1">
      <alignment horizontal="center" vertical="center" wrapText="1"/>
    </xf>
    <xf numFmtId="0" fontId="1" fillId="0" borderId="1" xfId="0" applyFont="1" applyBorder="1" applyAlignment="1">
      <alignment horizontal="center" vertical="center"/>
    </xf>
    <xf numFmtId="182" fontId="1" fillId="0" borderId="1" xfId="0" applyNumberFormat="1" applyFont="1" applyBorder="1" applyAlignment="1">
      <alignment horizontal="right" vertical="center" wrapText="1"/>
    </xf>
    <xf numFmtId="4" fontId="1" fillId="0" borderId="1" xfId="2" applyNumberFormat="1" applyFont="1" applyBorder="1" applyAlignment="1" applyProtection="1">
      <alignment horizontal="left" vertical="center" wrapText="1"/>
    </xf>
    <xf numFmtId="177" fontId="9" fillId="0" borderId="1" xfId="2" applyNumberFormat="1" applyBorder="1" applyAlignment="1" applyProtection="1">
      <alignment horizontal="left" vertical="center" wrapText="1"/>
    </xf>
    <xf numFmtId="4" fontId="1" fillId="0" borderId="1" xfId="2" applyNumberFormat="1" applyFont="1" applyBorder="1" applyAlignment="1" applyProtection="1">
      <alignment horizontal="right" vertical="center" wrapText="1"/>
    </xf>
    <xf numFmtId="0" fontId="7" fillId="0" borderId="1" xfId="0" applyFont="1" applyBorder="1" applyAlignment="1">
      <alignment horizontal="center" vertical="center"/>
    </xf>
    <xf numFmtId="0" fontId="1" fillId="0" borderId="0" xfId="1" applyProtection="1"/>
    <xf numFmtId="0" fontId="3" fillId="0" borderId="0" xfId="1" applyFont="1" applyAlignment="1" applyProtection="1">
      <alignment vertical="center"/>
    </xf>
    <xf numFmtId="0" fontId="4" fillId="0" borderId="0" xfId="1" applyFont="1" applyProtection="1"/>
    <xf numFmtId="0" fontId="4"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xf>
    <xf numFmtId="182" fontId="4" fillId="0" borderId="1" xfId="1" applyNumberFormat="1" applyFont="1" applyBorder="1" applyAlignment="1" applyProtection="1">
      <alignment horizontal="center" vertical="center"/>
    </xf>
    <xf numFmtId="0" fontId="4" fillId="0" borderId="0" xfId="1" applyFont="1" applyAlignment="1" applyProtection="1">
      <alignment vertical="center"/>
    </xf>
    <xf numFmtId="0" fontId="4" fillId="0" borderId="0" xfId="1" applyFont="1" applyAlignment="1" applyProtection="1">
      <alignment horizontal="center" vertical="center" wrapText="1"/>
    </xf>
    <xf numFmtId="0" fontId="0" fillId="0" borderId="0" xfId="0" applyAlignment="1">
      <alignment horizontal="right"/>
    </xf>
    <xf numFmtId="182" fontId="0" fillId="0" borderId="0" xfId="0" applyNumberFormat="1" applyAlignment="1"/>
    <xf numFmtId="182" fontId="0" fillId="0" borderId="0" xfId="0" applyNumberFormat="1" applyAlignment="1">
      <alignment horizontal="right"/>
    </xf>
    <xf numFmtId="4" fontId="1" fillId="0" borderId="1" xfId="0" applyNumberFormat="1" applyFont="1" applyBorder="1" applyAlignment="1">
      <alignment horizontal="righ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right"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horizontal="left" vertical="center"/>
    </xf>
    <xf numFmtId="181" fontId="1" fillId="0" borderId="1" xfId="0" applyNumberFormat="1" applyFont="1" applyBorder="1" applyAlignment="1">
      <alignment horizontal="center" vertical="center" wrapText="1"/>
    </xf>
    <xf numFmtId="184" fontId="1" fillId="0" borderId="1" xfId="0" applyNumberFormat="1" applyFont="1" applyBorder="1" applyAlignment="1">
      <alignment horizontal="left" vertical="center" wrapText="1"/>
    </xf>
    <xf numFmtId="184" fontId="1" fillId="0" borderId="1" xfId="0" applyNumberFormat="1" applyFont="1" applyBorder="1" applyAlignment="1">
      <alignment wrapText="1"/>
    </xf>
    <xf numFmtId="0" fontId="7" fillId="0" borderId="1" xfId="0" applyFont="1" applyBorder="1">
      <alignment vertical="center"/>
    </xf>
    <xf numFmtId="184" fontId="1" fillId="0" borderId="2" xfId="0" applyNumberFormat="1" applyFont="1" applyBorder="1" applyAlignment="1">
      <alignment horizontal="right" vertical="center" wrapText="1"/>
    </xf>
    <xf numFmtId="184" fontId="1" fillId="0" borderId="4" xfId="0" applyNumberFormat="1" applyFont="1" applyBorder="1" applyAlignment="1">
      <alignment horizontal="left" vertical="center" wrapText="1"/>
    </xf>
    <xf numFmtId="184" fontId="1" fillId="0" borderId="6" xfId="0" applyNumberFormat="1" applyFont="1" applyBorder="1" applyAlignment="1">
      <alignment horizontal="right" vertical="center" wrapText="1"/>
    </xf>
    <xf numFmtId="0" fontId="1" fillId="0" borderId="1" xfId="0" applyFont="1" applyBorder="1" applyAlignment="1">
      <alignment horizontal="left" vertical="center" wrapText="1" indent="3"/>
    </xf>
    <xf numFmtId="183" fontId="1" fillId="0" borderId="1" xfId="0" applyNumberFormat="1" applyFont="1" applyBorder="1" applyAlignment="1">
      <alignment horizontal="right" vertical="center" wrapText="1"/>
    </xf>
    <xf numFmtId="184" fontId="1" fillId="0" borderId="0" xfId="0" applyNumberFormat="1" applyFont="1" applyAlignment="1">
      <alignment horizontal="right" vertical="center" wrapText="1"/>
    </xf>
    <xf numFmtId="0" fontId="1" fillId="0" borderId="0" xfId="0" applyFont="1" applyAlignment="1">
      <alignment horizontal="centerContinuous" vertical="center"/>
    </xf>
    <xf numFmtId="176" fontId="1" fillId="0" borderId="0" xfId="0" applyNumberFormat="1" applyFont="1" applyAlignment="1">
      <alignment horizontal="right" vertical="center" wrapText="1"/>
    </xf>
    <xf numFmtId="0" fontId="7" fillId="0" borderId="0" xfId="0" applyFont="1">
      <alignment vertical="center"/>
    </xf>
    <xf numFmtId="184" fontId="7" fillId="0" borderId="0" xfId="0" applyNumberFormat="1" applyFont="1">
      <alignment vertical="center"/>
    </xf>
    <xf numFmtId="0" fontId="8" fillId="0" borderId="0" xfId="0" applyFont="1" applyAlignment="1">
      <alignment vertical="top"/>
    </xf>
    <xf numFmtId="0" fontId="1" fillId="0" borderId="0" xfId="0" applyFont="1">
      <alignment vertical="center"/>
    </xf>
    <xf numFmtId="0" fontId="7" fillId="0" borderId="0" xfId="0" applyFont="1" applyAlignment="1"/>
    <xf numFmtId="0" fontId="7" fillId="0" borderId="0" xfId="0" applyFont="1" applyAlignment="1">
      <alignment horizontal="right" vertical="top"/>
    </xf>
    <xf numFmtId="0" fontId="7" fillId="0" borderId="0" xfId="0" applyFont="1" applyAlignment="1">
      <alignment horizontal="left" vertical="center"/>
    </xf>
    <xf numFmtId="179" fontId="7" fillId="0" borderId="0" xfId="0" applyNumberFormat="1" applyFont="1" applyAlignment="1">
      <alignment horizontal="center" vertical="center"/>
    </xf>
    <xf numFmtId="179" fontId="8" fillId="0" borderId="0" xfId="0" applyNumberFormat="1" applyFont="1" applyAlignment="1">
      <alignment horizontal="centerContinuous" vertical="top"/>
    </xf>
    <xf numFmtId="177" fontId="1" fillId="0" borderId="1" xfId="0" applyNumberFormat="1" applyFont="1" applyBorder="1" applyAlignment="1">
      <alignment horizontal="right" vertical="center" wrapText="1"/>
    </xf>
    <xf numFmtId="49" fontId="8" fillId="0" borderId="0" xfId="0" applyNumberFormat="1" applyFont="1" applyAlignment="1">
      <alignment horizontal="center" vertical="top"/>
    </xf>
    <xf numFmtId="0" fontId="0" fillId="0" borderId="0" xfId="0" applyAlignment="1">
      <alignment horizontal="center" vertical="center" wrapText="1"/>
    </xf>
    <xf numFmtId="179" fontId="7" fillId="0" borderId="0" xfId="0" applyNumberFormat="1" applyFont="1">
      <alignment vertical="center"/>
    </xf>
    <xf numFmtId="178" fontId="8" fillId="0" borderId="0" xfId="0" applyNumberFormat="1" applyFont="1" applyAlignment="1">
      <alignment horizontal="center" vertical="top"/>
    </xf>
    <xf numFmtId="181" fontId="1" fillId="0" borderId="0" xfId="0" applyNumberFormat="1" applyFont="1" applyAlignment="1">
      <alignment horizontal="left"/>
    </xf>
    <xf numFmtId="181" fontId="1" fillId="0" borderId="0" xfId="0" applyNumberFormat="1" applyFont="1" applyAlignment="1">
      <alignment horizontal="right"/>
    </xf>
    <xf numFmtId="181" fontId="0" fillId="0" borderId="1" xfId="0" applyNumberFormat="1" applyBorder="1" applyAlignment="1">
      <alignment horizontal="center" vertical="center" wrapText="1"/>
    </xf>
    <xf numFmtId="181" fontId="0" fillId="0" borderId="2" xfId="0" applyNumberFormat="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81" fontId="7" fillId="0" borderId="0" xfId="0" applyNumberFormat="1" applyFont="1" applyAlignment="1">
      <alignment horizontal="right" vertical="top"/>
    </xf>
    <xf numFmtId="179" fontId="7" fillId="0" borderId="1" xfId="0" applyNumberFormat="1" applyFont="1" applyBorder="1">
      <alignment vertical="center"/>
    </xf>
    <xf numFmtId="181" fontId="0" fillId="0" borderId="2" xfId="0" applyNumberFormat="1" applyBorder="1" applyAlignment="1">
      <alignment vertical="center" wrapText="1"/>
    </xf>
    <xf numFmtId="179" fontId="0" fillId="0" borderId="2" xfId="0" applyNumberFormat="1" applyBorder="1" applyAlignment="1">
      <alignment vertical="center" wrapText="1"/>
    </xf>
    <xf numFmtId="0" fontId="1" fillId="0" borderId="4" xfId="0" applyFont="1" applyBorder="1">
      <alignment vertical="center"/>
    </xf>
    <xf numFmtId="0" fontId="1" fillId="0" borderId="4" xfId="0" applyFont="1" applyBorder="1" applyAlignment="1">
      <alignment horizontal="left" vertical="center"/>
    </xf>
    <xf numFmtId="0" fontId="1" fillId="0" borderId="1" xfId="0" applyFont="1" applyBorder="1" applyAlignment="1">
      <alignment horizontal="center" vertical="center" wrapText="1"/>
    </xf>
    <xf numFmtId="178" fontId="8" fillId="0" borderId="0" xfId="0" applyNumberFormat="1" applyFont="1" applyAlignment="1">
      <alignment horizontal="center" vertical="top"/>
    </xf>
    <xf numFmtId="0" fontId="0" fillId="0" borderId="1" xfId="0" applyBorder="1" applyAlignment="1">
      <alignment horizontal="center" vertical="center"/>
    </xf>
    <xf numFmtId="181" fontId="0" fillId="0" borderId="1" xfId="0" applyNumberFormat="1" applyBorder="1" applyAlignment="1">
      <alignment horizontal="center" vertical="center" wrapText="1"/>
    </xf>
    <xf numFmtId="184" fontId="0" fillId="0" borderId="4" xfId="0" applyNumberFormat="1" applyBorder="1" applyAlignment="1">
      <alignment horizontal="center" vertical="center" wrapText="1"/>
    </xf>
    <xf numFmtId="184" fontId="0" fillId="0" borderId="3" xfId="0" applyNumberFormat="1" applyBorder="1" applyAlignment="1">
      <alignment horizontal="center" vertical="center" wrapText="1"/>
    </xf>
    <xf numFmtId="181" fontId="0" fillId="0" borderId="2" xfId="0" applyNumberFormat="1" applyBorder="1" applyAlignment="1">
      <alignment horizontal="center" vertical="center" wrapText="1"/>
    </xf>
    <xf numFmtId="181" fontId="0" fillId="0" borderId="7" xfId="0" applyNumberFormat="1" applyBorder="1" applyAlignment="1">
      <alignment horizontal="center" vertical="center" wrapText="1"/>
    </xf>
    <xf numFmtId="0" fontId="1" fillId="0" borderId="1" xfId="0" applyFont="1" applyBorder="1" applyAlignment="1">
      <alignment horizontal="center" vertical="center"/>
    </xf>
    <xf numFmtId="0" fontId="8" fillId="0" borderId="0" xfId="0" applyFont="1" applyAlignment="1">
      <alignment horizontal="center" vertical="top"/>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3" fillId="0" borderId="0" xfId="1" applyFont="1" applyAlignment="1" applyProtection="1">
      <alignment horizontal="center" vertical="center"/>
    </xf>
    <xf numFmtId="0" fontId="4" fillId="0" borderId="1" xfId="1" applyFont="1" applyBorder="1" applyAlignment="1" applyProtection="1">
      <alignment horizontal="center" vertical="center"/>
    </xf>
    <xf numFmtId="0" fontId="4" fillId="0" borderId="1" xfId="1" applyFont="1" applyBorder="1" applyAlignment="1" applyProtection="1">
      <alignment horizontal="center" vertical="center" wrapText="1"/>
    </xf>
    <xf numFmtId="0" fontId="1" fillId="0" borderId="1" xfId="3" applyFont="1" applyBorder="1" applyAlignment="1" applyProtection="1">
      <alignment horizontal="center" vertical="center"/>
    </xf>
    <xf numFmtId="0" fontId="1" fillId="0" borderId="1" xfId="3" applyFont="1" applyBorder="1" applyAlignment="1" applyProtection="1">
      <alignment horizontal="center" vertical="center" wrapText="1"/>
    </xf>
  </cellXfs>
  <cellStyles count="4">
    <cellStyle name="常规" xfId="0" builtinId="0"/>
    <cellStyle name="常规 2 3" xfId="2" xr:uid="{00000000-0005-0000-0000-00000A000000}"/>
    <cellStyle name="常规 23" xfId="3" xr:uid="{00000000-0005-0000-0000-000021000000}"/>
    <cellStyle name="常规_附件 5 "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377878</xdr:colOff>
      <xdr:row>9</xdr:row>
      <xdr:rowOff>62917</xdr:rowOff>
    </xdr:from>
    <xdr:to>
      <xdr:col>1</xdr:col>
      <xdr:colOff>435133</xdr:colOff>
      <xdr:row>10</xdr:row>
      <xdr:rowOff>12017</xdr:rowOff>
    </xdr:to>
    <xdr:sp macro="" textlink="">
      <xdr:nvSpPr>
        <xdr:cNvPr id="2" name=" ">
          <a:extLst>
            <a:ext uri="{FF2B5EF4-FFF2-40B4-BE49-F238E27FC236}">
              <a16:creationId xmlns:a16="http://schemas.microsoft.com/office/drawing/2014/main" id="{00000000-0008-0000-0800-000002000000}"/>
            </a:ext>
          </a:extLst>
        </xdr:cNvPr>
        <xdr:cNvSpPr txBox="1"/>
      </xdr:nvSpPr>
      <xdr:spPr>
        <a:xfrm>
          <a:off x="1613535" y="5073015"/>
          <a:ext cx="57150" cy="1485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work&#12305;/1.&#39044;&#31639;/2024&#24180;&#20013;&#26399;/&#12304;&#27719;&#24635;&#19977;&#34920;&#12305;2024&#24180;&#39044;&#31639;&#27719;&#24635;&#34920;&#65288;&#20013;&#26399;&#35843;&#25972;&#65289;1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sheetData sheetId="1"/>
      <sheetData sheetId="2">
        <row r="1">
          <cell r="B1" t="str">
            <v>项目名称</v>
          </cell>
          <cell r="C1" t="str">
            <v>科目</v>
          </cell>
          <cell r="D1" t="str">
            <v>预算数</v>
          </cell>
          <cell r="E1" t="str">
            <v>调整预算数</v>
          </cell>
        </row>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18004.919999999998</v>
          </cell>
          <cell r="E39">
            <v>18004.919999999998</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refreshError="1"/>
      <sheetData sheetId="1" refreshError="1"/>
      <sheetData sheetId="2" refreshError="1"/>
      <sheetData sheetId="3" refreshError="1">
        <row r="2">
          <cell r="C2" t="str">
            <v>项目名称</v>
          </cell>
          <cell r="D2" t="str">
            <v>年初预算金额</v>
          </cell>
          <cell r="E2" t="str">
            <v>截至目前调整预算数</v>
          </cell>
          <cell r="F2" t="str">
            <v>系统导出预算数</v>
          </cell>
          <cell r="G2" t="str">
            <v>是否不同</v>
          </cell>
          <cell r="H2" t="str">
            <v>本次申请预算金额</v>
          </cell>
        </row>
        <row r="3">
          <cell r="D3">
            <v>600000</v>
          </cell>
          <cell r="E3">
            <v>590000</v>
          </cell>
          <cell r="F3">
            <v>590000</v>
          </cell>
          <cell r="G3">
            <v>0</v>
          </cell>
          <cell r="H3">
            <v>489000</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600000</v>
          </cell>
          <cell r="E74">
            <v>590000</v>
          </cell>
          <cell r="F74">
            <v>590000</v>
          </cell>
          <cell r="G74">
            <v>0</v>
          </cell>
          <cell r="H74">
            <v>489000</v>
          </cell>
        </row>
      </sheetData>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20" workbookViewId="0"/>
  </sheetViews>
  <sheetFormatPr defaultColWidth="9" defaultRowHeight="10.8" x14ac:dyDescent="0.15"/>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13"/>
  <sheetViews>
    <sheetView tabSelected="1" topLeftCell="A4" workbookViewId="0">
      <selection activeCell="L8" sqref="L8"/>
    </sheetView>
  </sheetViews>
  <sheetFormatPr defaultColWidth="9" defaultRowHeight="27.75" customHeight="1" x14ac:dyDescent="0.15"/>
  <cols>
    <col min="1" max="1" width="18.875" style="19" customWidth="1"/>
    <col min="2" max="2" width="31.125" style="19" customWidth="1"/>
    <col min="3" max="3" width="19.375" style="19" customWidth="1"/>
    <col min="4" max="4" width="33.5" style="19" customWidth="1"/>
    <col min="5" max="5" width="19.375" style="19" customWidth="1"/>
    <col min="6" max="6" width="32" style="19" customWidth="1"/>
    <col min="7" max="243" width="7.625" style="19" customWidth="1"/>
  </cols>
  <sheetData>
    <row r="1" spans="1:256" s="19" customFormat="1" ht="27.75" customHeight="1" x14ac:dyDescent="0.3">
      <c r="A1" s="20" t="s">
        <v>168</v>
      </c>
      <c r="B1" s="20"/>
      <c r="IJ1"/>
      <c r="IK1"/>
      <c r="IL1"/>
      <c r="IM1"/>
      <c r="IN1"/>
      <c r="IO1"/>
      <c r="IP1"/>
      <c r="IQ1"/>
      <c r="IR1"/>
      <c r="IS1"/>
      <c r="IT1"/>
      <c r="IU1"/>
      <c r="IV1"/>
    </row>
    <row r="2" spans="1:256" ht="34.5" customHeight="1" x14ac:dyDescent="0.15">
      <c r="A2" s="111" t="s">
        <v>169</v>
      </c>
      <c r="B2" s="111"/>
      <c r="C2" s="111"/>
      <c r="D2" s="111"/>
      <c r="E2" s="111"/>
      <c r="F2" s="111"/>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spans="1:256" s="17" customFormat="1" ht="30.75" customHeight="1" x14ac:dyDescent="0.25">
      <c r="A3" s="22" t="s">
        <v>170</v>
      </c>
      <c r="F3" s="17" t="s">
        <v>3</v>
      </c>
    </row>
    <row r="4" spans="1:256" s="18" customFormat="1" ht="40.200000000000003" customHeight="1" x14ac:dyDescent="0.25">
      <c r="A4" s="25" t="s">
        <v>171</v>
      </c>
      <c r="B4" s="25" t="s">
        <v>172</v>
      </c>
      <c r="C4" s="23" t="s">
        <v>173</v>
      </c>
      <c r="D4" s="23" t="s">
        <v>174</v>
      </c>
      <c r="E4" s="23" t="s">
        <v>175</v>
      </c>
      <c r="F4" s="42" t="s">
        <v>176</v>
      </c>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row>
    <row r="5" spans="1:256" s="19" customFormat="1" ht="45.75" customHeight="1" x14ac:dyDescent="0.15">
      <c r="A5" s="23">
        <v>2010301</v>
      </c>
      <c r="B5" s="23">
        <v>389</v>
      </c>
      <c r="C5" s="36" t="s">
        <v>177</v>
      </c>
      <c r="D5" s="37" t="s">
        <v>178</v>
      </c>
      <c r="E5" s="43">
        <v>0.5</v>
      </c>
      <c r="F5" s="44"/>
      <c r="IJ5"/>
      <c r="IK5"/>
      <c r="IL5"/>
      <c r="IM5"/>
      <c r="IN5"/>
      <c r="IO5"/>
      <c r="IP5"/>
      <c r="IQ5"/>
      <c r="IR5"/>
      <c r="IS5"/>
      <c r="IT5"/>
      <c r="IU5"/>
      <c r="IV5"/>
    </row>
    <row r="6" spans="1:256" s="19" customFormat="1" ht="38.1" customHeight="1" x14ac:dyDescent="0.15">
      <c r="A6" s="23">
        <v>2010301</v>
      </c>
      <c r="B6" s="23">
        <v>389</v>
      </c>
      <c r="C6" s="36" t="s">
        <v>177</v>
      </c>
      <c r="D6" s="37" t="s">
        <v>154</v>
      </c>
      <c r="E6" s="43">
        <v>4.2</v>
      </c>
      <c r="F6" s="45"/>
      <c r="IJ6"/>
      <c r="IK6"/>
      <c r="IL6"/>
      <c r="IM6"/>
      <c r="IN6"/>
      <c r="IO6"/>
      <c r="IP6"/>
      <c r="IQ6"/>
      <c r="IR6"/>
      <c r="IS6"/>
      <c r="IT6"/>
      <c r="IU6"/>
      <c r="IV6"/>
    </row>
    <row r="7" spans="1:256" s="19" customFormat="1" ht="39" customHeight="1" x14ac:dyDescent="0.15">
      <c r="A7" s="38">
        <v>2011308</v>
      </c>
      <c r="B7" s="38">
        <v>389</v>
      </c>
      <c r="C7" s="39" t="s">
        <v>179</v>
      </c>
      <c r="D7" s="40" t="s">
        <v>180</v>
      </c>
      <c r="E7" s="46">
        <v>60</v>
      </c>
      <c r="F7" s="45" t="s">
        <v>181</v>
      </c>
      <c r="IJ7"/>
      <c r="IK7"/>
      <c r="IL7"/>
      <c r="IM7"/>
      <c r="IN7"/>
      <c r="IO7"/>
      <c r="IP7"/>
      <c r="IQ7"/>
      <c r="IR7"/>
      <c r="IS7"/>
      <c r="IT7"/>
      <c r="IU7"/>
      <c r="IV7"/>
    </row>
    <row r="8" spans="1:256" s="19" customFormat="1" ht="39" customHeight="1" x14ac:dyDescent="0.15">
      <c r="A8" s="38">
        <v>2010804</v>
      </c>
      <c r="B8" s="38">
        <v>389</v>
      </c>
      <c r="C8" s="39" t="s">
        <v>179</v>
      </c>
      <c r="D8" s="10" t="s">
        <v>182</v>
      </c>
      <c r="E8" s="46">
        <v>13.8</v>
      </c>
      <c r="F8" s="45" t="s">
        <v>183</v>
      </c>
      <c r="IJ8"/>
      <c r="IK8"/>
      <c r="IL8"/>
      <c r="IM8"/>
      <c r="IN8"/>
      <c r="IO8"/>
      <c r="IP8"/>
      <c r="IQ8"/>
      <c r="IR8"/>
      <c r="IS8"/>
      <c r="IT8"/>
      <c r="IU8"/>
      <c r="IV8"/>
    </row>
    <row r="9" spans="1:256" s="19" customFormat="1" ht="39" customHeight="1" x14ac:dyDescent="0.15">
      <c r="A9" s="38">
        <v>2010804</v>
      </c>
      <c r="B9" s="38">
        <v>389</v>
      </c>
      <c r="C9" s="39" t="s">
        <v>179</v>
      </c>
      <c r="D9" s="10" t="s">
        <v>184</v>
      </c>
      <c r="E9" s="46">
        <v>23.1</v>
      </c>
      <c r="F9" s="45" t="s">
        <v>183</v>
      </c>
      <c r="IJ9"/>
      <c r="IK9"/>
      <c r="IL9"/>
      <c r="IM9"/>
      <c r="IN9"/>
      <c r="IO9"/>
      <c r="IP9"/>
      <c r="IQ9"/>
      <c r="IR9"/>
      <c r="IS9"/>
      <c r="IT9"/>
      <c r="IU9"/>
      <c r="IV9"/>
    </row>
    <row r="10" spans="1:256" s="19" customFormat="1" ht="35.1" customHeight="1" x14ac:dyDescent="0.15">
      <c r="A10" s="41"/>
      <c r="B10" s="38"/>
      <c r="C10" s="39"/>
      <c r="D10" s="40" t="s">
        <v>50</v>
      </c>
      <c r="E10" s="46">
        <f>SUM(E5:E9)</f>
        <v>101.6</v>
      </c>
      <c r="F10" s="44"/>
      <c r="IJ10"/>
      <c r="IK10"/>
      <c r="IL10"/>
      <c r="IM10"/>
      <c r="IN10"/>
      <c r="IO10"/>
      <c r="IP10"/>
      <c r="IQ10"/>
      <c r="IR10"/>
      <c r="IS10"/>
      <c r="IT10"/>
      <c r="IU10"/>
      <c r="IV10"/>
    </row>
    <row r="11" spans="1:256" s="19" customFormat="1" ht="35.1" customHeight="1" x14ac:dyDescent="0.15">
      <c r="A11" s="31"/>
      <c r="B11" s="31"/>
      <c r="C11" s="27"/>
      <c r="D11" s="28"/>
      <c r="E11" s="28"/>
      <c r="F11" s="47"/>
      <c r="IJ11"/>
      <c r="IK11"/>
      <c r="IL11"/>
      <c r="IM11"/>
      <c r="IN11"/>
      <c r="IO11"/>
      <c r="IP11"/>
      <c r="IQ11"/>
      <c r="IR11"/>
      <c r="IS11"/>
      <c r="IT11"/>
      <c r="IU11"/>
      <c r="IV11"/>
    </row>
    <row r="12" spans="1:256" s="19" customFormat="1" ht="35.1" customHeight="1" x14ac:dyDescent="0.15">
      <c r="A12" s="31"/>
      <c r="B12" s="31"/>
      <c r="C12" s="27"/>
      <c r="D12" s="28"/>
      <c r="E12" s="28"/>
      <c r="F12" s="47"/>
      <c r="IJ12"/>
      <c r="IK12"/>
      <c r="IL12"/>
      <c r="IM12"/>
      <c r="IN12"/>
      <c r="IO12"/>
      <c r="IP12"/>
      <c r="IQ12"/>
      <c r="IR12"/>
      <c r="IS12"/>
      <c r="IT12"/>
      <c r="IU12"/>
      <c r="IV12"/>
    </row>
    <row r="13" spans="1:256" s="19" customFormat="1" ht="35.1" customHeight="1" x14ac:dyDescent="0.15">
      <c r="A13" s="31"/>
      <c r="B13" s="31"/>
      <c r="C13" s="27"/>
      <c r="D13" s="37"/>
      <c r="E13" s="28"/>
      <c r="F13" s="47"/>
      <c r="IJ13"/>
      <c r="IK13"/>
      <c r="IL13"/>
      <c r="IM13"/>
      <c r="IN13"/>
      <c r="IO13"/>
      <c r="IP13"/>
      <c r="IQ13"/>
      <c r="IR13"/>
      <c r="IS13"/>
      <c r="IT13"/>
      <c r="IU13"/>
      <c r="IV13"/>
    </row>
  </sheetData>
  <mergeCells count="1">
    <mergeCell ref="A2:F2"/>
  </mergeCells>
  <phoneticPr fontId="0" type="noConversion"/>
  <pageMargins left="0.75" right="0.75" top="1" bottom="1" header="0.5" footer="0.5"/>
  <pageSetup paperSize="9" scale="6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I16"/>
  <sheetViews>
    <sheetView showGridLines="0" showZeros="0" workbookViewId="0">
      <selection activeCell="B9" sqref="B9"/>
    </sheetView>
  </sheetViews>
  <sheetFormatPr defaultColWidth="9" defaultRowHeight="27.75" customHeight="1" x14ac:dyDescent="0.15"/>
  <cols>
    <col min="1" max="1" width="18.875" style="19" customWidth="1"/>
    <col min="2" max="2" width="31.125" style="19" customWidth="1"/>
    <col min="3" max="5" width="19.375" style="19" customWidth="1"/>
    <col min="6" max="243" width="7.625" style="19" customWidth="1"/>
  </cols>
  <sheetData>
    <row r="1" spans="1:243" ht="27.75" customHeight="1" x14ac:dyDescent="0.3">
      <c r="A1" s="20" t="s">
        <v>185</v>
      </c>
      <c r="B1" s="20"/>
    </row>
    <row r="2" spans="1:243" ht="34.5" customHeight="1" x14ac:dyDescent="0.15">
      <c r="A2" s="21" t="s">
        <v>186</v>
      </c>
      <c r="B2" s="21"/>
      <c r="C2" s="21"/>
      <c r="D2" s="21"/>
      <c r="E2" s="21"/>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spans="1:243" s="17" customFormat="1" ht="30.75" customHeight="1" x14ac:dyDescent="0.25">
      <c r="A3" s="22" t="s">
        <v>2</v>
      </c>
      <c r="E3" s="17" t="s">
        <v>3</v>
      </c>
    </row>
    <row r="4" spans="1:243" s="18" customFormat="1" ht="40.200000000000003" customHeight="1" x14ac:dyDescent="0.25">
      <c r="A4" s="102" t="s">
        <v>67</v>
      </c>
      <c r="B4" s="102" t="s">
        <v>68</v>
      </c>
      <c r="C4" s="24" t="s">
        <v>187</v>
      </c>
      <c r="D4" s="24"/>
      <c r="E4" s="2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row>
    <row r="5" spans="1:243" s="18" customFormat="1" ht="40.200000000000003" customHeight="1" x14ac:dyDescent="0.25">
      <c r="A5" s="115"/>
      <c r="B5" s="115"/>
      <c r="C5" s="23" t="s">
        <v>101</v>
      </c>
      <c r="D5" s="23" t="s">
        <v>70</v>
      </c>
      <c r="E5" s="23" t="s">
        <v>71</v>
      </c>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row>
    <row r="6" spans="1:243" ht="45.75" customHeight="1" x14ac:dyDescent="0.15">
      <c r="A6" s="26"/>
      <c r="B6" s="26"/>
      <c r="C6" s="27"/>
      <c r="D6" s="28"/>
      <c r="E6" s="28"/>
    </row>
    <row r="7" spans="1:243" ht="64.5" customHeight="1" x14ac:dyDescent="0.15">
      <c r="A7" s="29"/>
      <c r="B7" s="29"/>
      <c r="C7" s="27"/>
      <c r="D7" s="28"/>
      <c r="E7" s="28"/>
    </row>
    <row r="8" spans="1:243" ht="35.1" customHeight="1" x14ac:dyDescent="0.15">
      <c r="A8" s="30"/>
      <c r="B8" s="30"/>
      <c r="C8" s="27"/>
      <c r="D8" s="28"/>
      <c r="E8" s="28"/>
    </row>
    <row r="9" spans="1:243" ht="35.1" customHeight="1" x14ac:dyDescent="0.15">
      <c r="A9" s="31"/>
      <c r="B9" s="31"/>
      <c r="C9" s="27"/>
      <c r="D9" s="28"/>
      <c r="E9" s="28"/>
    </row>
    <row r="10" spans="1:243" ht="35.1" customHeight="1" x14ac:dyDescent="0.15">
      <c r="A10" s="32"/>
      <c r="B10" s="32"/>
      <c r="C10" s="27"/>
      <c r="D10" s="28"/>
      <c r="E10" s="28"/>
    </row>
    <row r="11" spans="1:243" ht="35.1" customHeight="1" x14ac:dyDescent="0.15">
      <c r="A11" s="29"/>
      <c r="B11" s="29"/>
      <c r="C11" s="27"/>
      <c r="D11" s="28"/>
      <c r="E11" s="28"/>
    </row>
    <row r="12" spans="1:243" ht="35.1" customHeight="1" x14ac:dyDescent="0.15">
      <c r="A12" s="30"/>
      <c r="B12" s="30"/>
      <c r="C12" s="27"/>
      <c r="D12" s="28"/>
      <c r="E12" s="28"/>
    </row>
    <row r="13" spans="1:243" ht="35.1" customHeight="1" x14ac:dyDescent="0.15">
      <c r="A13" s="31"/>
      <c r="B13" s="31"/>
      <c r="C13" s="27"/>
      <c r="D13" s="28"/>
      <c r="E13" s="28"/>
    </row>
    <row r="14" spans="1:243" ht="35.1" customHeight="1" x14ac:dyDescent="0.15">
      <c r="A14" s="31"/>
      <c r="B14" s="31"/>
      <c r="C14" s="27"/>
      <c r="D14" s="28"/>
      <c r="E14" s="28"/>
    </row>
    <row r="15" spans="1:243" ht="35.1" customHeight="1" x14ac:dyDescent="0.15">
      <c r="A15" s="31"/>
      <c r="B15" s="31" t="s">
        <v>188</v>
      </c>
      <c r="C15" s="27"/>
      <c r="D15" s="28"/>
      <c r="E15" s="28"/>
    </row>
    <row r="16" spans="1:243" ht="27.75" customHeight="1" x14ac:dyDescent="0.15">
      <c r="A16" s="33" t="s">
        <v>90</v>
      </c>
      <c r="B16" s="33"/>
    </row>
  </sheetData>
  <mergeCells count="2">
    <mergeCell ref="A4:A5"/>
    <mergeCell ref="B4:B5"/>
  </mergeCells>
  <phoneticPr fontId="0" type="noConversion"/>
  <printOptions horizontalCentered="1"/>
  <pageMargins left="0.82677161599707405" right="0.82677161599707405" top="1.1811023622047201" bottom="0.59055118110236204" header="0.51181100484893105" footer="0.51181100484893105"/>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7"/>
  <sheetViews>
    <sheetView topLeftCell="B3" zoomScale="80" zoomScaleNormal="80" workbookViewId="0">
      <selection activeCell="M14" sqref="M14"/>
    </sheetView>
  </sheetViews>
  <sheetFormatPr defaultColWidth="17" defaultRowHeight="10.8" x14ac:dyDescent="0.15"/>
  <cols>
    <col min="1" max="1" width="18.375" style="2" customWidth="1"/>
    <col min="2" max="2" width="37" style="2" customWidth="1"/>
    <col min="3" max="3" width="19.625" style="3" customWidth="1"/>
    <col min="4" max="12" width="17.875" style="2" customWidth="1"/>
    <col min="13" max="13" width="35.125" style="2" customWidth="1"/>
    <col min="14" max="14" width="10.75" style="2" customWidth="1"/>
    <col min="15" max="15" width="15.375" style="2" customWidth="1"/>
    <col min="16" max="16384" width="17" style="2"/>
  </cols>
  <sheetData>
    <row r="1" spans="1:15" ht="32.25" customHeight="1" x14ac:dyDescent="0.3">
      <c r="A1" s="4" t="s">
        <v>189</v>
      </c>
      <c r="B1" s="4"/>
      <c r="C1" s="5"/>
      <c r="D1" s="4"/>
      <c r="E1" s="4"/>
      <c r="F1" s="4"/>
      <c r="G1" s="4"/>
      <c r="H1" s="4"/>
      <c r="I1" s="4"/>
      <c r="J1" s="4"/>
      <c r="K1" s="4"/>
      <c r="L1" s="4"/>
    </row>
    <row r="2" spans="1:15" ht="45" customHeight="1" x14ac:dyDescent="0.15">
      <c r="B2" s="116" t="s">
        <v>190</v>
      </c>
      <c r="C2" s="116"/>
      <c r="D2" s="116"/>
      <c r="E2" s="116"/>
      <c r="F2" s="116"/>
      <c r="G2" s="116"/>
      <c r="H2" s="116"/>
      <c r="I2" s="116"/>
      <c r="J2" s="116"/>
      <c r="K2" s="116"/>
      <c r="L2" s="116"/>
    </row>
    <row r="3" spans="1:15" ht="24" customHeight="1" x14ac:dyDescent="0.3">
      <c r="A3" s="1" t="s">
        <v>2</v>
      </c>
      <c r="B3" s="7"/>
      <c r="C3" s="8"/>
      <c r="D3" s="7"/>
      <c r="E3" s="7"/>
      <c r="F3" s="7"/>
      <c r="G3" s="7"/>
      <c r="H3" s="7"/>
      <c r="I3" s="7"/>
      <c r="J3" s="7"/>
      <c r="K3" s="7"/>
      <c r="L3" s="7" t="s">
        <v>3</v>
      </c>
    </row>
    <row r="4" spans="1:15" s="1" customFormat="1" ht="44.25" customHeight="1" x14ac:dyDescent="0.25">
      <c r="A4" s="119" t="s">
        <v>191</v>
      </c>
      <c r="B4" s="119" t="s">
        <v>192</v>
      </c>
      <c r="C4" s="119" t="s">
        <v>193</v>
      </c>
      <c r="D4" s="119" t="s">
        <v>50</v>
      </c>
      <c r="E4" s="119" t="s">
        <v>194</v>
      </c>
      <c r="F4" s="119"/>
      <c r="G4" s="119"/>
      <c r="H4" s="119" t="s">
        <v>195</v>
      </c>
      <c r="I4" s="119"/>
      <c r="J4" s="119"/>
      <c r="K4" s="120" t="s">
        <v>196</v>
      </c>
      <c r="L4" s="119" t="s">
        <v>63</v>
      </c>
    </row>
    <row r="5" spans="1:15" s="1" customFormat="1" ht="44.25" customHeight="1" x14ac:dyDescent="0.25">
      <c r="A5" s="119"/>
      <c r="B5" s="119"/>
      <c r="C5" s="119"/>
      <c r="D5" s="119"/>
      <c r="E5" s="14" t="s">
        <v>197</v>
      </c>
      <c r="F5" s="14" t="s">
        <v>198</v>
      </c>
      <c r="G5" s="14" t="s">
        <v>199</v>
      </c>
      <c r="H5" s="14" t="s">
        <v>197</v>
      </c>
      <c r="I5" s="14" t="s">
        <v>198</v>
      </c>
      <c r="J5" s="14" t="s">
        <v>199</v>
      </c>
      <c r="K5" s="120"/>
      <c r="L5" s="119"/>
    </row>
    <row r="6" spans="1:15" ht="35.1" customHeight="1" x14ac:dyDescent="0.25">
      <c r="A6" s="10" t="s">
        <v>200</v>
      </c>
      <c r="B6" s="10" t="s">
        <v>201</v>
      </c>
      <c r="C6" s="10" t="s">
        <v>64</v>
      </c>
      <c r="D6" s="11">
        <f>E6</f>
        <v>47.176900000000003</v>
      </c>
      <c r="E6" s="11">
        <v>47.176900000000003</v>
      </c>
      <c r="F6" s="15"/>
      <c r="G6" s="15"/>
      <c r="H6" s="15"/>
      <c r="I6" s="15"/>
      <c r="J6" s="15"/>
      <c r="K6" s="15"/>
      <c r="L6" s="15"/>
      <c r="M6" s="16" t="str">
        <f>VLOOKUP(B6,'[1]中期数据 (合并)'!$B$2:$C$133,2,0)</f>
        <v>[2011308]招商引资</v>
      </c>
      <c r="N6" s="16">
        <f>VLOOKUP(B6,'[1]中期数据 (合并)'!$B$1:$E$200,4,0)/10000</f>
        <v>47.176900000000003</v>
      </c>
      <c r="O6" s="16" t="e">
        <f>VLOOKUP(B6,[2]明细表!$C$2:$H$80,6,0)/10000</f>
        <v>#N/A</v>
      </c>
    </row>
    <row r="7" spans="1:15" ht="35.1" customHeight="1" x14ac:dyDescent="0.25">
      <c r="A7" s="10" t="s">
        <v>200</v>
      </c>
      <c r="B7" s="12" t="s">
        <v>180</v>
      </c>
      <c r="C7" s="10" t="s">
        <v>64</v>
      </c>
      <c r="D7" s="11">
        <f t="shared" ref="D7:D11" si="0">E7</f>
        <v>60</v>
      </c>
      <c r="E7" s="11">
        <v>60</v>
      </c>
      <c r="F7" s="15"/>
      <c r="G7" s="15"/>
      <c r="H7" s="15"/>
      <c r="I7" s="15"/>
      <c r="J7" s="15"/>
      <c r="K7" s="15"/>
      <c r="L7" s="15"/>
      <c r="M7" s="16" t="str">
        <f>VLOOKUP(B7,'[1]中期数据 (合并)'!$B$2:$C$133,2,0)</f>
        <v>[2011308]招商引资</v>
      </c>
      <c r="N7" s="16">
        <f>VLOOKUP(B7,'[1]中期数据 (合并)'!$B$1:$E$200,4,0)/10000</f>
        <v>60</v>
      </c>
      <c r="O7" s="16" t="e">
        <f>VLOOKUP(B7,[2]明细表!$C$2:$H$80,6,0)/10000</f>
        <v>#N/A</v>
      </c>
    </row>
    <row r="8" spans="1:15" ht="35.1" customHeight="1" x14ac:dyDescent="0.25">
      <c r="A8" s="10" t="s">
        <v>200</v>
      </c>
      <c r="B8" s="10" t="s">
        <v>202</v>
      </c>
      <c r="C8" s="10" t="s">
        <v>64</v>
      </c>
      <c r="D8" s="11">
        <f t="shared" si="0"/>
        <v>3</v>
      </c>
      <c r="E8" s="11">
        <v>3</v>
      </c>
      <c r="F8" s="15"/>
      <c r="G8" s="15"/>
      <c r="H8" s="15"/>
      <c r="I8" s="15"/>
      <c r="J8" s="15"/>
      <c r="K8" s="15"/>
      <c r="L8" s="15"/>
      <c r="M8" s="16" t="str">
        <f>VLOOKUP(B8,'[1]中期数据 (合并)'!$B$2:$C$133,2,0)</f>
        <v>[2010302]一般行政管理事务</v>
      </c>
      <c r="N8" s="16">
        <f>VLOOKUP(B8,'[1]中期数据 (合并)'!$B$1:$E$200,4,0)/10000</f>
        <v>3</v>
      </c>
      <c r="O8" s="16" t="e">
        <f>VLOOKUP(B8,[2]明细表!$C$2:$H$80,6,0)/10000</f>
        <v>#N/A</v>
      </c>
    </row>
    <row r="9" spans="1:15" ht="35.1" customHeight="1" x14ac:dyDescent="0.25">
      <c r="A9" s="10" t="s">
        <v>200</v>
      </c>
      <c r="B9" s="10" t="s">
        <v>203</v>
      </c>
      <c r="C9" s="10" t="s">
        <v>64</v>
      </c>
      <c r="D9" s="11">
        <f t="shared" si="0"/>
        <v>29.28</v>
      </c>
      <c r="E9" s="11">
        <v>29.28</v>
      </c>
      <c r="F9" s="15"/>
      <c r="G9" s="15"/>
      <c r="H9" s="15"/>
      <c r="I9" s="15"/>
      <c r="J9" s="15"/>
      <c r="K9" s="15"/>
      <c r="L9" s="15"/>
      <c r="M9" s="16" t="str">
        <f>VLOOKUP(B9,'[1]中期数据 (合并)'!$B$2:$C$133,2,0)</f>
        <v>[2011308]招商引资</v>
      </c>
      <c r="N9" s="16">
        <f>VLOOKUP(B9,'[1]中期数据 (合并)'!$B$1:$E$200,4,0)/10000</f>
        <v>29.28</v>
      </c>
      <c r="O9" s="16" t="e">
        <f>VLOOKUP(B9,[2]明细表!$C$2:$H$80,6,0)/10000</f>
        <v>#N/A</v>
      </c>
    </row>
    <row r="10" spans="1:15" ht="35.1" customHeight="1" x14ac:dyDescent="0.25">
      <c r="A10" s="10" t="s">
        <v>200</v>
      </c>
      <c r="B10" s="10" t="s">
        <v>204</v>
      </c>
      <c r="C10" s="10" t="s">
        <v>64</v>
      </c>
      <c r="D10" s="11">
        <f t="shared" si="0"/>
        <v>12.2</v>
      </c>
      <c r="E10" s="11">
        <v>12.2</v>
      </c>
      <c r="F10" s="15"/>
      <c r="G10" s="15"/>
      <c r="H10" s="15"/>
      <c r="I10" s="15"/>
      <c r="J10" s="15"/>
      <c r="K10" s="15"/>
      <c r="L10" s="15"/>
      <c r="M10" s="16" t="str">
        <f>VLOOKUP(B10,'[1]中期数据 (合并)'!$B$2:$C$133,2,0)</f>
        <v>[2011308]招商引资</v>
      </c>
      <c r="N10" s="16">
        <f>VLOOKUP(B10,'[1]中期数据 (合并)'!$B$1:$E$200,4,0)/10000</f>
        <v>12.2</v>
      </c>
      <c r="O10" s="16" t="e">
        <f>VLOOKUP(B10,[2]明细表!$C$2:$H$80,6,0)/10000</f>
        <v>#N/A</v>
      </c>
    </row>
    <row r="11" spans="1:15" ht="35.1" customHeight="1" x14ac:dyDescent="0.25">
      <c r="A11" s="10" t="s">
        <v>200</v>
      </c>
      <c r="B11" s="10" t="s">
        <v>205</v>
      </c>
      <c r="C11" s="10" t="s">
        <v>64</v>
      </c>
      <c r="D11" s="11">
        <f t="shared" si="0"/>
        <v>0.06</v>
      </c>
      <c r="E11" s="11">
        <v>0.06</v>
      </c>
      <c r="F11" s="15"/>
      <c r="G11" s="15"/>
      <c r="H11" s="15"/>
      <c r="I11" s="15"/>
      <c r="J11" s="15"/>
      <c r="K11" s="15"/>
      <c r="L11" s="15"/>
      <c r="M11" s="16" t="str">
        <f>VLOOKUP(B11,'[1]中期数据 (合并)'!$B$2:$C$133,2,0)</f>
        <v>[2011308]招商引资</v>
      </c>
      <c r="N11" s="16">
        <f>VLOOKUP(B11,'[1]中期数据 (合并)'!$B$1:$E$200,4,0)/10000</f>
        <v>0.06</v>
      </c>
      <c r="O11" s="16" t="e">
        <f>VLOOKUP(B11,[2]明细表!$C$2:$H$80,6,0)/10000</f>
        <v>#N/A</v>
      </c>
    </row>
    <row r="12" spans="1:15" ht="35.1" customHeight="1" x14ac:dyDescent="0.25">
      <c r="A12" s="10" t="s">
        <v>200</v>
      </c>
      <c r="B12" s="10" t="s">
        <v>206</v>
      </c>
      <c r="C12" s="10" t="s">
        <v>64</v>
      </c>
      <c r="D12" s="11">
        <f t="shared" ref="D12:D17" si="1">E12</f>
        <v>5</v>
      </c>
      <c r="E12" s="11">
        <v>5</v>
      </c>
      <c r="F12" s="15"/>
      <c r="G12" s="15"/>
      <c r="H12" s="15"/>
      <c r="I12" s="15"/>
      <c r="J12" s="15"/>
      <c r="K12" s="15"/>
      <c r="L12" s="15"/>
      <c r="M12" s="16" t="s">
        <v>207</v>
      </c>
      <c r="N12" s="16" t="e">
        <f>VLOOKUP(B12,'[1]中期数据 (合并)'!$B$1:$E$200,4,0)/10000</f>
        <v>#N/A</v>
      </c>
      <c r="O12" s="16">
        <f>VLOOKUP(B12,[2]明细表!$C$2:$H$80,6,0)/10000</f>
        <v>5</v>
      </c>
    </row>
    <row r="13" spans="1:15" ht="35.1" customHeight="1" x14ac:dyDescent="0.25">
      <c r="A13" s="10" t="s">
        <v>200</v>
      </c>
      <c r="B13" s="10" t="s">
        <v>182</v>
      </c>
      <c r="C13" s="10" t="s">
        <v>64</v>
      </c>
      <c r="D13" s="11">
        <f t="shared" si="1"/>
        <v>13.8</v>
      </c>
      <c r="E13" s="11">
        <v>13.8</v>
      </c>
      <c r="F13" s="15"/>
      <c r="G13" s="15"/>
      <c r="H13" s="15"/>
      <c r="I13" s="15"/>
      <c r="J13" s="15"/>
      <c r="K13" s="15"/>
      <c r="L13" s="15"/>
      <c r="M13" s="16" t="s">
        <v>207</v>
      </c>
      <c r="N13" s="16" t="e">
        <f>VLOOKUP(B13,'[1]中期数据 (合并)'!$B$1:$E$200,4,0)/10000</f>
        <v>#N/A</v>
      </c>
      <c r="O13" s="16">
        <f>VLOOKUP(B13,[2]明细表!$C$2:$H$80,6,0)/10000</f>
        <v>13.8</v>
      </c>
    </row>
    <row r="14" spans="1:15" ht="35.1" customHeight="1" x14ac:dyDescent="0.25">
      <c r="A14" s="10" t="s">
        <v>200</v>
      </c>
      <c r="B14" s="10" t="s">
        <v>184</v>
      </c>
      <c r="C14" s="10" t="s">
        <v>64</v>
      </c>
      <c r="D14" s="11">
        <f t="shared" si="1"/>
        <v>23.1</v>
      </c>
      <c r="E14" s="11">
        <v>23.1</v>
      </c>
      <c r="F14" s="15"/>
      <c r="G14" s="15"/>
      <c r="H14" s="15"/>
      <c r="I14" s="15"/>
      <c r="J14" s="15"/>
      <c r="K14" s="15"/>
      <c r="L14" s="15"/>
      <c r="M14" s="16" t="s">
        <v>207</v>
      </c>
      <c r="N14" s="16" t="e">
        <f>VLOOKUP(B14,'[1]中期数据 (合并)'!$B$1:$E$200,4,0)/10000</f>
        <v>#N/A</v>
      </c>
      <c r="O14" s="16">
        <f>VLOOKUP(B14,[2]明细表!$C$2:$H$80,6,0)/10000</f>
        <v>23.1</v>
      </c>
    </row>
    <row r="15" spans="1:15" ht="35.1" customHeight="1" x14ac:dyDescent="0.25">
      <c r="A15" s="10" t="s">
        <v>200</v>
      </c>
      <c r="B15" s="10" t="s">
        <v>208</v>
      </c>
      <c r="C15" s="10" t="s">
        <v>64</v>
      </c>
      <c r="D15" s="11">
        <f t="shared" si="1"/>
        <v>7</v>
      </c>
      <c r="E15" s="11">
        <v>7</v>
      </c>
      <c r="F15" s="15"/>
      <c r="G15" s="15"/>
      <c r="H15" s="15"/>
      <c r="I15" s="15"/>
      <c r="J15" s="15"/>
      <c r="K15" s="15"/>
      <c r="L15" s="15"/>
      <c r="M15" s="16" t="s">
        <v>209</v>
      </c>
      <c r="N15" s="16" t="e">
        <f>VLOOKUP(B15,'[1]中期数据 (合并)'!$B$1:$E$200,4,0)/10000</f>
        <v>#N/A</v>
      </c>
      <c r="O15" s="16">
        <f>VLOOKUP(B15,[2]明细表!$C$2:$H$80,6,0)/10000</f>
        <v>7</v>
      </c>
    </row>
    <row r="16" spans="1:15" ht="35.1" customHeight="1" x14ac:dyDescent="0.25">
      <c r="A16" s="9" t="s">
        <v>50</v>
      </c>
      <c r="B16" s="9"/>
      <c r="C16" s="13"/>
      <c r="D16" s="11">
        <f t="shared" si="1"/>
        <v>200.61690000000002</v>
      </c>
      <c r="E16" s="11">
        <f>SUM(E6:E15)</f>
        <v>200.61690000000002</v>
      </c>
      <c r="F16" s="15"/>
      <c r="G16" s="15"/>
      <c r="H16" s="15"/>
      <c r="I16" s="15"/>
      <c r="J16" s="15"/>
      <c r="K16" s="15"/>
      <c r="L16" s="15"/>
      <c r="M16" s="16" t="e">
        <f>VLOOKUP(B16,'[1]中期数据 (合并)'!$B$2:$C$133,2,0)</f>
        <v>#N/A</v>
      </c>
      <c r="N16" s="16" t="e">
        <f>VLOOKUP(B16,'[1]中期数据 (合并)'!$B$1:$E$200,4,0)/10000</f>
        <v>#N/A</v>
      </c>
      <c r="O16" s="16" t="e">
        <f>VLOOKUP(B16,[2]明细表!$C$2:$H$80,6,0)/10000</f>
        <v>#N/A</v>
      </c>
    </row>
    <row r="17" spans="4:5" ht="35.1" customHeight="1" x14ac:dyDescent="0.15">
      <c r="D17" s="2">
        <f t="shared" si="1"/>
        <v>200.61690000000002</v>
      </c>
      <c r="E17" s="2">
        <f>SUBTOTAL(9,E6:E15)</f>
        <v>200.61690000000002</v>
      </c>
    </row>
    <row r="18" spans="4:5" ht="35.1" customHeight="1" x14ac:dyDescent="0.15"/>
    <row r="19" spans="4:5" ht="35.1" customHeight="1" x14ac:dyDescent="0.15"/>
    <row r="20" spans="4:5" ht="35.1" customHeight="1" x14ac:dyDescent="0.15"/>
    <row r="21" spans="4:5" ht="35.1" customHeight="1" x14ac:dyDescent="0.15"/>
    <row r="22" spans="4:5" ht="35.1" customHeight="1" x14ac:dyDescent="0.15"/>
    <row r="23" spans="4:5" ht="35.1" customHeight="1" x14ac:dyDescent="0.15"/>
    <row r="24" spans="4:5" ht="35.1" customHeight="1" x14ac:dyDescent="0.15"/>
    <row r="25" spans="4:5" ht="35.1" customHeight="1" x14ac:dyDescent="0.15"/>
    <row r="26" spans="4:5" ht="35.1" customHeight="1" x14ac:dyDescent="0.15"/>
    <row r="27" spans="4:5" ht="35.1" customHeight="1" x14ac:dyDescent="0.15"/>
  </sheetData>
  <autoFilter ref="A5:O16" xr:uid="{00000000-0009-0000-0000-00000B000000}"/>
  <mergeCells count="9">
    <mergeCell ref="B2:L2"/>
    <mergeCell ref="E4:G4"/>
    <mergeCell ref="H4:J4"/>
    <mergeCell ref="A4:A5"/>
    <mergeCell ref="B4:B5"/>
    <mergeCell ref="C4:C5"/>
    <mergeCell ref="D4:D5"/>
    <mergeCell ref="K4:K5"/>
    <mergeCell ref="L4:L5"/>
  </mergeCells>
  <phoneticPr fontId="0" type="noConversion"/>
  <pageMargins left="0.7" right="0.7" top="0.75" bottom="0.75" header="0.3" footer="0.3"/>
  <pageSetup paperSize="9" scale="6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O36"/>
  <sheetViews>
    <sheetView showGridLines="0" showZeros="0" topLeftCell="A17" zoomScale="85" zoomScaleNormal="85" workbookViewId="0">
      <selection activeCell="B30" sqref="B30"/>
    </sheetView>
  </sheetViews>
  <sheetFormatPr defaultColWidth="6" defaultRowHeight="18" customHeight="1" x14ac:dyDescent="0.15"/>
  <cols>
    <col min="1" max="1" width="50.625" customWidth="1"/>
    <col min="2" max="2" width="17.625" customWidth="1"/>
    <col min="3" max="3" width="50.625" customWidth="1"/>
    <col min="4" max="4" width="17.625" customWidth="1"/>
    <col min="5" max="156" width="9" customWidth="1"/>
    <col min="157" max="249" width="9.125" customWidth="1"/>
  </cols>
  <sheetData>
    <row r="1" spans="1:249" ht="24" customHeight="1" x14ac:dyDescent="0.3">
      <c r="A1" s="20" t="s">
        <v>0</v>
      </c>
    </row>
    <row r="2" spans="1:249" ht="42" customHeight="1" x14ac:dyDescent="0.15">
      <c r="A2" s="21" t="s">
        <v>1</v>
      </c>
      <c r="B2" s="21"/>
      <c r="C2" s="21"/>
      <c r="D2" s="2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row>
    <row r="3" spans="1:249" ht="24" customHeight="1" x14ac:dyDescent="0.25">
      <c r="A3" s="22" t="s">
        <v>2</v>
      </c>
      <c r="B3" s="17"/>
      <c r="C3" s="17"/>
      <c r="D3" s="17" t="s">
        <v>3</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row>
    <row r="4" spans="1:249" ht="37.200000000000003" customHeight="1" x14ac:dyDescent="0.25">
      <c r="A4" s="102" t="s">
        <v>4</v>
      </c>
      <c r="B4" s="102"/>
      <c r="C4" s="102" t="s">
        <v>5</v>
      </c>
      <c r="D4" s="102"/>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row>
    <row r="5" spans="1:249" ht="37.200000000000003" customHeight="1" x14ac:dyDescent="0.25">
      <c r="A5" s="23" t="s">
        <v>6</v>
      </c>
      <c r="B5" s="64" t="s">
        <v>7</v>
      </c>
      <c r="C5" s="23" t="s">
        <v>6</v>
      </c>
      <c r="D5" s="64" t="s">
        <v>7</v>
      </c>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row>
    <row r="6" spans="1:249" ht="30" customHeight="1" x14ac:dyDescent="0.25">
      <c r="A6" s="100" t="s">
        <v>8</v>
      </c>
      <c r="B6" s="59">
        <f>D6</f>
        <v>833.631843</v>
      </c>
      <c r="C6" s="65" t="s">
        <v>9</v>
      </c>
      <c r="D6" s="59">
        <f>'4'!D6</f>
        <v>833.631843</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row>
    <row r="7" spans="1:249" ht="30" customHeight="1" x14ac:dyDescent="0.25">
      <c r="A7" s="100" t="s">
        <v>10</v>
      </c>
      <c r="B7" s="28"/>
      <c r="C7" s="65" t="s">
        <v>11</v>
      </c>
      <c r="D7" s="28"/>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row>
    <row r="8" spans="1:249" ht="30" customHeight="1" x14ac:dyDescent="0.25">
      <c r="A8" s="100" t="s">
        <v>12</v>
      </c>
      <c r="B8" s="28"/>
      <c r="C8" s="65" t="s">
        <v>13</v>
      </c>
      <c r="D8" s="2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row>
    <row r="9" spans="1:249" ht="30" customHeight="1" x14ac:dyDescent="0.25">
      <c r="A9" s="101" t="s">
        <v>14</v>
      </c>
      <c r="B9" s="28"/>
      <c r="C9" s="65" t="s">
        <v>15</v>
      </c>
      <c r="D9" s="28"/>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row>
    <row r="10" spans="1:249" ht="30" customHeight="1" x14ac:dyDescent="0.25">
      <c r="A10" s="101" t="s">
        <v>16</v>
      </c>
      <c r="B10" s="28"/>
      <c r="C10" s="65" t="s">
        <v>17</v>
      </c>
      <c r="D10" s="2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row>
    <row r="11" spans="1:249" ht="30" customHeight="1" x14ac:dyDescent="0.25">
      <c r="A11" s="101" t="s">
        <v>18</v>
      </c>
      <c r="B11" s="28"/>
      <c r="C11" s="63" t="s">
        <v>19</v>
      </c>
      <c r="D11" s="28"/>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row>
    <row r="12" spans="1:249" ht="30" customHeight="1" x14ac:dyDescent="0.25">
      <c r="A12" s="100" t="s">
        <v>20</v>
      </c>
      <c r="B12" s="28"/>
      <c r="C12" s="65" t="s">
        <v>21</v>
      </c>
      <c r="D12" s="28"/>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row>
    <row r="13" spans="1:249" ht="30" customHeight="1" x14ac:dyDescent="0.25">
      <c r="A13" s="100" t="s">
        <v>22</v>
      </c>
      <c r="B13" s="66"/>
      <c r="C13" s="65" t="s">
        <v>23</v>
      </c>
      <c r="D13" s="28"/>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row>
    <row r="14" spans="1:249" ht="30" customHeight="1" x14ac:dyDescent="0.25">
      <c r="A14" s="100" t="s">
        <v>24</v>
      </c>
      <c r="B14" s="66"/>
      <c r="C14" s="65" t="s">
        <v>25</v>
      </c>
      <c r="D14" s="28"/>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row>
    <row r="15" spans="1:249" ht="30" customHeight="1" x14ac:dyDescent="0.25">
      <c r="A15" s="100"/>
      <c r="B15" s="66"/>
      <c r="C15" s="65" t="s">
        <v>26</v>
      </c>
      <c r="D15" s="28"/>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row>
    <row r="16" spans="1:249" ht="30" customHeight="1" x14ac:dyDescent="0.25">
      <c r="A16" s="100"/>
      <c r="B16" s="66"/>
      <c r="C16" s="65" t="s">
        <v>27</v>
      </c>
      <c r="D16" s="28"/>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row>
    <row r="17" spans="1:249" ht="30" customHeight="1" x14ac:dyDescent="0.25">
      <c r="A17" s="100"/>
      <c r="B17" s="66"/>
      <c r="C17" s="65" t="s">
        <v>28</v>
      </c>
      <c r="D17" s="28"/>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row>
    <row r="18" spans="1:249" ht="30" customHeight="1" x14ac:dyDescent="0.25">
      <c r="A18" s="100"/>
      <c r="B18" s="28"/>
      <c r="C18" s="65" t="s">
        <v>29</v>
      </c>
      <c r="D18" s="28"/>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row>
    <row r="19" spans="1:249" ht="30" customHeight="1" x14ac:dyDescent="0.25">
      <c r="A19" s="100"/>
      <c r="B19" s="28"/>
      <c r="C19" s="65" t="s">
        <v>30</v>
      </c>
      <c r="D19" s="2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row>
    <row r="20" spans="1:249" ht="30" customHeight="1" x14ac:dyDescent="0.25">
      <c r="A20" s="100"/>
      <c r="B20" s="28"/>
      <c r="C20" s="65" t="s">
        <v>31</v>
      </c>
      <c r="D20" s="68"/>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row>
    <row r="21" spans="1:249" ht="30" customHeight="1" x14ac:dyDescent="0.25">
      <c r="A21" s="32"/>
      <c r="B21" s="28"/>
      <c r="C21" s="65" t="s">
        <v>32</v>
      </c>
      <c r="D21" s="68"/>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row>
    <row r="22" spans="1:249" ht="30" customHeight="1" x14ac:dyDescent="0.25">
      <c r="A22" s="32"/>
      <c r="B22" s="28"/>
      <c r="C22" s="69" t="s">
        <v>33</v>
      </c>
      <c r="D22" s="28"/>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row>
    <row r="23" spans="1:249" ht="30" customHeight="1" x14ac:dyDescent="0.25">
      <c r="A23" s="32"/>
      <c r="B23" s="28"/>
      <c r="C23" s="69" t="s">
        <v>34</v>
      </c>
      <c r="D23" s="70"/>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row>
    <row r="24" spans="1:249" ht="30" customHeight="1" x14ac:dyDescent="0.25">
      <c r="A24" s="32"/>
      <c r="B24" s="28"/>
      <c r="C24" s="69" t="s">
        <v>35</v>
      </c>
      <c r="D24" s="70"/>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row>
    <row r="25" spans="1:249" ht="31.2" customHeight="1" x14ac:dyDescent="0.25">
      <c r="A25" s="32"/>
      <c r="B25" s="28"/>
      <c r="C25" s="69" t="s">
        <v>36</v>
      </c>
      <c r="D25" s="70"/>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row>
    <row r="26" spans="1:249" ht="31.2" customHeight="1" x14ac:dyDescent="0.25">
      <c r="A26" s="32"/>
      <c r="B26" s="28"/>
      <c r="C26" s="69" t="s">
        <v>37</v>
      </c>
      <c r="D26" s="70"/>
      <c r="E26" s="79"/>
      <c r="F26" s="43"/>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row>
    <row r="27" spans="1:249" ht="31.2" customHeight="1" x14ac:dyDescent="0.25">
      <c r="A27" s="32"/>
      <c r="B27" s="28"/>
      <c r="C27" s="69" t="s">
        <v>38</v>
      </c>
      <c r="D27" s="70"/>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row>
    <row r="28" spans="1:249" ht="30" customHeight="1" x14ac:dyDescent="0.25">
      <c r="A28" s="42" t="s">
        <v>39</v>
      </c>
      <c r="B28" s="59">
        <f>SUM(B6:B27)</f>
        <v>833.631843</v>
      </c>
      <c r="C28" s="42" t="s">
        <v>40</v>
      </c>
      <c r="D28" s="59">
        <f>SUM(D6:D27)</f>
        <v>833.631843</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row>
    <row r="29" spans="1:249" ht="30" customHeight="1" x14ac:dyDescent="0.15">
      <c r="A29" s="100" t="s">
        <v>41</v>
      </c>
      <c r="B29" s="28"/>
      <c r="C29" s="65" t="s">
        <v>42</v>
      </c>
      <c r="D29" s="28"/>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row>
    <row r="30" spans="1:249" ht="30" customHeight="1" x14ac:dyDescent="0.25">
      <c r="A30" s="42" t="s">
        <v>43</v>
      </c>
      <c r="B30" s="72">
        <f>B28+B29</f>
        <v>833.631843</v>
      </c>
      <c r="C30" s="42" t="s">
        <v>44</v>
      </c>
      <c r="D30" s="72">
        <f>D28+D29</f>
        <v>833.631843</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row>
    <row r="31" spans="1:249" ht="27" customHeight="1" x14ac:dyDescent="0.25">
      <c r="A31" s="33" t="s">
        <v>45</v>
      </c>
      <c r="B31" s="73"/>
      <c r="C31" s="74"/>
      <c r="D31" s="75"/>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row>
    <row r="32" spans="1:249" ht="27.75" customHeight="1" x14ac:dyDescent="0.25">
      <c r="A32" s="76"/>
      <c r="B32" s="77"/>
      <c r="C32" s="76"/>
      <c r="D32" s="77"/>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row>
    <row r="33" spans="1:249" ht="27.75" customHeight="1" x14ac:dyDescent="0.1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row>
    <row r="34" spans="1:249" ht="27.75" customHeight="1" x14ac:dyDescent="0.1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80"/>
      <c r="FB34" s="80"/>
      <c r="FC34" s="80"/>
      <c r="FD34" s="80"/>
      <c r="FE34" s="80"/>
      <c r="FF34" s="80"/>
      <c r="FG34" s="80"/>
      <c r="FH34" s="80"/>
      <c r="FI34" s="80"/>
      <c r="FJ34" s="80"/>
      <c r="FK34" s="80"/>
      <c r="FL34" s="80"/>
      <c r="FM34" s="80"/>
      <c r="FN34" s="80"/>
      <c r="FO34" s="80"/>
      <c r="FP34" s="80"/>
      <c r="FQ34" s="80"/>
      <c r="FR34" s="80"/>
      <c r="FS34" s="80"/>
      <c r="FT34" s="80"/>
      <c r="FU34" s="80"/>
      <c r="FV34" s="80"/>
      <c r="FW34" s="80"/>
      <c r="FX34" s="80"/>
      <c r="FY34" s="80"/>
      <c r="FZ34" s="80"/>
      <c r="GA34" s="80"/>
      <c r="GB34" s="80"/>
      <c r="GC34" s="80"/>
      <c r="GD34" s="80"/>
      <c r="GE34" s="80"/>
      <c r="GF34" s="80"/>
      <c r="GG34" s="80"/>
      <c r="GH34" s="80"/>
      <c r="GI34" s="80"/>
      <c r="GJ34" s="80"/>
      <c r="GK34" s="80"/>
      <c r="GL34" s="80"/>
      <c r="GM34" s="80"/>
      <c r="GN34" s="80"/>
      <c r="GO34" s="80"/>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c r="HN34" s="80"/>
      <c r="HO34" s="80"/>
      <c r="HP34" s="80"/>
      <c r="HQ34" s="80"/>
      <c r="HR34" s="80"/>
      <c r="HS34" s="80"/>
      <c r="HT34" s="80"/>
      <c r="HU34" s="80"/>
      <c r="HV34" s="80"/>
      <c r="HW34" s="80"/>
      <c r="HX34" s="80"/>
      <c r="HY34" s="80"/>
      <c r="HZ34" s="80"/>
      <c r="IA34" s="80"/>
      <c r="IB34" s="80"/>
      <c r="IC34" s="80"/>
      <c r="ID34" s="80"/>
      <c r="IE34" s="80"/>
      <c r="IF34" s="80"/>
      <c r="IG34" s="80"/>
      <c r="IH34" s="80"/>
      <c r="II34" s="80"/>
      <c r="IJ34" s="80"/>
      <c r="IK34" s="80"/>
      <c r="IL34" s="80"/>
      <c r="IM34" s="80"/>
      <c r="IN34" s="80"/>
      <c r="IO34" s="80"/>
    </row>
    <row r="35" spans="1:249" ht="27.75" customHeight="1"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80"/>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row>
    <row r="36" spans="1:249" ht="27.75" customHeight="1"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row>
  </sheetData>
  <mergeCells count="2">
    <mergeCell ref="A4:B4"/>
    <mergeCell ref="C4:D4"/>
  </mergeCells>
  <phoneticPr fontId="0" type="noConversion"/>
  <printOptions horizontalCentered="1"/>
  <pageMargins left="0.55118109297564599" right="0.55118109297564599" top="0.78" bottom="0.59055118110236204" header="0.59055118110236204" footer="0.23622048182750299"/>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8"/>
  <sheetViews>
    <sheetView showGridLines="0" showZeros="0" topLeftCell="A4" workbookViewId="0">
      <selection activeCell="M13" sqref="M13"/>
    </sheetView>
  </sheetViews>
  <sheetFormatPr defaultColWidth="9" defaultRowHeight="27.75" customHeight="1" x14ac:dyDescent="0.15"/>
  <cols>
    <col min="1" max="1" width="10.875" style="88" customWidth="1"/>
    <col min="2" max="2" width="9.5" style="88" customWidth="1"/>
    <col min="3" max="3" width="10.875" style="88" customWidth="1"/>
    <col min="4" max="11" width="8.875" style="88" customWidth="1"/>
    <col min="12" max="13" width="8.875" style="76" customWidth="1"/>
    <col min="14" max="19" width="8.875" style="88" customWidth="1"/>
    <col min="20" max="251" width="9" style="76" customWidth="1"/>
    <col min="252" max="252" width="9.125" customWidth="1"/>
  </cols>
  <sheetData>
    <row r="1" spans="1:251" s="81" customFormat="1" ht="27" customHeight="1" x14ac:dyDescent="0.3">
      <c r="A1" s="20" t="s">
        <v>46</v>
      </c>
      <c r="B1" s="20"/>
      <c r="C1" s="20"/>
      <c r="D1" s="20"/>
      <c r="E1" s="96"/>
      <c r="F1" s="96"/>
      <c r="G1" s="96"/>
      <c r="H1" s="96"/>
      <c r="I1" s="96"/>
      <c r="J1" s="96"/>
      <c r="K1" s="96"/>
      <c r="L1" s="96"/>
      <c r="N1" s="96"/>
      <c r="O1" s="96"/>
      <c r="P1" s="96"/>
      <c r="Q1" s="96"/>
      <c r="R1" s="96"/>
      <c r="S1" s="96"/>
    </row>
    <row r="2" spans="1:251" s="78" customFormat="1" ht="40.5" customHeight="1" x14ac:dyDescent="0.15">
      <c r="A2" s="103" t="s">
        <v>47</v>
      </c>
      <c r="B2" s="103"/>
      <c r="C2" s="103"/>
      <c r="D2" s="103"/>
      <c r="E2" s="103"/>
      <c r="F2" s="103"/>
      <c r="G2" s="103"/>
      <c r="H2" s="103"/>
      <c r="I2" s="103"/>
      <c r="J2" s="103"/>
      <c r="K2" s="103"/>
      <c r="L2" s="103"/>
      <c r="M2" s="103"/>
      <c r="N2" s="103"/>
      <c r="O2" s="103"/>
      <c r="P2" s="103"/>
      <c r="Q2" s="103"/>
      <c r="R2" s="103"/>
      <c r="S2" s="103"/>
    </row>
    <row r="3" spans="1:251" s="78" customFormat="1" ht="27.75" customHeight="1" x14ac:dyDescent="0.15">
      <c r="A3" s="89"/>
      <c r="B3" s="89"/>
      <c r="C3" s="89"/>
      <c r="D3" s="89"/>
      <c r="E3" s="89"/>
      <c r="F3" s="89"/>
      <c r="G3" s="89"/>
      <c r="H3" s="89"/>
      <c r="I3" s="89"/>
      <c r="J3" s="89"/>
      <c r="K3" s="89"/>
      <c r="L3" s="89"/>
      <c r="M3" s="89"/>
      <c r="N3" s="89"/>
      <c r="O3" s="89"/>
      <c r="P3" s="89"/>
      <c r="Q3" s="89"/>
      <c r="R3" s="89"/>
      <c r="S3" s="89"/>
    </row>
    <row r="4" spans="1:251" s="17" customFormat="1" ht="22.2" customHeight="1" x14ac:dyDescent="0.25">
      <c r="A4" s="90" t="s">
        <v>2</v>
      </c>
      <c r="B4" s="91"/>
      <c r="C4" s="91"/>
      <c r="D4" s="91"/>
      <c r="E4" s="91"/>
      <c r="F4" s="91"/>
      <c r="G4" s="91"/>
      <c r="H4" s="91"/>
      <c r="I4" s="91"/>
      <c r="J4" s="91"/>
      <c r="K4" s="91"/>
      <c r="L4" s="91"/>
      <c r="N4" s="91"/>
      <c r="O4" s="91"/>
      <c r="P4" s="91"/>
      <c r="Q4" s="91"/>
      <c r="R4" s="91"/>
      <c r="S4" s="91" t="s">
        <v>3</v>
      </c>
    </row>
    <row r="5" spans="1:251" s="87" customFormat="1" ht="29.85" customHeight="1" x14ac:dyDescent="0.15">
      <c r="A5" s="105" t="s">
        <v>48</v>
      </c>
      <c r="B5" s="105" t="s">
        <v>49</v>
      </c>
      <c r="C5" s="108" t="s">
        <v>50</v>
      </c>
      <c r="D5" s="104" t="s">
        <v>51</v>
      </c>
      <c r="E5" s="104"/>
      <c r="F5" s="104"/>
      <c r="G5" s="104"/>
      <c r="H5" s="104"/>
      <c r="I5" s="104"/>
      <c r="J5" s="104"/>
      <c r="K5" s="104"/>
      <c r="L5" s="104"/>
      <c r="M5" s="104"/>
      <c r="N5" s="105" t="s">
        <v>41</v>
      </c>
      <c r="O5" s="105"/>
      <c r="P5" s="105"/>
      <c r="Q5" s="105"/>
      <c r="R5" s="105"/>
      <c r="S5" s="105"/>
    </row>
    <row r="6" spans="1:251" s="87" customFormat="1" ht="29.85" customHeight="1" x14ac:dyDescent="0.15">
      <c r="A6" s="105"/>
      <c r="B6" s="105"/>
      <c r="C6" s="109"/>
      <c r="D6" s="92" t="s">
        <v>52</v>
      </c>
      <c r="E6" s="94" t="s">
        <v>53</v>
      </c>
      <c r="F6" s="94" t="s">
        <v>54</v>
      </c>
      <c r="G6" s="94" t="s">
        <v>55</v>
      </c>
      <c r="H6" s="94" t="s">
        <v>56</v>
      </c>
      <c r="I6" s="94" t="s">
        <v>57</v>
      </c>
      <c r="J6" s="94" t="s">
        <v>58</v>
      </c>
      <c r="K6" s="94" t="s">
        <v>59</v>
      </c>
      <c r="L6" s="94" t="s">
        <v>60</v>
      </c>
      <c r="M6" s="94" t="s">
        <v>61</v>
      </c>
      <c r="N6" s="93" t="s">
        <v>52</v>
      </c>
      <c r="O6" s="92" t="s">
        <v>53</v>
      </c>
      <c r="P6" s="92" t="s">
        <v>54</v>
      </c>
      <c r="Q6" s="92" t="s">
        <v>62</v>
      </c>
      <c r="R6" s="98" t="s">
        <v>56</v>
      </c>
      <c r="S6" s="99" t="s">
        <v>63</v>
      </c>
    </row>
    <row r="7" spans="1:251" s="18" customFormat="1" ht="33.75" customHeight="1" x14ac:dyDescent="0.25">
      <c r="A7" s="94">
        <v>389</v>
      </c>
      <c r="B7" s="94" t="s">
        <v>64</v>
      </c>
      <c r="C7" s="95">
        <f>D7+N7</f>
        <v>833.631843</v>
      </c>
      <c r="D7" s="95">
        <f>SUM(E7:M7)</f>
        <v>833.631843</v>
      </c>
      <c r="E7" s="95">
        <f>'4'!D6</f>
        <v>833.631843</v>
      </c>
      <c r="F7" s="23"/>
      <c r="G7" s="23"/>
      <c r="H7" s="23"/>
      <c r="I7" s="23"/>
      <c r="J7" s="23"/>
      <c r="K7" s="23"/>
      <c r="L7" s="23"/>
      <c r="M7" s="23"/>
      <c r="N7" s="95">
        <f>SUM(O7:S7)</f>
        <v>0</v>
      </c>
      <c r="O7" s="28"/>
      <c r="P7" s="28"/>
      <c r="Q7" s="28"/>
      <c r="R7" s="28"/>
      <c r="S7" s="28"/>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spans="1:251" ht="33.75" customHeight="1" x14ac:dyDescent="0.15">
      <c r="A8" s="106" t="s">
        <v>50</v>
      </c>
      <c r="B8" s="107"/>
      <c r="C8" s="95">
        <f>C7</f>
        <v>833.631843</v>
      </c>
      <c r="D8" s="94"/>
      <c r="E8" s="94"/>
      <c r="F8" s="94"/>
      <c r="G8" s="94"/>
      <c r="H8" s="28"/>
      <c r="I8" s="28"/>
      <c r="J8" s="28"/>
      <c r="K8" s="28"/>
      <c r="L8" s="28"/>
      <c r="M8" s="28"/>
      <c r="N8" s="28"/>
      <c r="O8" s="97"/>
      <c r="P8" s="97"/>
      <c r="Q8" s="97"/>
      <c r="R8" s="97"/>
      <c r="S8" s="97"/>
    </row>
  </sheetData>
  <mergeCells count="7">
    <mergeCell ref="A2:S2"/>
    <mergeCell ref="D5:M5"/>
    <mergeCell ref="N5:S5"/>
    <mergeCell ref="A8:B8"/>
    <mergeCell ref="A5:A6"/>
    <mergeCell ref="B5:B6"/>
    <mergeCell ref="C5:C6"/>
  </mergeCells>
  <phoneticPr fontId="0" type="noConversion"/>
  <printOptions horizontalCentered="1"/>
  <pageMargins left="0.82677165354330695" right="0.82677165354330695" top="0.96" bottom="0.59055118110236204"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M16"/>
  <sheetViews>
    <sheetView showGridLines="0" showZeros="0" topLeftCell="A2" zoomScale="85" zoomScaleNormal="85" workbookViewId="0">
      <selection activeCell="D15" sqref="D15"/>
    </sheetView>
  </sheetViews>
  <sheetFormatPr defaultColWidth="9" defaultRowHeight="27.75" customHeight="1" x14ac:dyDescent="0.15"/>
  <cols>
    <col min="1" max="1" width="23.625" style="82" customWidth="1"/>
    <col min="2" max="2" width="22.875" style="82" customWidth="1"/>
    <col min="3" max="8" width="17.375" style="83" customWidth="1"/>
    <col min="9" max="247" width="10.625" style="19" customWidth="1"/>
    <col min="248" max="249" width="9.125" customWidth="1"/>
  </cols>
  <sheetData>
    <row r="1" spans="1:247" s="81" customFormat="1" ht="27" customHeight="1" x14ac:dyDescent="0.3">
      <c r="A1" s="20" t="s">
        <v>65</v>
      </c>
      <c r="B1" s="20"/>
    </row>
    <row r="2" spans="1:247" ht="48.75" customHeight="1" x14ac:dyDescent="0.15">
      <c r="A2" s="21" t="s">
        <v>66</v>
      </c>
      <c r="B2" s="21"/>
      <c r="C2" s="21"/>
      <c r="D2" s="21"/>
      <c r="E2" s="21"/>
      <c r="F2" s="21"/>
      <c r="G2" s="21"/>
      <c r="H2" s="84"/>
      <c r="I2" s="86"/>
      <c r="J2" s="21"/>
      <c r="K2" s="86"/>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row>
    <row r="3" spans="1:247" s="17" customFormat="1" ht="22.2" customHeight="1" x14ac:dyDescent="0.25">
      <c r="A3" s="22" t="s">
        <v>2</v>
      </c>
      <c r="H3" s="17" t="s">
        <v>3</v>
      </c>
    </row>
    <row r="4" spans="1:247" s="79" customFormat="1" ht="29.85" customHeight="1" x14ac:dyDescent="0.15">
      <c r="A4" s="102" t="s">
        <v>67</v>
      </c>
      <c r="B4" s="102" t="s">
        <v>68</v>
      </c>
      <c r="C4" s="110" t="s">
        <v>69</v>
      </c>
      <c r="D4" s="102" t="s">
        <v>70</v>
      </c>
      <c r="E4" s="102" t="s">
        <v>71</v>
      </c>
      <c r="F4" s="102" t="s">
        <v>72</v>
      </c>
      <c r="G4" s="102" t="s">
        <v>73</v>
      </c>
      <c r="H4" s="102" t="s">
        <v>74</v>
      </c>
    </row>
    <row r="5" spans="1:247" s="79" customFormat="1" ht="29.85" customHeight="1" x14ac:dyDescent="0.15">
      <c r="A5" s="102"/>
      <c r="B5" s="102"/>
      <c r="C5" s="110"/>
      <c r="D5" s="102"/>
      <c r="E5" s="102"/>
      <c r="F5" s="102"/>
      <c r="G5" s="102"/>
      <c r="H5" s="102"/>
    </row>
    <row r="6" spans="1:247" s="79" customFormat="1" ht="29.85" customHeight="1" x14ac:dyDescent="0.15">
      <c r="A6" s="102"/>
      <c r="B6" s="102"/>
      <c r="C6" s="110"/>
      <c r="D6" s="102"/>
      <c r="E6" s="102"/>
      <c r="F6" s="102"/>
      <c r="G6" s="102"/>
      <c r="H6" s="102"/>
    </row>
    <row r="7" spans="1:247" s="34" customFormat="1" ht="47.25" customHeight="1" x14ac:dyDescent="0.25">
      <c r="A7" s="32">
        <v>201</v>
      </c>
      <c r="B7" s="26" t="s">
        <v>75</v>
      </c>
      <c r="C7" s="59">
        <f>D7+E7</f>
        <v>833.631843</v>
      </c>
      <c r="D7" s="59">
        <f>'5'!D6</f>
        <v>633.01494300000002</v>
      </c>
      <c r="E7" s="85">
        <f>'5'!G6</f>
        <v>200.61690000000002</v>
      </c>
      <c r="F7" s="28"/>
      <c r="G7" s="28"/>
      <c r="H7" s="2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row>
    <row r="8" spans="1:247" s="18" customFormat="1" ht="47.25" customHeight="1" x14ac:dyDescent="0.25">
      <c r="A8" s="60" t="s">
        <v>76</v>
      </c>
      <c r="B8" s="29" t="s">
        <v>77</v>
      </c>
      <c r="C8" s="59">
        <f t="shared" ref="C8:C15" si="0">D8+E8</f>
        <v>636.01494300000002</v>
      </c>
      <c r="D8" s="59">
        <f>'5'!D7</f>
        <v>633.01494300000002</v>
      </c>
      <c r="E8" s="85">
        <f>'5'!G7</f>
        <v>3</v>
      </c>
      <c r="F8" s="28"/>
      <c r="G8" s="28"/>
      <c r="H8" s="28"/>
      <c r="I8" s="34"/>
    </row>
    <row r="9" spans="1:247" ht="47.25" customHeight="1" x14ac:dyDescent="0.15">
      <c r="A9" s="61" t="s">
        <v>78</v>
      </c>
      <c r="B9" s="30" t="s">
        <v>79</v>
      </c>
      <c r="C9" s="59">
        <f t="shared" si="0"/>
        <v>633.01494300000002</v>
      </c>
      <c r="D9" s="59">
        <f>'5'!D8</f>
        <v>633.01494300000002</v>
      </c>
      <c r="E9" s="85">
        <f>'5'!G8</f>
        <v>0</v>
      </c>
      <c r="F9" s="28"/>
      <c r="G9" s="28"/>
      <c r="H9" s="28"/>
    </row>
    <row r="10" spans="1:247" ht="47.25" customHeight="1" x14ac:dyDescent="0.15">
      <c r="A10" s="61" t="s">
        <v>80</v>
      </c>
      <c r="B10" s="30" t="s">
        <v>81</v>
      </c>
      <c r="C10" s="59">
        <f t="shared" si="0"/>
        <v>3</v>
      </c>
      <c r="D10" s="59">
        <f>'5'!D9</f>
        <v>0</v>
      </c>
      <c r="E10" s="85">
        <f>'5'!G9</f>
        <v>3</v>
      </c>
      <c r="F10" s="28"/>
      <c r="G10" s="28"/>
      <c r="H10" s="28"/>
    </row>
    <row r="11" spans="1:247" ht="47.25" customHeight="1" x14ac:dyDescent="0.15">
      <c r="A11" s="60" t="s">
        <v>82</v>
      </c>
      <c r="B11" s="62" t="s">
        <v>83</v>
      </c>
      <c r="C11" s="59">
        <f t="shared" si="0"/>
        <v>41.9</v>
      </c>
      <c r="D11" s="59">
        <f>'5'!D10</f>
        <v>0</v>
      </c>
      <c r="E11" s="85">
        <f>'5'!G10</f>
        <v>41.9</v>
      </c>
      <c r="F11" s="28"/>
      <c r="G11" s="28"/>
      <c r="H11" s="28"/>
    </row>
    <row r="12" spans="1:247" ht="47.25" customHeight="1" x14ac:dyDescent="0.15">
      <c r="A12" s="61" t="s">
        <v>84</v>
      </c>
      <c r="B12" s="60" t="s">
        <v>85</v>
      </c>
      <c r="C12" s="59">
        <f t="shared" si="0"/>
        <v>41.9</v>
      </c>
      <c r="D12" s="59">
        <f>'5'!D11</f>
        <v>0</v>
      </c>
      <c r="E12" s="85">
        <f>'5'!G11</f>
        <v>41.9</v>
      </c>
      <c r="F12" s="28"/>
      <c r="G12" s="28"/>
      <c r="H12" s="28"/>
    </row>
    <row r="13" spans="1:247" ht="47.25" customHeight="1" x14ac:dyDescent="0.15">
      <c r="A13" s="61" t="s">
        <v>86</v>
      </c>
      <c r="B13" s="60" t="s">
        <v>87</v>
      </c>
      <c r="C13" s="59">
        <f t="shared" si="0"/>
        <v>155.71690000000001</v>
      </c>
      <c r="D13" s="59">
        <f>'5'!D12</f>
        <v>0</v>
      </c>
      <c r="E13" s="85">
        <f>'5'!G12</f>
        <v>155.71690000000001</v>
      </c>
      <c r="F13" s="28"/>
      <c r="G13" s="28"/>
      <c r="H13" s="28"/>
    </row>
    <row r="14" spans="1:247" ht="47.25" customHeight="1" x14ac:dyDescent="0.15">
      <c r="A14" s="61" t="s">
        <v>82</v>
      </c>
      <c r="B14" s="60" t="s">
        <v>88</v>
      </c>
      <c r="C14" s="59">
        <f t="shared" si="0"/>
        <v>155.71690000000001</v>
      </c>
      <c r="D14" s="59">
        <f>'5'!D13</f>
        <v>0</v>
      </c>
      <c r="E14" s="85">
        <f>'5'!G13</f>
        <v>155.71690000000001</v>
      </c>
      <c r="F14" s="28"/>
      <c r="G14" s="28"/>
      <c r="H14" s="28"/>
    </row>
    <row r="15" spans="1:247" ht="47.25" customHeight="1" x14ac:dyDescent="0.15">
      <c r="A15" s="62" t="s">
        <v>89</v>
      </c>
      <c r="B15" s="60" t="s">
        <v>69</v>
      </c>
      <c r="C15" s="59">
        <f t="shared" si="0"/>
        <v>833.631843</v>
      </c>
      <c r="D15" s="59">
        <f t="shared" ref="D15:E15" si="1">D7</f>
        <v>633.01494300000002</v>
      </c>
      <c r="E15" s="59">
        <f t="shared" si="1"/>
        <v>200.61690000000002</v>
      </c>
      <c r="F15" s="28"/>
      <c r="G15" s="28"/>
      <c r="H15" s="28"/>
    </row>
    <row r="16" spans="1:247" ht="27.75" customHeight="1" x14ac:dyDescent="0.15">
      <c r="A16" s="63" t="s">
        <v>90</v>
      </c>
    </row>
  </sheetData>
  <mergeCells count="8">
    <mergeCell ref="F4:F6"/>
    <mergeCell ref="G4:G6"/>
    <mergeCell ref="H4:H6"/>
    <mergeCell ref="A4:A6"/>
    <mergeCell ref="B4:B6"/>
    <mergeCell ref="C4:C6"/>
    <mergeCell ref="D4:D6"/>
    <mergeCell ref="E4:E6"/>
  </mergeCells>
  <phoneticPr fontId="0" type="noConversion"/>
  <printOptions horizontalCentered="1"/>
  <pageMargins left="0.82677165354330695" right="0.82677165354330695" top="1.1023622047244099" bottom="0.59055118110236204" header="0.511811023622047" footer="0.511811023622047"/>
  <pageSetup paperSize="9" scale="77"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P37"/>
  <sheetViews>
    <sheetView showGridLines="0" showZeros="0" topLeftCell="A4" zoomScale="85" zoomScaleNormal="85" workbookViewId="0">
      <selection activeCell="D6" sqref="D6"/>
    </sheetView>
  </sheetViews>
  <sheetFormatPr defaultColWidth="6" defaultRowHeight="18" customHeight="1" x14ac:dyDescent="0.15"/>
  <cols>
    <col min="1" max="1" width="50.625" customWidth="1"/>
    <col min="2" max="2" width="17.625" customWidth="1"/>
    <col min="3" max="3" width="50.625" customWidth="1"/>
    <col min="4" max="4" width="17.625" customWidth="1"/>
    <col min="5" max="157" width="9" customWidth="1"/>
    <col min="158" max="250" width="9.125" customWidth="1"/>
  </cols>
  <sheetData>
    <row r="1" spans="1:250" ht="24" customHeight="1" x14ac:dyDescent="0.3">
      <c r="A1" s="20" t="s">
        <v>91</v>
      </c>
    </row>
    <row r="2" spans="1:250" ht="42" customHeight="1" x14ac:dyDescent="0.15">
      <c r="A2" s="21" t="s">
        <v>92</v>
      </c>
      <c r="B2" s="21"/>
      <c r="C2" s="21"/>
      <c r="D2" s="2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row>
    <row r="3" spans="1:250" ht="24" customHeight="1" x14ac:dyDescent="0.25">
      <c r="A3" s="22" t="s">
        <v>2</v>
      </c>
      <c r="B3" s="17"/>
      <c r="C3" s="17"/>
      <c r="D3" s="17" t="s">
        <v>3</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row>
    <row r="4" spans="1:250" ht="37.200000000000003" customHeight="1" x14ac:dyDescent="0.25">
      <c r="A4" s="102" t="s">
        <v>4</v>
      </c>
      <c r="B4" s="102"/>
      <c r="C4" s="102" t="s">
        <v>5</v>
      </c>
      <c r="D4" s="102"/>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row>
    <row r="5" spans="1:250" ht="37.200000000000003" customHeight="1" x14ac:dyDescent="0.25">
      <c r="A5" s="23" t="s">
        <v>6</v>
      </c>
      <c r="B5" s="64" t="s">
        <v>7</v>
      </c>
      <c r="C5" s="23" t="s">
        <v>6</v>
      </c>
      <c r="D5" s="64" t="s">
        <v>7</v>
      </c>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row>
    <row r="6" spans="1:250" ht="30" customHeight="1" x14ac:dyDescent="0.25">
      <c r="A6" s="32" t="s">
        <v>93</v>
      </c>
      <c r="B6" s="59">
        <f>D6</f>
        <v>833.631843</v>
      </c>
      <c r="C6" s="65" t="s">
        <v>9</v>
      </c>
      <c r="D6" s="59">
        <f>'5'!C6</f>
        <v>833.631843</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row>
    <row r="7" spans="1:250" ht="30" customHeight="1" x14ac:dyDescent="0.25">
      <c r="A7" s="32" t="s">
        <v>94</v>
      </c>
      <c r="B7" s="28"/>
      <c r="C7" s="65" t="s">
        <v>11</v>
      </c>
      <c r="D7" s="28"/>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row>
    <row r="8" spans="1:250" ht="30" customHeight="1" x14ac:dyDescent="0.25">
      <c r="A8" s="32" t="s">
        <v>95</v>
      </c>
      <c r="B8" s="28"/>
      <c r="C8" s="65" t="s">
        <v>13</v>
      </c>
      <c r="D8" s="2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row>
    <row r="9" spans="1:250" ht="30" customHeight="1" x14ac:dyDescent="0.25">
      <c r="A9" s="32" t="s">
        <v>96</v>
      </c>
      <c r="B9" s="28"/>
      <c r="C9" s="65" t="s">
        <v>15</v>
      </c>
      <c r="D9" s="28"/>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row>
    <row r="10" spans="1:250" ht="30" customHeight="1" x14ac:dyDescent="0.25">
      <c r="A10" s="32" t="s">
        <v>97</v>
      </c>
      <c r="B10" s="28"/>
      <c r="C10" s="65" t="s">
        <v>17</v>
      </c>
      <c r="D10" s="2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row>
    <row r="11" spans="1:250" ht="30" customHeight="1" x14ac:dyDescent="0.25">
      <c r="A11" s="32" t="s">
        <v>94</v>
      </c>
      <c r="B11" s="28"/>
      <c r="C11" s="63" t="s">
        <v>19</v>
      </c>
      <c r="D11" s="28"/>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row>
    <row r="12" spans="1:250" ht="30" customHeight="1" x14ac:dyDescent="0.25">
      <c r="A12" s="32" t="s">
        <v>95</v>
      </c>
      <c r="B12" s="28"/>
      <c r="C12" s="65" t="s">
        <v>21</v>
      </c>
      <c r="D12" s="28"/>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row>
    <row r="13" spans="1:250" ht="30" customHeight="1" x14ac:dyDescent="0.25">
      <c r="A13" s="32" t="s">
        <v>96</v>
      </c>
      <c r="B13" s="66"/>
      <c r="C13" s="65" t="s">
        <v>23</v>
      </c>
      <c r="D13" s="28"/>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row>
    <row r="14" spans="1:250" ht="30" customHeight="1" x14ac:dyDescent="0.25">
      <c r="A14" s="42"/>
      <c r="B14" s="66"/>
      <c r="C14" s="65" t="s">
        <v>25</v>
      </c>
      <c r="D14" s="28"/>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row>
    <row r="15" spans="1:250" ht="30" customHeight="1" x14ac:dyDescent="0.25">
      <c r="A15" s="67"/>
      <c r="B15" s="66"/>
      <c r="C15" s="65" t="s">
        <v>26</v>
      </c>
      <c r="D15" s="28"/>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row>
    <row r="16" spans="1:250" ht="30" customHeight="1" x14ac:dyDescent="0.25">
      <c r="A16" s="32"/>
      <c r="B16" s="66"/>
      <c r="C16" s="65" t="s">
        <v>27</v>
      </c>
      <c r="D16" s="28"/>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row>
    <row r="17" spans="1:250" ht="30" customHeight="1" x14ac:dyDescent="0.25">
      <c r="A17" s="32"/>
      <c r="B17" s="66"/>
      <c r="C17" s="65" t="s">
        <v>28</v>
      </c>
      <c r="D17" s="28"/>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row>
    <row r="18" spans="1:250" ht="30" customHeight="1" x14ac:dyDescent="0.25">
      <c r="A18" s="32"/>
      <c r="B18" s="28"/>
      <c r="C18" s="65" t="s">
        <v>29</v>
      </c>
      <c r="D18" s="28"/>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row>
    <row r="19" spans="1:250" ht="30" customHeight="1" x14ac:dyDescent="0.25">
      <c r="A19" s="32"/>
      <c r="B19" s="28"/>
      <c r="C19" s="65" t="s">
        <v>30</v>
      </c>
      <c r="D19" s="2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row>
    <row r="20" spans="1:250" ht="30" customHeight="1" x14ac:dyDescent="0.25">
      <c r="A20" s="32"/>
      <c r="B20" s="28"/>
      <c r="C20" s="65" t="s">
        <v>31</v>
      </c>
      <c r="D20" s="68"/>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row>
    <row r="21" spans="1:250" ht="30" customHeight="1" x14ac:dyDescent="0.25">
      <c r="A21" s="32"/>
      <c r="B21" s="28"/>
      <c r="C21" s="65" t="s">
        <v>32</v>
      </c>
      <c r="D21" s="68"/>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row>
    <row r="22" spans="1:250" ht="30" customHeight="1" x14ac:dyDescent="0.25">
      <c r="A22" s="32"/>
      <c r="B22" s="28"/>
      <c r="C22" s="69" t="s">
        <v>33</v>
      </c>
      <c r="D22" s="28"/>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row>
    <row r="23" spans="1:250" ht="30" customHeight="1" x14ac:dyDescent="0.25">
      <c r="A23" s="32"/>
      <c r="B23" s="28"/>
      <c r="C23" s="69" t="s">
        <v>34</v>
      </c>
      <c r="D23" s="70"/>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row>
    <row r="24" spans="1:250" ht="31.2" customHeight="1" x14ac:dyDescent="0.25">
      <c r="A24" s="32"/>
      <c r="B24" s="28"/>
      <c r="C24" s="69" t="s">
        <v>35</v>
      </c>
      <c r="D24" s="70"/>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row>
    <row r="25" spans="1:250" ht="31.2" customHeight="1" x14ac:dyDescent="0.25">
      <c r="A25" s="32"/>
      <c r="B25" s="28"/>
      <c r="C25" s="69" t="s">
        <v>36</v>
      </c>
      <c r="D25" s="70"/>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row>
    <row r="26" spans="1:250" ht="31.2" customHeight="1" x14ac:dyDescent="0.25">
      <c r="A26" s="32"/>
      <c r="B26" s="28"/>
      <c r="C26" s="69" t="s">
        <v>37</v>
      </c>
      <c r="D26" s="70"/>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row>
    <row r="27" spans="1:250" ht="31.2" customHeight="1" x14ac:dyDescent="0.25">
      <c r="A27" s="32"/>
      <c r="B27" s="28"/>
      <c r="C27" s="69" t="s">
        <v>38</v>
      </c>
      <c r="D27" s="70"/>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row>
    <row r="28" spans="1:250" ht="30" customHeight="1" x14ac:dyDescent="0.15">
      <c r="A28" s="32"/>
      <c r="B28" s="28"/>
      <c r="C28" s="32"/>
      <c r="D28" s="28"/>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row>
    <row r="29" spans="1:250" ht="30" customHeight="1" x14ac:dyDescent="0.15">
      <c r="A29" s="71"/>
      <c r="B29" s="28"/>
      <c r="C29" s="32" t="s">
        <v>98</v>
      </c>
      <c r="D29" s="28"/>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row>
    <row r="30" spans="1:250" ht="30" customHeight="1" x14ac:dyDescent="0.15">
      <c r="A30" s="71"/>
      <c r="B30" s="28"/>
      <c r="C30" s="28"/>
      <c r="D30" s="28"/>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row>
    <row r="31" spans="1:250" ht="30" customHeight="1" x14ac:dyDescent="0.25">
      <c r="A31" s="42" t="s">
        <v>43</v>
      </c>
      <c r="B31" s="72">
        <f>B6</f>
        <v>833.631843</v>
      </c>
      <c r="C31" s="42" t="s">
        <v>44</v>
      </c>
      <c r="D31" s="72">
        <f>SUM(D6:D29)</f>
        <v>833.631843</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row>
    <row r="32" spans="1:250" ht="27" customHeight="1" x14ac:dyDescent="0.25">
      <c r="A32" s="33"/>
      <c r="B32" s="73"/>
      <c r="C32" s="74"/>
      <c r="D32" s="75">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row>
    <row r="33" spans="1:250" ht="27.75" customHeight="1" x14ac:dyDescent="0.25">
      <c r="A33" s="76"/>
      <c r="B33" s="77"/>
      <c r="C33" s="76"/>
      <c r="D33" s="77"/>
      <c r="E33" s="76"/>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row>
    <row r="34" spans="1:250" ht="27.75" customHeight="1" x14ac:dyDescent="0.1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80"/>
      <c r="FC34" s="80"/>
      <c r="FD34" s="80"/>
      <c r="FE34" s="80"/>
      <c r="FF34" s="80"/>
      <c r="FG34" s="80"/>
      <c r="FH34" s="80"/>
      <c r="FI34" s="80"/>
      <c r="FJ34" s="80"/>
      <c r="FK34" s="80"/>
      <c r="FL34" s="80"/>
      <c r="FM34" s="80"/>
      <c r="FN34" s="80"/>
      <c r="FO34" s="80"/>
      <c r="FP34" s="80"/>
      <c r="FQ34" s="80"/>
      <c r="FR34" s="80"/>
      <c r="FS34" s="80"/>
      <c r="FT34" s="80"/>
      <c r="FU34" s="80"/>
      <c r="FV34" s="80"/>
      <c r="FW34" s="80"/>
      <c r="FX34" s="80"/>
      <c r="FY34" s="80"/>
      <c r="FZ34" s="80"/>
      <c r="GA34" s="80"/>
      <c r="GB34" s="80"/>
      <c r="GC34" s="80"/>
      <c r="GD34" s="80"/>
      <c r="GE34" s="80"/>
      <c r="GF34" s="80"/>
      <c r="GG34" s="80"/>
      <c r="GH34" s="80"/>
      <c r="GI34" s="80"/>
      <c r="GJ34" s="80"/>
      <c r="GK34" s="80"/>
      <c r="GL34" s="80"/>
      <c r="GM34" s="80"/>
      <c r="GN34" s="80"/>
      <c r="GO34" s="80"/>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c r="HN34" s="80"/>
      <c r="HO34" s="80"/>
      <c r="HP34" s="80"/>
      <c r="HQ34" s="80"/>
      <c r="HR34" s="80"/>
      <c r="HS34" s="80"/>
      <c r="HT34" s="80"/>
      <c r="HU34" s="80"/>
      <c r="HV34" s="80"/>
      <c r="HW34" s="80"/>
      <c r="HX34" s="80"/>
      <c r="HY34" s="80"/>
      <c r="HZ34" s="80"/>
      <c r="IA34" s="80"/>
      <c r="IB34" s="80"/>
      <c r="IC34" s="80"/>
      <c r="ID34" s="80"/>
      <c r="IE34" s="80"/>
      <c r="IF34" s="80"/>
      <c r="IG34" s="80"/>
      <c r="IH34" s="80"/>
      <c r="II34" s="80"/>
      <c r="IJ34" s="80"/>
      <c r="IK34" s="80"/>
      <c r="IL34" s="80"/>
      <c r="IM34" s="80"/>
      <c r="IN34" s="80"/>
      <c r="IO34" s="80"/>
      <c r="IP34" s="80"/>
    </row>
    <row r="35" spans="1:250" ht="27.75" customHeight="1"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row>
    <row r="36" spans="1:250" ht="27.75" customHeight="1"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row>
    <row r="37" spans="1:250" ht="27.75" customHeight="1" x14ac:dyDescent="0.15">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80"/>
      <c r="FC37" s="80"/>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80"/>
      <c r="GE37" s="80"/>
      <c r="GF37" s="80"/>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80"/>
      <c r="HQ37" s="80"/>
      <c r="HR37" s="80"/>
      <c r="HS37" s="80"/>
      <c r="HT37" s="80"/>
      <c r="HU37" s="80"/>
      <c r="HV37" s="80"/>
      <c r="HW37" s="80"/>
      <c r="HX37" s="80"/>
      <c r="HY37" s="80"/>
      <c r="HZ37" s="80"/>
      <c r="IA37" s="80"/>
      <c r="IB37" s="80"/>
      <c r="IC37" s="80"/>
      <c r="ID37" s="80"/>
      <c r="IE37" s="80"/>
      <c r="IF37" s="80"/>
      <c r="IG37" s="80"/>
      <c r="IH37" s="80"/>
      <c r="II37" s="80"/>
      <c r="IJ37" s="80"/>
      <c r="IK37" s="80"/>
      <c r="IL37" s="80"/>
      <c r="IM37" s="80"/>
      <c r="IN37" s="80"/>
      <c r="IO37" s="80"/>
      <c r="IP37" s="80"/>
    </row>
  </sheetData>
  <mergeCells count="2">
    <mergeCell ref="A4:B4"/>
    <mergeCell ref="C4:D4"/>
  </mergeCells>
  <phoneticPr fontId="0" type="noConversion"/>
  <printOptions horizontalCentered="1"/>
  <pageMargins left="0.55118109297564599" right="0.55118109297564599" top="0.78" bottom="0.59055118110236204" header="0.59055118110236204" footer="0.2362204818275029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J15"/>
  <sheetViews>
    <sheetView showGridLines="0" showZeros="0" zoomScale="85" zoomScaleNormal="85" workbookViewId="0">
      <selection activeCell="K8" sqref="K8"/>
    </sheetView>
  </sheetViews>
  <sheetFormatPr defaultColWidth="9" defaultRowHeight="27.75" customHeight="1" x14ac:dyDescent="0.15"/>
  <cols>
    <col min="1" max="1" width="16.875" style="19" customWidth="1"/>
    <col min="2" max="2" width="29.5" style="19" customWidth="1"/>
    <col min="3" max="6" width="15.5" style="19" customWidth="1"/>
    <col min="7" max="7" width="19.875" style="19" customWidth="1"/>
    <col min="8" max="244" width="7.625" style="19" customWidth="1"/>
  </cols>
  <sheetData>
    <row r="1" spans="1:244" ht="27.75" customHeight="1" x14ac:dyDescent="0.3">
      <c r="A1" s="20" t="s">
        <v>99</v>
      </c>
      <c r="B1" s="20"/>
      <c r="C1" s="20"/>
    </row>
    <row r="2" spans="1:244" ht="34.5" customHeight="1" x14ac:dyDescent="0.15">
      <c r="A2" s="21" t="s">
        <v>100</v>
      </c>
      <c r="B2" s="21"/>
      <c r="C2" s="21"/>
      <c r="D2" s="21"/>
      <c r="E2" s="21"/>
      <c r="F2" s="21"/>
      <c r="G2" s="21"/>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row>
    <row r="3" spans="1:244" s="17" customFormat="1" ht="30.75" customHeight="1" x14ac:dyDescent="0.25">
      <c r="A3" s="22" t="s">
        <v>2</v>
      </c>
      <c r="G3" s="17" t="s">
        <v>3</v>
      </c>
    </row>
    <row r="4" spans="1:244" s="18" customFormat="1" ht="40.200000000000003" customHeight="1" x14ac:dyDescent="0.25">
      <c r="A4" s="102" t="s">
        <v>67</v>
      </c>
      <c r="B4" s="102" t="s">
        <v>68</v>
      </c>
      <c r="C4" s="102" t="s">
        <v>50</v>
      </c>
      <c r="D4" s="24" t="s">
        <v>70</v>
      </c>
      <c r="E4" s="24"/>
      <c r="F4" s="24"/>
      <c r="G4" s="110" t="s">
        <v>71</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row>
    <row r="5" spans="1:244" s="18" customFormat="1" ht="40.200000000000003" customHeight="1" x14ac:dyDescent="0.25">
      <c r="A5" s="102"/>
      <c r="B5" s="102"/>
      <c r="C5" s="102"/>
      <c r="D5" s="23" t="s">
        <v>101</v>
      </c>
      <c r="E5" s="23" t="s">
        <v>102</v>
      </c>
      <c r="F5" s="23" t="s">
        <v>103</v>
      </c>
      <c r="G5" s="110"/>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row>
    <row r="6" spans="1:244" ht="35.1" customHeight="1" x14ac:dyDescent="0.15">
      <c r="A6" s="32">
        <v>201</v>
      </c>
      <c r="B6" s="26" t="s">
        <v>75</v>
      </c>
      <c r="C6" s="59">
        <f>D6+G6</f>
        <v>833.631843</v>
      </c>
      <c r="D6" s="59">
        <f t="shared" ref="D6:D8" si="0">E6+F6</f>
        <v>633.01494300000002</v>
      </c>
      <c r="E6" s="59">
        <f>E7</f>
        <v>604.81494299999997</v>
      </c>
      <c r="F6" s="59">
        <f>F7</f>
        <v>28.2</v>
      </c>
      <c r="G6" s="59">
        <f>G7+G10+G12</f>
        <v>200.61690000000002</v>
      </c>
    </row>
    <row r="7" spans="1:244" ht="35.1" customHeight="1" x14ac:dyDescent="0.15">
      <c r="A7" s="60" t="s">
        <v>76</v>
      </c>
      <c r="B7" s="29" t="s">
        <v>77</v>
      </c>
      <c r="C7" s="59">
        <f t="shared" ref="C7:C14" si="1">D7+G7</f>
        <v>636.01494300000002</v>
      </c>
      <c r="D7" s="59">
        <f t="shared" si="0"/>
        <v>633.01494300000002</v>
      </c>
      <c r="E7" s="59">
        <f>E8+E9</f>
        <v>604.81494299999997</v>
      </c>
      <c r="F7" s="59">
        <f t="shared" ref="F7:G7" si="2">F8+F9</f>
        <v>28.2</v>
      </c>
      <c r="G7" s="59">
        <f t="shared" si="2"/>
        <v>3</v>
      </c>
    </row>
    <row r="8" spans="1:244" ht="35.1" customHeight="1" x14ac:dyDescent="0.15">
      <c r="A8" s="61" t="s">
        <v>78</v>
      </c>
      <c r="B8" s="30" t="s">
        <v>79</v>
      </c>
      <c r="C8" s="59">
        <f t="shared" si="1"/>
        <v>633.01494300000002</v>
      </c>
      <c r="D8" s="59">
        <f t="shared" si="0"/>
        <v>633.01494300000002</v>
      </c>
      <c r="E8" s="59">
        <v>604.81494299999997</v>
      </c>
      <c r="F8" s="59">
        <v>28.2</v>
      </c>
      <c r="G8" s="59"/>
    </row>
    <row r="9" spans="1:244" ht="35.1" customHeight="1" x14ac:dyDescent="0.15">
      <c r="A9" s="61" t="s">
        <v>80</v>
      </c>
      <c r="B9" s="30" t="s">
        <v>81</v>
      </c>
      <c r="C9" s="59">
        <f t="shared" si="1"/>
        <v>3</v>
      </c>
      <c r="D9" s="59">
        <f t="shared" ref="D9:D14" si="3">E9+F9</f>
        <v>0</v>
      </c>
      <c r="E9" s="28"/>
      <c r="F9" s="28"/>
      <c r="G9" s="59">
        <v>3</v>
      </c>
    </row>
    <row r="10" spans="1:244" ht="35.1" customHeight="1" x14ac:dyDescent="0.15">
      <c r="A10" s="60" t="s">
        <v>82</v>
      </c>
      <c r="B10" s="29" t="s">
        <v>83</v>
      </c>
      <c r="C10" s="59">
        <f t="shared" ref="C10:C11" si="4">D10+G10</f>
        <v>41.9</v>
      </c>
      <c r="D10" s="59">
        <f t="shared" ref="D10" si="5">E10+F10</f>
        <v>0</v>
      </c>
      <c r="E10" s="28"/>
      <c r="F10" s="28"/>
      <c r="G10" s="59">
        <f>G11</f>
        <v>41.9</v>
      </c>
    </row>
    <row r="11" spans="1:244" ht="35.1" customHeight="1" x14ac:dyDescent="0.15">
      <c r="A11" s="61" t="s">
        <v>84</v>
      </c>
      <c r="B11" s="30" t="s">
        <v>85</v>
      </c>
      <c r="C11" s="59">
        <f t="shared" si="4"/>
        <v>41.9</v>
      </c>
      <c r="D11" s="59"/>
      <c r="E11" s="28"/>
      <c r="F11" s="28"/>
      <c r="G11" s="59">
        <v>41.9</v>
      </c>
    </row>
    <row r="12" spans="1:244" ht="35.1" customHeight="1" x14ac:dyDescent="0.15">
      <c r="A12" s="60" t="s">
        <v>86</v>
      </c>
      <c r="B12" s="62" t="s">
        <v>87</v>
      </c>
      <c r="C12" s="59">
        <f t="shared" si="1"/>
        <v>155.71690000000001</v>
      </c>
      <c r="D12" s="59">
        <f t="shared" si="3"/>
        <v>0</v>
      </c>
      <c r="E12" s="28"/>
      <c r="F12" s="28"/>
      <c r="G12" s="59">
        <f>G13</f>
        <v>155.71690000000001</v>
      </c>
    </row>
    <row r="13" spans="1:244" ht="35.1" customHeight="1" x14ac:dyDescent="0.15">
      <c r="A13" s="61" t="s">
        <v>82</v>
      </c>
      <c r="B13" s="60" t="s">
        <v>88</v>
      </c>
      <c r="C13" s="59">
        <f t="shared" si="1"/>
        <v>155.71690000000001</v>
      </c>
      <c r="D13" s="59">
        <f t="shared" si="3"/>
        <v>0</v>
      </c>
      <c r="E13" s="28"/>
      <c r="F13" s="28"/>
      <c r="G13" s="59">
        <v>155.71690000000001</v>
      </c>
    </row>
    <row r="14" spans="1:244" ht="35.1" customHeight="1" x14ac:dyDescent="0.15">
      <c r="A14" s="31" t="s">
        <v>89</v>
      </c>
      <c r="B14" s="31" t="s">
        <v>69</v>
      </c>
      <c r="C14" s="59">
        <f t="shared" si="1"/>
        <v>833.631843</v>
      </c>
      <c r="D14" s="59">
        <f t="shared" si="3"/>
        <v>633.01494300000002</v>
      </c>
      <c r="E14" s="59">
        <f>E6</f>
        <v>604.81494299999997</v>
      </c>
      <c r="F14" s="59">
        <f>F6</f>
        <v>28.2</v>
      </c>
      <c r="G14" s="59">
        <f>G6</f>
        <v>200.61690000000002</v>
      </c>
    </row>
    <row r="15" spans="1:244" ht="27.75" customHeight="1" x14ac:dyDescent="0.15">
      <c r="A15" s="63" t="s">
        <v>90</v>
      </c>
      <c r="B15" s="63"/>
      <c r="C15" s="63"/>
      <c r="D15" s="47"/>
      <c r="E15" s="47"/>
      <c r="F15" s="47"/>
      <c r="G15" s="47"/>
    </row>
  </sheetData>
  <mergeCells count="4">
    <mergeCell ref="A4:A5"/>
    <mergeCell ref="B4:B5"/>
    <mergeCell ref="C4:C5"/>
    <mergeCell ref="G4:G5"/>
  </mergeCells>
  <phoneticPr fontId="0" type="noConversion"/>
  <printOptions horizontalCentered="1"/>
  <pageMargins left="0.82677161599707405" right="0.82677161599707405" top="1.1811023622047201" bottom="0.59055118110236204" header="0.51181100484893105" footer="0.51181100484893105"/>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H35"/>
  <sheetViews>
    <sheetView showGridLines="0" showZeros="0" topLeftCell="A3" zoomScale="85" zoomScaleNormal="85" workbookViewId="0">
      <selection activeCell="C46" sqref="C46"/>
    </sheetView>
  </sheetViews>
  <sheetFormatPr defaultColWidth="9" defaultRowHeight="12.75" customHeight="1" x14ac:dyDescent="0.15"/>
  <cols>
    <col min="1" max="1" width="28.125" customWidth="1"/>
    <col min="2" max="2" width="31.5" customWidth="1"/>
    <col min="3" max="3" width="24.625" customWidth="1"/>
    <col min="4" max="4" width="24.625" style="56" customWidth="1"/>
    <col min="5" max="5" width="24.625" customWidth="1"/>
    <col min="6" max="242" width="7.625" customWidth="1"/>
  </cols>
  <sheetData>
    <row r="1" spans="1:242" ht="33.75" customHeight="1" x14ac:dyDescent="0.3">
      <c r="A1" s="20" t="s">
        <v>104</v>
      </c>
      <c r="B1" s="20"/>
    </row>
    <row r="2" spans="1:242" ht="39.75" customHeight="1" x14ac:dyDescent="0.15">
      <c r="A2" s="111" t="s">
        <v>105</v>
      </c>
      <c r="B2" s="111"/>
      <c r="C2" s="111"/>
      <c r="D2" s="111"/>
      <c r="E2" s="111"/>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row>
    <row r="3" spans="1:242" ht="15" customHeight="1" x14ac:dyDescent="0.25">
      <c r="A3" s="22" t="s">
        <v>2</v>
      </c>
      <c r="B3" s="17"/>
      <c r="C3" s="17"/>
      <c r="D3" s="17"/>
      <c r="E3" s="17" t="s">
        <v>3</v>
      </c>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row>
    <row r="4" spans="1:242" ht="40.200000000000003" customHeight="1" x14ac:dyDescent="0.15">
      <c r="A4" s="102" t="s">
        <v>106</v>
      </c>
      <c r="B4" s="102"/>
      <c r="C4" s="112" t="s">
        <v>107</v>
      </c>
      <c r="D4" s="113"/>
      <c r="E4" s="11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row>
    <row r="5" spans="1:242" ht="40.200000000000003" customHeight="1" x14ac:dyDescent="0.15">
      <c r="A5" s="23" t="s">
        <v>67</v>
      </c>
      <c r="B5" s="23" t="s">
        <v>68</v>
      </c>
      <c r="C5" s="23" t="s">
        <v>101</v>
      </c>
      <c r="D5" s="23" t="s">
        <v>102</v>
      </c>
      <c r="E5" s="23" t="s">
        <v>103</v>
      </c>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row>
    <row r="6" spans="1:242" ht="35.1" customHeight="1" x14ac:dyDescent="0.15">
      <c r="A6" s="32">
        <v>301</v>
      </c>
      <c r="B6" s="26" t="s">
        <v>108</v>
      </c>
      <c r="C6" s="43">
        <f>SUM(D6:E6)</f>
        <v>604.81494299999997</v>
      </c>
      <c r="D6" s="43">
        <f>SUM(D7:D14)</f>
        <v>604.81494299999997</v>
      </c>
      <c r="E6" s="43"/>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row>
    <row r="7" spans="1:242" ht="35.1" customHeight="1" x14ac:dyDescent="0.15">
      <c r="A7" s="32" t="s">
        <v>109</v>
      </c>
      <c r="B7" s="26" t="s">
        <v>110</v>
      </c>
      <c r="C7" s="43">
        <f t="shared" ref="C7:C33" si="0">SUM(D7:E7)</f>
        <v>107.96</v>
      </c>
      <c r="D7" s="43">
        <v>107.96</v>
      </c>
      <c r="E7" s="43"/>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row>
    <row r="8" spans="1:242" ht="35.1" customHeight="1" x14ac:dyDescent="0.15">
      <c r="A8" s="32" t="s">
        <v>111</v>
      </c>
      <c r="B8" s="26" t="s">
        <v>112</v>
      </c>
      <c r="C8" s="43">
        <f t="shared" si="0"/>
        <v>297.31802299999998</v>
      </c>
      <c r="D8" s="43">
        <v>297.31802299999998</v>
      </c>
      <c r="E8" s="43"/>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row>
    <row r="9" spans="1:242" ht="35.1" customHeight="1" x14ac:dyDescent="0.15">
      <c r="A9" s="32" t="s">
        <v>113</v>
      </c>
      <c r="B9" s="26" t="s">
        <v>114</v>
      </c>
      <c r="C9" s="43">
        <f t="shared" si="0"/>
        <v>10.963900000000001</v>
      </c>
      <c r="D9" s="43">
        <v>10.963900000000001</v>
      </c>
      <c r="E9" s="43"/>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row>
    <row r="10" spans="1:242" ht="35.1" customHeight="1" x14ac:dyDescent="0.15">
      <c r="A10" s="32" t="s">
        <v>115</v>
      </c>
      <c r="B10" s="32" t="s">
        <v>116</v>
      </c>
      <c r="C10" s="43">
        <f t="shared" si="0"/>
        <v>37.657152000000004</v>
      </c>
      <c r="D10" s="43">
        <v>37.657152000000004</v>
      </c>
      <c r="E10" s="43"/>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row>
    <row r="11" spans="1:242" ht="35.1" customHeight="1" x14ac:dyDescent="0.15">
      <c r="A11" s="32" t="s">
        <v>117</v>
      </c>
      <c r="B11" s="32" t="s">
        <v>118</v>
      </c>
      <c r="C11" s="43">
        <f t="shared" si="0"/>
        <v>18.828576000000002</v>
      </c>
      <c r="D11" s="43">
        <v>18.828576000000002</v>
      </c>
      <c r="E11" s="43"/>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row>
    <row r="12" spans="1:242" ht="35.1" customHeight="1" x14ac:dyDescent="0.15">
      <c r="A12" s="32" t="s">
        <v>119</v>
      </c>
      <c r="B12" s="32" t="s">
        <v>120</v>
      </c>
      <c r="C12" s="43">
        <f t="shared" si="0"/>
        <v>20.005406000000001</v>
      </c>
      <c r="D12" s="43">
        <v>20.005406000000001</v>
      </c>
      <c r="E12" s="43"/>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row>
    <row r="13" spans="1:242" ht="35.1" customHeight="1" x14ac:dyDescent="0.15">
      <c r="A13" s="32" t="s">
        <v>121</v>
      </c>
      <c r="B13" s="26" t="s">
        <v>122</v>
      </c>
      <c r="C13" s="43">
        <f t="shared" si="0"/>
        <v>4.4779859999999996</v>
      </c>
      <c r="D13" s="43">
        <v>4.4779859999999996</v>
      </c>
      <c r="E13" s="43"/>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row>
    <row r="14" spans="1:242" ht="35.1" customHeight="1" x14ac:dyDescent="0.15">
      <c r="A14" s="32" t="s">
        <v>123</v>
      </c>
      <c r="B14" s="26" t="s">
        <v>124</v>
      </c>
      <c r="C14" s="43">
        <f t="shared" si="0"/>
        <v>107.6039</v>
      </c>
      <c r="D14" s="43">
        <v>107.6039</v>
      </c>
      <c r="E14" s="43"/>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row>
    <row r="15" spans="1:242" ht="35.1" customHeight="1" x14ac:dyDescent="0.15">
      <c r="A15" s="32">
        <v>302</v>
      </c>
      <c r="B15" s="26" t="s">
        <v>125</v>
      </c>
      <c r="C15" s="43">
        <f t="shared" si="0"/>
        <v>24</v>
      </c>
      <c r="D15" s="43"/>
      <c r="E15" s="43">
        <f>SUM(E16:E31)</f>
        <v>24</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row>
    <row r="16" spans="1:242" ht="35.1" customHeight="1" x14ac:dyDescent="0.15">
      <c r="A16" s="32">
        <v>30201</v>
      </c>
      <c r="B16" s="26" t="s">
        <v>126</v>
      </c>
      <c r="C16" s="43">
        <f t="shared" si="0"/>
        <v>8.8770000000000007</v>
      </c>
      <c r="D16" s="43"/>
      <c r="E16" s="43">
        <v>8.8770000000000007</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row>
    <row r="17" spans="1:242" ht="35.1" customHeight="1" x14ac:dyDescent="0.15">
      <c r="A17" s="32">
        <v>30202</v>
      </c>
      <c r="B17" s="26" t="s">
        <v>127</v>
      </c>
      <c r="C17" s="43">
        <f t="shared" si="0"/>
        <v>0.29699999999999999</v>
      </c>
      <c r="D17" s="43"/>
      <c r="E17" s="43">
        <v>0.29699999999999999</v>
      </c>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row>
    <row r="18" spans="1:242" ht="35.1" customHeight="1" x14ac:dyDescent="0.15">
      <c r="A18" s="32" t="s">
        <v>128</v>
      </c>
      <c r="B18" s="26" t="s">
        <v>129</v>
      </c>
      <c r="C18" s="43">
        <f t="shared" si="0"/>
        <v>0.32100000000000001</v>
      </c>
      <c r="D18" s="43"/>
      <c r="E18" s="43">
        <v>0.32100000000000001</v>
      </c>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row>
    <row r="19" spans="1:242" ht="35.1" customHeight="1" x14ac:dyDescent="0.15">
      <c r="A19" s="32">
        <v>30204</v>
      </c>
      <c r="B19" s="26" t="s">
        <v>130</v>
      </c>
      <c r="C19" s="43">
        <f t="shared" si="0"/>
        <v>1.6500000000000001E-2</v>
      </c>
      <c r="D19" s="43"/>
      <c r="E19" s="43">
        <v>1.6500000000000001E-2</v>
      </c>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row>
    <row r="20" spans="1:242" ht="35.1" customHeight="1" x14ac:dyDescent="0.15">
      <c r="A20" s="32">
        <v>30205</v>
      </c>
      <c r="B20" s="26" t="s">
        <v>131</v>
      </c>
      <c r="C20" s="43">
        <f t="shared" si="0"/>
        <v>0.183</v>
      </c>
      <c r="D20" s="43"/>
      <c r="E20" s="43">
        <v>0.183</v>
      </c>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row>
    <row r="21" spans="1:242" ht="35.1" customHeight="1" x14ac:dyDescent="0.15">
      <c r="A21" s="32">
        <v>30207</v>
      </c>
      <c r="B21" s="26" t="s">
        <v>132</v>
      </c>
      <c r="C21" s="43">
        <f t="shared" si="0"/>
        <v>2.0129999999999999</v>
      </c>
      <c r="D21" s="43"/>
      <c r="E21" s="43">
        <v>2.0129999999999999</v>
      </c>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row>
    <row r="22" spans="1:242" ht="35.1" customHeight="1" x14ac:dyDescent="0.15">
      <c r="A22" s="32" t="s">
        <v>133</v>
      </c>
      <c r="B22" s="26" t="s">
        <v>134</v>
      </c>
      <c r="C22" s="43">
        <f t="shared" si="0"/>
        <v>10.638</v>
      </c>
      <c r="D22" s="43"/>
      <c r="E22" s="43">
        <v>10.638</v>
      </c>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row>
    <row r="23" spans="1:242" ht="35.1" customHeight="1" x14ac:dyDescent="0.15">
      <c r="A23" s="32" t="s">
        <v>135</v>
      </c>
      <c r="B23" s="26" t="s">
        <v>136</v>
      </c>
      <c r="C23" s="43">
        <f t="shared" si="0"/>
        <v>9.6000000000000002E-2</v>
      </c>
      <c r="D23" s="43"/>
      <c r="E23" s="43">
        <v>9.6000000000000002E-2</v>
      </c>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row>
    <row r="24" spans="1:242" ht="35.1" customHeight="1" x14ac:dyDescent="0.15">
      <c r="A24" s="32" t="s">
        <v>137</v>
      </c>
      <c r="B24" s="26" t="s">
        <v>138</v>
      </c>
      <c r="C24" s="43">
        <f t="shared" si="0"/>
        <v>7.1999999999999995E-2</v>
      </c>
      <c r="D24" s="43"/>
      <c r="E24" s="43">
        <v>7.1999999999999995E-2</v>
      </c>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row>
    <row r="25" spans="1:242" ht="35.1" customHeight="1" x14ac:dyDescent="0.15">
      <c r="A25" s="32" t="s">
        <v>139</v>
      </c>
      <c r="B25" s="26" t="s">
        <v>140</v>
      </c>
      <c r="C25" s="43">
        <f t="shared" si="0"/>
        <v>0.33</v>
      </c>
      <c r="D25" s="43"/>
      <c r="E25" s="43">
        <v>0.33</v>
      </c>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row>
    <row r="26" spans="1:242" ht="35.1" customHeight="1" x14ac:dyDescent="0.15">
      <c r="A26" s="32" t="s">
        <v>141</v>
      </c>
      <c r="B26" s="26" t="s">
        <v>142</v>
      </c>
      <c r="C26" s="43">
        <f t="shared" si="0"/>
        <v>0.29699999999999999</v>
      </c>
      <c r="D26" s="43"/>
      <c r="E26" s="43">
        <v>0.29699999999999999</v>
      </c>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row>
    <row r="27" spans="1:242" ht="35.1" customHeight="1" x14ac:dyDescent="0.15">
      <c r="A27" s="32" t="s">
        <v>143</v>
      </c>
      <c r="B27" s="26" t="s">
        <v>144</v>
      </c>
      <c r="C27" s="43">
        <f t="shared" si="0"/>
        <v>9.2999999999999999E-2</v>
      </c>
      <c r="D27" s="43"/>
      <c r="E27" s="43">
        <v>9.2999999999999999E-2</v>
      </c>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row>
    <row r="28" spans="1:242" ht="35.1" customHeight="1" x14ac:dyDescent="0.15">
      <c r="A28" s="32" t="s">
        <v>145</v>
      </c>
      <c r="B28" s="26" t="s">
        <v>146</v>
      </c>
      <c r="C28" s="43">
        <f t="shared" si="0"/>
        <v>2.8500000000000001E-2</v>
      </c>
      <c r="D28" s="43"/>
      <c r="E28" s="43">
        <v>2.8500000000000001E-2</v>
      </c>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row>
    <row r="29" spans="1:242" ht="35.1" customHeight="1" x14ac:dyDescent="0.15">
      <c r="A29" s="32" t="s">
        <v>147</v>
      </c>
      <c r="B29" s="26" t="s">
        <v>148</v>
      </c>
      <c r="C29" s="43">
        <f t="shared" si="0"/>
        <v>0.48899999999999999</v>
      </c>
      <c r="D29" s="43"/>
      <c r="E29" s="43">
        <v>0.48899999999999999</v>
      </c>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row>
    <row r="30" spans="1:242" ht="35.1" customHeight="1" x14ac:dyDescent="0.15">
      <c r="A30" s="32" t="s">
        <v>149</v>
      </c>
      <c r="B30" s="26" t="s">
        <v>150</v>
      </c>
      <c r="C30" s="43">
        <f t="shared" si="0"/>
        <v>7.1999999999999995E-2</v>
      </c>
      <c r="D30" s="43"/>
      <c r="E30" s="43">
        <v>7.1999999999999995E-2</v>
      </c>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row>
    <row r="31" spans="1:242" ht="35.1" customHeight="1" x14ac:dyDescent="0.15">
      <c r="A31" s="32" t="s">
        <v>151</v>
      </c>
      <c r="B31" s="26" t="s">
        <v>152</v>
      </c>
      <c r="C31" s="43">
        <f t="shared" si="0"/>
        <v>0.17699999999999999</v>
      </c>
      <c r="D31" s="43"/>
      <c r="E31" s="43">
        <v>0.17699999999999999</v>
      </c>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row>
    <row r="32" spans="1:242" ht="35.1" customHeight="1" x14ac:dyDescent="0.15">
      <c r="A32" s="32">
        <v>310</v>
      </c>
      <c r="B32" s="26" t="s">
        <v>153</v>
      </c>
      <c r="C32" s="43">
        <f t="shared" si="0"/>
        <v>4.2</v>
      </c>
      <c r="D32" s="43"/>
      <c r="E32" s="43">
        <f>E33</f>
        <v>4.2</v>
      </c>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row>
    <row r="33" spans="1:242" ht="35.1" customHeight="1" x14ac:dyDescent="0.15">
      <c r="A33" s="32">
        <v>31002</v>
      </c>
      <c r="B33" s="26" t="s">
        <v>154</v>
      </c>
      <c r="C33" s="43">
        <f t="shared" si="0"/>
        <v>4.2</v>
      </c>
      <c r="D33" s="43"/>
      <c r="E33" s="43">
        <v>4.2</v>
      </c>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row>
    <row r="34" spans="1:242" ht="35.1" customHeight="1" x14ac:dyDescent="0.15">
      <c r="A34" s="32"/>
      <c r="B34" s="23" t="s">
        <v>69</v>
      </c>
      <c r="C34" s="43">
        <f>C6+C15+C32</f>
        <v>633.01494300000002</v>
      </c>
      <c r="D34" s="43">
        <f t="shared" ref="D34:E34" si="1">D6+D15+D32</f>
        <v>604.81494299999997</v>
      </c>
      <c r="E34" s="43">
        <f t="shared" si="1"/>
        <v>28.2</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row>
    <row r="35" spans="1:242" ht="29.25" customHeight="1" x14ac:dyDescent="0.15">
      <c r="A35" s="33" t="s">
        <v>155</v>
      </c>
      <c r="B35" s="33"/>
      <c r="C35" s="57"/>
      <c r="D35" s="58"/>
      <c r="E35" s="57"/>
    </row>
  </sheetData>
  <mergeCells count="3">
    <mergeCell ref="A2:E2"/>
    <mergeCell ref="A4:B4"/>
    <mergeCell ref="C4:E4"/>
  </mergeCells>
  <phoneticPr fontId="0" type="noConversion"/>
  <printOptions horizontalCentered="1"/>
  <pageMargins left="0.82677161599707405" right="0.82677161599707405" top="1.1811023622047201" bottom="0.59055118110236204" header="0.51181100484893105" footer="0.51181100484893105"/>
  <pageSetup paperSize="9" scale="57"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I16"/>
  <sheetViews>
    <sheetView showGridLines="0" showZeros="0" workbookViewId="0">
      <selection activeCell="G9" sqref="G9"/>
    </sheetView>
  </sheetViews>
  <sheetFormatPr defaultColWidth="9" defaultRowHeight="27.75" customHeight="1" x14ac:dyDescent="0.15"/>
  <cols>
    <col min="1" max="1" width="18.875" style="19" customWidth="1"/>
    <col min="2" max="2" width="31.125" style="19" customWidth="1"/>
    <col min="3" max="5" width="19.375" style="19" customWidth="1"/>
    <col min="6" max="243" width="7.625" style="19" customWidth="1"/>
  </cols>
  <sheetData>
    <row r="1" spans="1:243" ht="27.75" customHeight="1" x14ac:dyDescent="0.3">
      <c r="A1" s="20" t="s">
        <v>156</v>
      </c>
      <c r="B1" s="20"/>
    </row>
    <row r="2" spans="1:243" ht="34.5" customHeight="1" x14ac:dyDescent="0.15">
      <c r="A2" s="21" t="s">
        <v>157</v>
      </c>
      <c r="B2" s="21"/>
      <c r="C2" s="21"/>
      <c r="D2" s="21"/>
      <c r="E2" s="21"/>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spans="1:243" s="17" customFormat="1" ht="30.75" customHeight="1" x14ac:dyDescent="0.25">
      <c r="A3" s="22" t="s">
        <v>2</v>
      </c>
      <c r="E3" s="17" t="s">
        <v>3</v>
      </c>
    </row>
    <row r="4" spans="1:243" s="18" customFormat="1" ht="40.200000000000003" customHeight="1" x14ac:dyDescent="0.25">
      <c r="A4" s="102" t="s">
        <v>67</v>
      </c>
      <c r="B4" s="102" t="s">
        <v>68</v>
      </c>
      <c r="C4" s="24" t="s">
        <v>158</v>
      </c>
      <c r="D4" s="24"/>
      <c r="E4" s="2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row>
    <row r="5" spans="1:243" s="18" customFormat="1" ht="40.200000000000003" customHeight="1" x14ac:dyDescent="0.25">
      <c r="A5" s="115"/>
      <c r="B5" s="115"/>
      <c r="C5" s="23" t="s">
        <v>101</v>
      </c>
      <c r="D5" s="23" t="s">
        <v>70</v>
      </c>
      <c r="E5" s="23" t="s">
        <v>71</v>
      </c>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row>
    <row r="6" spans="1:243" ht="45.75" customHeight="1" x14ac:dyDescent="0.15">
      <c r="A6" s="26"/>
      <c r="B6" s="26"/>
      <c r="C6" s="27"/>
      <c r="D6" s="28"/>
      <c r="E6" s="28"/>
    </row>
    <row r="7" spans="1:243" ht="64.5" customHeight="1" x14ac:dyDescent="0.15">
      <c r="A7" s="29"/>
      <c r="B7" s="29"/>
      <c r="C7" s="27"/>
      <c r="D7" s="28"/>
      <c r="E7" s="28"/>
    </row>
    <row r="8" spans="1:243" ht="35.1" customHeight="1" x14ac:dyDescent="0.15">
      <c r="A8" s="30"/>
      <c r="B8" s="30"/>
      <c r="C8" s="27"/>
      <c r="D8" s="28"/>
      <c r="E8" s="28"/>
    </row>
    <row r="9" spans="1:243" ht="35.1" customHeight="1" x14ac:dyDescent="0.15">
      <c r="A9" s="31"/>
      <c r="B9" s="31"/>
      <c r="C9" s="27"/>
      <c r="D9" s="28"/>
      <c r="E9" s="28"/>
    </row>
    <row r="10" spans="1:243" ht="35.1" customHeight="1" x14ac:dyDescent="0.15">
      <c r="A10" s="32"/>
      <c r="B10" s="32"/>
      <c r="C10" s="27"/>
      <c r="D10" s="28"/>
      <c r="E10" s="28"/>
    </row>
    <row r="11" spans="1:243" ht="35.1" customHeight="1" x14ac:dyDescent="0.15">
      <c r="A11" s="29"/>
      <c r="B11" s="29"/>
      <c r="C11" s="27"/>
      <c r="D11" s="28"/>
      <c r="E11" s="28"/>
    </row>
    <row r="12" spans="1:243" ht="35.1" customHeight="1" x14ac:dyDescent="0.15">
      <c r="A12" s="30"/>
      <c r="B12" s="30"/>
      <c r="C12" s="27"/>
      <c r="D12" s="28"/>
      <c r="E12" s="28"/>
    </row>
    <row r="13" spans="1:243" ht="35.1" customHeight="1" x14ac:dyDescent="0.15">
      <c r="A13" s="31"/>
      <c r="B13" s="31"/>
      <c r="C13" s="27"/>
      <c r="D13" s="28"/>
      <c r="E13" s="28"/>
    </row>
    <row r="14" spans="1:243" ht="35.1" customHeight="1" x14ac:dyDescent="0.15">
      <c r="A14" s="31"/>
      <c r="B14" s="31"/>
      <c r="C14" s="27"/>
      <c r="D14" s="28"/>
      <c r="E14" s="28"/>
    </row>
    <row r="15" spans="1:243" ht="35.1" customHeight="1" x14ac:dyDescent="0.15">
      <c r="A15" s="31"/>
      <c r="B15" s="31"/>
      <c r="C15" s="27"/>
      <c r="D15" s="28"/>
      <c r="E15" s="28"/>
    </row>
    <row r="16" spans="1:243" ht="27.75" customHeight="1" x14ac:dyDescent="0.15">
      <c r="A16" s="33" t="s">
        <v>90</v>
      </c>
      <c r="B16" s="33"/>
    </row>
  </sheetData>
  <mergeCells count="2">
    <mergeCell ref="A4:A5"/>
    <mergeCell ref="B4:B5"/>
  </mergeCells>
  <phoneticPr fontId="0" type="noConversion"/>
  <printOptions horizontalCentered="1"/>
  <pageMargins left="0.82677161599707405" right="0.82677161599707405" top="1.1811023622047201" bottom="0.59055118110236204" header="0.51181100484893105" footer="0.51181100484893105"/>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topLeftCell="A4" zoomScale="115" zoomScaleNormal="115" workbookViewId="0">
      <selection activeCell="B8" sqref="B8"/>
    </sheetView>
  </sheetViews>
  <sheetFormatPr defaultColWidth="12" defaultRowHeight="15.6" x14ac:dyDescent="0.25"/>
  <cols>
    <col min="1" max="1" width="21.625" style="48" customWidth="1"/>
    <col min="2" max="6" width="18" style="48" customWidth="1"/>
    <col min="7" max="16384" width="12" style="48"/>
  </cols>
  <sheetData>
    <row r="1" spans="1:8" ht="44.25" customHeight="1" x14ac:dyDescent="0.3">
      <c r="A1" s="20" t="s">
        <v>159</v>
      </c>
      <c r="B1" s="49"/>
      <c r="C1" s="49"/>
      <c r="D1" s="49"/>
      <c r="E1" s="49"/>
      <c r="F1" s="49"/>
    </row>
    <row r="2" spans="1:8" ht="42" customHeight="1" x14ac:dyDescent="0.25">
      <c r="A2" s="116" t="s">
        <v>160</v>
      </c>
      <c r="B2" s="116"/>
      <c r="C2" s="116"/>
      <c r="D2" s="116"/>
      <c r="E2" s="116"/>
      <c r="F2" s="116"/>
    </row>
    <row r="3" spans="1:8" ht="24" customHeight="1" x14ac:dyDescent="0.25">
      <c r="A3" s="6"/>
      <c r="B3" s="6"/>
      <c r="C3" s="6"/>
      <c r="D3" s="6"/>
      <c r="E3" s="6"/>
      <c r="F3" s="6"/>
    </row>
    <row r="4" spans="1:8" ht="24" customHeight="1" x14ac:dyDescent="0.3">
      <c r="A4" s="50" t="s">
        <v>2</v>
      </c>
      <c r="B4" s="50"/>
      <c r="C4" s="50"/>
      <c r="D4" s="50"/>
      <c r="E4" s="50"/>
      <c r="F4" s="7" t="s">
        <v>3</v>
      </c>
    </row>
    <row r="5" spans="1:8" ht="64.5" customHeight="1" x14ac:dyDescent="0.25">
      <c r="A5" s="118" t="s">
        <v>161</v>
      </c>
      <c r="B5" s="118" t="s">
        <v>162</v>
      </c>
      <c r="C5" s="117" t="s">
        <v>163</v>
      </c>
      <c r="D5" s="117"/>
      <c r="E5" s="117"/>
      <c r="F5" s="117" t="s">
        <v>164</v>
      </c>
    </row>
    <row r="6" spans="1:8" ht="64.5" customHeight="1" x14ac:dyDescent="0.25">
      <c r="A6" s="118"/>
      <c r="B6" s="118"/>
      <c r="C6" s="52" t="s">
        <v>165</v>
      </c>
      <c r="D6" s="51" t="s">
        <v>166</v>
      </c>
      <c r="E6" s="51" t="s">
        <v>167</v>
      </c>
      <c r="F6" s="117"/>
      <c r="H6" s="55"/>
    </row>
    <row r="7" spans="1:8" ht="64.5" customHeight="1" x14ac:dyDescent="0.25">
      <c r="A7" s="53">
        <v>0</v>
      </c>
      <c r="B7" s="53">
        <v>0</v>
      </c>
      <c r="C7" s="53">
        <v>0</v>
      </c>
      <c r="D7" s="53">
        <v>0</v>
      </c>
      <c r="E7" s="53">
        <v>0</v>
      </c>
      <c r="F7" s="53">
        <v>0</v>
      </c>
    </row>
    <row r="8" spans="1:8" ht="51" customHeight="1" x14ac:dyDescent="0.3">
      <c r="A8" s="54"/>
      <c r="B8" s="50"/>
      <c r="C8" s="50"/>
      <c r="D8" s="50"/>
      <c r="E8" s="50"/>
      <c r="F8" s="50"/>
    </row>
  </sheetData>
  <mergeCells count="5">
    <mergeCell ref="A2:F2"/>
    <mergeCell ref="C5:E5"/>
    <mergeCell ref="A5:A6"/>
    <mergeCell ref="B5:B6"/>
    <mergeCell ref="F5:F6"/>
  </mergeCells>
  <phoneticPr fontId="0" type="noConversion"/>
  <printOptions horizontalCentered="1"/>
  <pageMargins left="0.74803149606299202" right="0.74803149606299202" top="0.98425196850393704" bottom="0.98425196850393704" header="0.511811023622047" footer="0.511811023622047"/>
  <pageSetup paperSize="9" scale="95"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6</vt:i4>
      </vt:variant>
    </vt:vector>
  </HeadingPairs>
  <TitlesOfParts>
    <vt:vector size="17" baseType="lpstr">
      <vt:lpstr>1</vt:lpstr>
      <vt:lpstr>2</vt:lpstr>
      <vt:lpstr>3</vt:lpstr>
      <vt:lpstr>4</vt:lpstr>
      <vt:lpstr>5</vt:lpstr>
      <vt:lpstr>6 </vt:lpstr>
      <vt:lpstr>7</vt:lpstr>
      <vt:lpstr>8</vt:lpstr>
      <vt:lpstr>9</vt:lpstr>
      <vt:lpstr>10</vt:lpstr>
      <vt:lpstr>11</vt:lpstr>
      <vt:lpstr>'1'!Print_Area</vt:lpstr>
      <vt:lpstr>'11'!Print_Area</vt:lpstr>
      <vt:lpstr>'3'!Print_Area</vt:lpstr>
      <vt:lpstr>'4'!Print_Area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亚博 贾</cp:lastModifiedBy>
  <dcterms:created xsi:type="dcterms:W3CDTF">2016-02-18T10:32:00Z</dcterms:created>
  <dcterms:modified xsi:type="dcterms:W3CDTF">2024-11-21T06:42:58Z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D2D9DDD13F7A40C5BACC5A9FAE3F2352_13</vt:lpwstr>
  </property>
</Properties>
</file>