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 tabRatio="761" firstSheet="1" activeTab="1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externalReferences>
    <externalReference r:id="rId13"/>
  </externalReferences>
  <definedNames>
    <definedName name="_xlnm._FilterDatabase" localSheetId="3" hidden="1">'3'!$A$6:$IN$34</definedName>
    <definedName name="_xlnm.Print_Area" localSheetId="1">'1'!$A$1:$D$31</definedName>
    <definedName name="_xlnm.Print_Area" localSheetId="11">'11'!$A$1:$L$25</definedName>
    <definedName name="_xlnm.Print_Area" localSheetId="3">'3'!$A$1:$H$34</definedName>
    <definedName name="_xlnm.Print_Area" localSheetId="4">'4'!$A$1:$D$31</definedName>
    <definedName name="_xlnm.Print_Area" localSheetId="8">'8'!$A$1:$F$7</definedName>
    <definedName name="_xlnm.Print_Area" localSheetId="9">'9'!$A$1:$F$15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<sst xmlns="http://schemas.openxmlformats.org/spreadsheetml/2006/main" count="440" uniqueCount="243">
  <si>
    <t>附件1</t>
  </si>
  <si>
    <t>2024年收支预算总表</t>
  </si>
  <si>
    <t>部门：天津东疆综合保税区社会发展局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</si>
  <si>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</si>
  <si>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</si>
  <si>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</si>
  <si>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</si>
  <si>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</si>
  <si>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</si>
  <si>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</si>
  <si>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</si>
  <si>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</si>
  <si>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</si>
  <si>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</si>
  <si>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</si>
  <si>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</si>
  <si>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</si>
  <si>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</si>
  <si>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</si>
  <si>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</si>
  <si>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</si>
  <si>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</si>
  <si>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</si>
  <si>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</si>
  <si>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</si>
  <si>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</si>
  <si>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</si>
  <si>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</si>
  <si>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</si>
  <si>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</si>
  <si>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</si>
  <si>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</si>
  <si>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</si>
  <si>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</si>
  <si>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</si>
  <si>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</si>
  <si>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</si>
  <si>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</si>
  <si>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</si>
  <si>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</si>
  <si>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</si>
  <si>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</si>
  <si>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</si>
  <si>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</si>
  <si>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</si>
  <si>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</si>
  <si>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</si>
  <si>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</si>
  <si>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</si>
  <si>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</si>
  <si>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</si>
  <si>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</si>
  <si>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</si>
  <si>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</si>
  <si>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</si>
  <si>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</si>
  <si>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</si>
  <si>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</si>
  <si>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</si>
  <si>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</si>
  <si>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</si>
  <si>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</si>
  <si>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</si>
  <si>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</si>
  <si>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天津东疆综合保税区社会发展局部门本级</t>
  </si>
  <si>
    <t>……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</si>
  <si>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</si>
  <si>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</si>
  <si>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</si>
  <si>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</si>
  <si>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</si>
  <si>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</si>
  <si>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</si>
  <si>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</si>
  <si>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</si>
  <si>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</si>
  <si>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</si>
  <si>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</si>
  <si>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40</t>
  </si>
  <si>
    <t xml:space="preserve">  信访事务</t>
  </si>
  <si>
    <t xml:space="preserve">      04</t>
  </si>
  <si>
    <t xml:space="preserve">    信访业务</t>
  </si>
  <si>
    <t>205</t>
  </si>
  <si>
    <t>教育支出</t>
  </si>
  <si>
    <t>02</t>
  </si>
  <si>
    <t xml:space="preserve">  普通教育</t>
  </si>
  <si>
    <t xml:space="preserve">      02</t>
  </si>
  <si>
    <t xml:space="preserve">    小学教育</t>
  </si>
  <si>
    <t>207</t>
  </si>
  <si>
    <t>文化旅游体育与传媒支出</t>
  </si>
  <si>
    <t>03</t>
  </si>
  <si>
    <t xml:space="preserve">    体育</t>
  </si>
  <si>
    <t xml:space="preserve">07  </t>
  </si>
  <si>
    <t xml:space="preserve">       体育场馆</t>
  </si>
  <si>
    <t>208</t>
  </si>
  <si>
    <t>社会保障和就业支出</t>
  </si>
  <si>
    <t xml:space="preserve">   民政管理事务</t>
  </si>
  <si>
    <t>01</t>
  </si>
  <si>
    <t xml:space="preserve">       行政运行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</si>
  <si>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</t>
    </r>
    <r>
      <rPr>
        <sz val="12"/>
        <rFont val="宋体"/>
        <charset val="134"/>
      </rPr>
      <t xml:space="preserve">  </t>
    </r>
  </si>
  <si>
    <t xml:space="preserve">       一般行政管理事务</t>
  </si>
  <si>
    <t xml:space="preserve">08  </t>
  </si>
  <si>
    <t xml:space="preserve">       基层政权建设和社区治理</t>
  </si>
  <si>
    <t>210</t>
  </si>
  <si>
    <t>卫生健康支出</t>
  </si>
  <si>
    <t xml:space="preserve">   基层医疗卫生机构</t>
  </si>
  <si>
    <t xml:space="preserve">       城市社区卫生机构</t>
  </si>
  <si>
    <t>04</t>
  </si>
  <si>
    <t xml:space="preserve">   公共卫生</t>
  </si>
  <si>
    <t>08</t>
  </si>
  <si>
    <t xml:space="preserve">      基本公共卫生服务</t>
  </si>
  <si>
    <t>10</t>
  </si>
  <si>
    <t xml:space="preserve">      突发公共卫生事件应急处理</t>
  </si>
  <si>
    <t xml:space="preserve">99   </t>
  </si>
  <si>
    <t xml:space="preserve">      其他公共卫生支出</t>
  </si>
  <si>
    <t>07</t>
  </si>
  <si>
    <t xml:space="preserve">   计划生育事务</t>
  </si>
  <si>
    <t>17</t>
  </si>
  <si>
    <t xml:space="preserve">      计划生育服务</t>
  </si>
  <si>
    <t>223</t>
  </si>
  <si>
    <t xml:space="preserve">  国有资本经营预算支出</t>
  </si>
  <si>
    <t xml:space="preserve">    国有企业政策性补贴</t>
  </si>
  <si>
    <t xml:space="preserve">      国有企业政策性补贴</t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</si>
  <si>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</si>
  <si>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</si>
  <si>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</si>
  <si>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</si>
  <si>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</si>
  <si>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</si>
  <si>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</si>
  <si>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</si>
  <si>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</si>
  <si>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</si>
  <si>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</si>
  <si>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</si>
  <si>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</si>
  <si>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</si>
  <si>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</si>
  <si>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t xml:space="preserve">   一般行政管理事务</t>
  </si>
  <si>
    <t xml:space="preserve"> </t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</si>
  <si>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</si>
  <si>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</si>
  <si>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</si>
  <si>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</si>
  <si>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</si>
  <si>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</si>
  <si>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</si>
  <si>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</si>
  <si>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 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</si>
  <si>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</si>
  <si>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</si>
  <si>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</si>
  <si>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</si>
  <si>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</si>
  <si>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</si>
  <si>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</si>
  <si>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</si>
  <si>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</si>
  <si>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</si>
  <si>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</si>
  <si>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</si>
  <si>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</si>
  <si>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</si>
  <si>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</si>
  <si>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</si>
  <si>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</si>
  <si>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</si>
  <si>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</si>
  <si>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</si>
  <si>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 其他交通费用（租车费）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</si>
  <si>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</si>
  <si>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</si>
  <si>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</si>
  <si>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</si>
  <si>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</si>
  <si>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</si>
  <si>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</si>
  <si>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</si>
  <si>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</si>
  <si>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</si>
  <si>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</si>
  <si>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</si>
  <si>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</si>
  <si>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</si>
  <si>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</si>
  <si>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</si>
  <si>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</si>
  <si>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</si>
  <si>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</si>
  <si>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</si>
  <si>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</si>
  <si>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</si>
  <si>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</si>
  <si>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</si>
  <si>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</si>
  <si>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2070307</t>
  </si>
  <si>
    <t>服务</t>
  </si>
  <si>
    <t>东疆体育公园项目经费</t>
  </si>
  <si>
    <t>往年已执行，本年预计支付26.6144万元。</t>
  </si>
  <si>
    <t>2100301</t>
  </si>
  <si>
    <t>医务室经费</t>
  </si>
  <si>
    <t>往年已执行，本年预计支付16.9万元。</t>
  </si>
  <si>
    <t>工程</t>
  </si>
  <si>
    <t>东疆综合保税区社区卫生服务中心医疗延伸点</t>
  </si>
  <si>
    <t>2024年新增项目，本年预计支付84.6万元。</t>
  </si>
  <si>
    <t>东疆社区卫生服务中心延伸点医疗卫生服务</t>
  </si>
  <si>
    <t>往年已执行，本年预计支付117.5万元。</t>
  </si>
  <si>
    <t>2080201</t>
  </si>
  <si>
    <t>货物</t>
  </si>
  <si>
    <t>办公设备购置</t>
  </si>
  <si>
    <t>用于购买办公设备未执行。</t>
  </si>
  <si>
    <t>日常办公费-办公费</t>
  </si>
  <si>
    <t>用于购买复印纸未执行。</t>
  </si>
  <si>
    <t>附件10</t>
  </si>
  <si>
    <t>2024年国有资本经营预算支出情况表</t>
  </si>
  <si>
    <t>本年国有资本经营基金预算支出</t>
  </si>
  <si>
    <t>附件11</t>
  </si>
  <si>
    <t xml:space="preserve"> 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</si>
  <si>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</si>
  <si>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</si>
  <si>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</si>
  <si>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</si>
  <si>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</si>
  <si>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</si>
  <si>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</si>
  <si>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</si>
  <si>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</si>
  <si>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</si>
  <si>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隔离点未结算资金归集</t>
  </si>
  <si>
    <t>东疆社区综合服务中心运营服务经费</t>
  </si>
  <si>
    <t>公共卫生工作经费</t>
  </si>
  <si>
    <t>家庭发展工作经费</t>
  </si>
  <si>
    <t>教育管理工作经费</t>
  </si>
  <si>
    <t>邻里中心运行经费</t>
  </si>
  <si>
    <t>民生保障经费</t>
  </si>
  <si>
    <t>社区工作经费</t>
  </si>
  <si>
    <t>义务教育免费提供教科书</t>
  </si>
  <si>
    <t>院前急救经费</t>
  </si>
  <si>
    <t>2023年国有企业退休人员社会化管理补助资金</t>
  </si>
  <si>
    <t>东疆体育公园电费</t>
  </si>
  <si>
    <t>东疆体育公园转让相关费用</t>
  </si>
  <si>
    <t>综治、维稳、信访相关经费</t>
  </si>
  <si>
    <t>管委会报刊订阅经费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</si>
</sst>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0.00_ "/>
    <numFmt numFmtId="190" formatCode=";;"/>
    <numFmt numFmtId="191" formatCode="#,##0.0"/>
    <numFmt numFmtId="192" formatCode="#,##0.00_ "/>
    <numFmt numFmtId="193" formatCode="#,##0.0_ "/>
    <numFmt numFmtId="194" formatCode="#,##0.0000"/>
    <numFmt numFmtId="195" formatCode="* #,##0.00;* \-#,##0.00;* &quot;&quot;??;@"/>
    <numFmt numFmtId="196" formatCode="00"/>
  </numFmts>
  <fonts count="85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60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63" borderId="0" applyNumberFormat="0" applyBorder="0" applyAlignment="0" applyProtection="0"/>
    <xf numFmtId="0" fontId="35" fillId="52" borderId="0" applyNumberFormat="0" applyBorder="0" applyAlignment="0" applyProtection="0"/>
    <xf numFmtId="0" fontId="35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176" fontId="37" fillId="0" borderId="0" applyFill="0" applyBorder="0" applyAlignment="0"/>
    <xf numFmtId="0" fontId="38" fillId="33" borderId="14" applyNumberFormat="0" applyAlignment="0" applyProtection="0">
      <alignment vertical="center"/>
    </xf>
    <xf numFmtId="0" fontId="39" fillId="67" borderId="15" applyNumberFormat="0" applyAlignment="0" applyProtection="0">
      <alignment vertical="center"/>
    </xf>
    <xf numFmtId="0" fontId="40" fillId="0" borderId="0" applyProtection="0">
      <alignment vertical="center"/>
    </xf>
    <xf numFmtId="41" fontId="30" fillId="0" borderId="0" applyFont="0" applyFill="0" applyBorder="0" applyAlignment="0" applyProtection="0"/>
    <xf numFmtId="177" fontId="41" fillId="0" borderId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41" fillId="0" borderId="0"/>
    <xf numFmtId="0" fontId="42" fillId="0" borderId="0" applyProtection="0"/>
    <xf numFmtId="181" fontId="41" fillId="0" borderId="0"/>
    <xf numFmtId="0" fontId="43" fillId="0" borderId="0" applyNumberFormat="0" applyFill="0" applyBorder="0" applyAlignment="0" applyProtection="0">
      <alignment vertical="center"/>
    </xf>
    <xf numFmtId="2" fontId="42" fillId="0" borderId="0" applyProtection="0"/>
    <xf numFmtId="0" fontId="44" fillId="39" borderId="0" applyNumberFormat="0" applyBorder="0" applyAlignment="0" applyProtection="0">
      <alignment vertical="center"/>
    </xf>
    <xf numFmtId="38" fontId="45" fillId="41" borderId="0" applyBorder="0" applyAlignment="0" applyProtection="0"/>
    <xf numFmtId="0" fontId="46" fillId="0" borderId="16" applyNumberFormat="0" applyAlignment="0" applyProtection="0">
      <alignment horizontal="left" vertical="center"/>
    </xf>
    <xf numFmtId="0" fontId="46" fillId="0" borderId="17">
      <alignment horizontal="left"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Protection="0"/>
    <xf numFmtId="0" fontId="46" fillId="0" borderId="0" applyProtection="0"/>
    <xf numFmtId="0" fontId="51" fillId="34" borderId="14" applyNumberFormat="0" applyAlignment="0" applyProtection="0">
      <alignment vertical="center"/>
    </xf>
    <xf numFmtId="10" fontId="45" fillId="33" borderId="1" applyBorder="0" applyAlignment="0" applyProtection="0"/>
    <xf numFmtId="0" fontId="51" fillId="34" borderId="14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37" fontId="54" fillId="0" borderId="0"/>
    <xf numFmtId="0" fontId="55" fillId="0" borderId="0"/>
    <xf numFmtId="0" fontId="56" fillId="0" borderId="0"/>
    <xf numFmtId="0" fontId="57" fillId="0" borderId="0"/>
    <xf numFmtId="0" fontId="31" fillId="35" borderId="22" applyNumberFormat="0" applyFont="0" applyAlignment="0" applyProtection="0">
      <alignment vertical="center"/>
    </xf>
    <xf numFmtId="0" fontId="58" fillId="33" borderId="23" applyNumberFormat="0" applyAlignment="0" applyProtection="0">
      <alignment vertical="center"/>
    </xf>
    <xf numFmtId="10" fontId="30" fillId="0" borderId="0" applyFont="0" applyFill="0" applyBorder="0" applyAlignment="0" applyProtection="0"/>
    <xf numFmtId="1" fontId="30" fillId="0" borderId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2" fillId="0" borderId="24" applyProtection="0"/>
    <xf numFmtId="0" fontId="60" fillId="0" borderId="0" applyNumberForma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>
      <alignment horizontal="centerContinuous" vertical="center"/>
    </xf>
    <xf numFmtId="0" fontId="8" fillId="0" borderId="1">
      <alignment horizontal="distributed" vertical="center" wrapText="1"/>
    </xf>
    <xf numFmtId="0" fontId="3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4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67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70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1" fillId="0" borderId="0"/>
    <xf numFmtId="0" fontId="0" fillId="0" borderId="0"/>
    <xf numFmtId="0" fontId="1" fillId="0" borderId="0"/>
    <xf numFmtId="0" fontId="7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5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27" applyNumberFormat="0" applyFill="0" applyAlignment="0" applyProtection="0">
      <alignment vertical="center"/>
    </xf>
    <xf numFmtId="182" fontId="61" fillId="0" borderId="0" applyFont="0" applyFill="0" applyBorder="0" applyAlignment="0" applyProtection="0"/>
    <xf numFmtId="0" fontId="38" fillId="41" borderId="14" applyNumberFormat="0" applyAlignment="0" applyProtection="0">
      <alignment vertical="center"/>
    </xf>
    <xf numFmtId="0" fontId="80" fillId="67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83" fontId="71" fillId="0" borderId="0" applyFont="0" applyFill="0" applyBorder="0" applyAlignment="0" applyProtection="0"/>
    <xf numFmtId="184" fontId="71" fillId="0" borderId="0" applyFon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6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  <xf numFmtId="0" fontId="81" fillId="69" borderId="0" applyNumberFormat="0" applyBorder="0" applyAlignment="0" applyProtection="0"/>
    <xf numFmtId="0" fontId="81" fillId="70" borderId="0" applyNumberFormat="0" applyBorder="0" applyAlignment="0" applyProtection="0"/>
    <xf numFmtId="0" fontId="81" fillId="71" borderId="0" applyNumberFormat="0" applyBorder="0" applyAlignment="0" applyProtection="0"/>
    <xf numFmtId="0" fontId="33" fillId="72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8" fillId="41" borderId="23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1" fontId="8" fillId="0" borderId="1">
      <alignment vertical="center"/>
      <protection locked="0"/>
    </xf>
    <xf numFmtId="0" fontId="82" fillId="0" borderId="0"/>
    <xf numFmtId="188" fontId="8" fillId="0" borderId="1">
      <alignment vertical="center"/>
      <protection locked="0"/>
    </xf>
    <xf numFmtId="0" fontId="30" fillId="0" borderId="0"/>
    <xf numFmtId="0" fontId="1" fillId="35" borderId="22" applyNumberFormat="0" applyFont="0" applyAlignment="0" applyProtection="0">
      <alignment vertical="center"/>
    </xf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/>
  </cellStyleXfs>
  <cellXfs count="116">
    <xf numFmtId="0" fontId="0" fillId="0" borderId="0" xfId="0"/>
    <xf numFmtId="0" fontId="1" fillId="0" borderId="0" xfId="478" applyFont="1"/>
    <xf numFmtId="0" fontId="0" fillId="0" borderId="0" xfId="478"/>
    <xf numFmtId="0" fontId="0" fillId="0" borderId="0" xfId="478" applyAlignment="1">
      <alignment vertical="center"/>
    </xf>
    <xf numFmtId="0" fontId="2" fillId="0" borderId="0" xfId="478" applyFont="1"/>
    <xf numFmtId="0" fontId="2" fillId="0" borderId="0" xfId="478" applyFont="1" applyAlignment="1">
      <alignment vertical="center"/>
    </xf>
    <xf numFmtId="0" fontId="3" fillId="0" borderId="0" xfId="496" applyFont="1" applyAlignment="1">
      <alignment horizontal="center" vertical="center"/>
    </xf>
    <xf numFmtId="0" fontId="1" fillId="0" borderId="0" xfId="478" applyFont="1" applyAlignment="1">
      <alignment vertical="center"/>
    </xf>
    <xf numFmtId="0" fontId="4" fillId="0" borderId="0" xfId="496" applyFont="1" applyAlignment="1">
      <alignment horizontal="center"/>
    </xf>
    <xf numFmtId="0" fontId="1" fillId="0" borderId="1" xfId="478" applyFont="1" applyBorder="1" applyAlignment="1">
      <alignment horizontal="center" vertical="center"/>
    </xf>
    <xf numFmtId="0" fontId="1" fillId="0" borderId="1" xfId="478" applyFont="1" applyBorder="1" applyAlignment="1">
      <alignment horizontal="center" vertical="center" wrapText="1"/>
    </xf>
    <xf numFmtId="0" fontId="1" fillId="0" borderId="1" xfId="478" applyFont="1" applyBorder="1" applyAlignment="1">
      <alignment vertical="center"/>
    </xf>
    <xf numFmtId="0" fontId="1" fillId="0" borderId="1" xfId="478" applyFont="1" applyBorder="1" applyAlignment="1">
      <alignment vertical="center" wrapText="1"/>
    </xf>
    <xf numFmtId="189" fontId="1" fillId="0" borderId="1" xfId="478" applyNumberFormat="1" applyFont="1" applyFill="1" applyBorder="1" applyAlignment="1"/>
    <xf numFmtId="0" fontId="0" fillId="0" borderId="1" xfId="478" applyBorder="1"/>
    <xf numFmtId="0" fontId="0" fillId="0" borderId="1" xfId="478" applyFont="1" applyFill="1" applyBorder="1" applyAlignment="1"/>
    <xf numFmtId="0" fontId="1" fillId="0" borderId="1" xfId="478" applyFont="1" applyFill="1" applyBorder="1" applyAlignment="1">
      <alignment vertical="center"/>
    </xf>
    <xf numFmtId="0" fontId="1" fillId="0" borderId="1" xfId="478" applyFont="1" applyFill="1" applyBorder="1" applyAlignment="1">
      <alignment vertical="center" wrapText="1"/>
    </xf>
    <xf numFmtId="189" fontId="1" fillId="0" borderId="1" xfId="478" applyNumberFormat="1" applyFont="1" applyBorder="1"/>
    <xf numFmtId="0" fontId="1" fillId="0" borderId="1" xfId="478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190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472" applyNumberFormat="1" applyFont="1" applyFill="1" applyBorder="1" applyAlignment="1">
      <alignment horizontal="center" vertical="center" wrapText="1"/>
    </xf>
    <xf numFmtId="0" fontId="1" fillId="0" borderId="1" xfId="468" applyFont="1" applyFill="1" applyBorder="1" applyAlignment="1">
      <alignment horizontal="center" vertical="center" wrapText="1"/>
    </xf>
    <xf numFmtId="191" fontId="1" fillId="0" borderId="3" xfId="468" applyNumberFormat="1" applyFont="1" applyFill="1" applyBorder="1" applyAlignment="1">
      <alignment horizontal="center" vertical="center" wrapText="1"/>
    </xf>
    <xf numFmtId="190" fontId="1" fillId="0" borderId="1" xfId="472" applyNumberFormat="1" applyFont="1" applyFill="1" applyBorder="1" applyAlignment="1">
      <alignment horizontal="center" vertical="center" wrapText="1"/>
    </xf>
    <xf numFmtId="0" fontId="1" fillId="0" borderId="1" xfId="472" applyFont="1" applyFill="1" applyBorder="1" applyAlignment="1">
      <alignment horizontal="right" vertical="center"/>
    </xf>
    <xf numFmtId="4" fontId="1" fillId="0" borderId="1" xfId="468" applyNumberFormat="1" applyFont="1" applyFill="1" applyBorder="1" applyAlignment="1">
      <alignment horizontal="right" vertical="center" wrapText="1"/>
    </xf>
    <xf numFmtId="191" fontId="1" fillId="0" borderId="3" xfId="472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496"/>
    <xf numFmtId="0" fontId="3" fillId="0" borderId="0" xfId="496" applyFont="1" applyAlignment="1">
      <alignment vertical="center"/>
    </xf>
    <xf numFmtId="0" fontId="4" fillId="0" borderId="0" xfId="496" applyFont="1"/>
    <xf numFmtId="0" fontId="4" fillId="0" borderId="0" xfId="496" applyFont="1" applyAlignment="1">
      <alignment horizontal="right"/>
    </xf>
    <xf numFmtId="0" fontId="4" fillId="0" borderId="1" xfId="496" applyFont="1" applyBorder="1" applyAlignment="1">
      <alignment horizontal="center" vertical="center" wrapText="1"/>
    </xf>
    <xf numFmtId="0" fontId="4" fillId="0" borderId="1" xfId="496" applyFont="1" applyBorder="1" applyAlignment="1">
      <alignment horizontal="center" vertical="center"/>
    </xf>
    <xf numFmtId="0" fontId="4" fillId="0" borderId="0" xfId="496" applyFont="1" applyAlignment="1">
      <alignment horizontal="center" vertical="center" wrapText="1"/>
    </xf>
    <xf numFmtId="0" fontId="4" fillId="0" borderId="0" xfId="496" applyFont="1" applyAlignment="1">
      <alignment vertical="center"/>
    </xf>
    <xf numFmtId="192" fontId="1" fillId="0" borderId="1" xfId="0" applyNumberFormat="1" applyFont="1" applyBorder="1" applyAlignment="1">
      <alignment horizontal="right" vertical="center" wrapText="1"/>
    </xf>
    <xf numFmtId="189" fontId="7" fillId="0" borderId="1" xfId="0" applyNumberFormat="1" applyFont="1" applyBorder="1" applyAlignment="1">
      <alignment horizontal="right" vertical="center" wrapText="1"/>
    </xf>
    <xf numFmtId="190" fontId="8" fillId="0" borderId="4" xfId="0" applyNumberFormat="1" applyFont="1" applyBorder="1" applyAlignment="1">
      <alignment horizontal="left" vertical="center" wrapText="1"/>
    </xf>
    <xf numFmtId="192" fontId="1" fillId="0" borderId="5" xfId="0" applyNumberFormat="1" applyFont="1" applyBorder="1" applyAlignment="1">
      <alignment horizontal="right" vertical="center" wrapText="1"/>
    </xf>
    <xf numFmtId="189" fontId="6" fillId="0" borderId="0" xfId="0" applyNumberFormat="1" applyFont="1" applyAlignment="1">
      <alignment horizontal="center" vertical="center"/>
    </xf>
    <xf numFmtId="189" fontId="2" fillId="0" borderId="0" xfId="0" applyNumberFormat="1" applyFont="1"/>
    <xf numFmtId="189" fontId="5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right"/>
    </xf>
    <xf numFmtId="18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90" fontId="9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/>
    </xf>
    <xf numFmtId="190" fontId="8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189" fontId="1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3" fontId="1" fillId="0" borderId="1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1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4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5" fontId="6" fillId="0" borderId="0" xfId="0" applyNumberFormat="1" applyFont="1" applyAlignment="1">
      <alignment horizontal="center" vertical="center"/>
    </xf>
    <xf numFmtId="195" fontId="5" fillId="0" borderId="0" xfId="0" applyNumberFormat="1" applyFont="1" applyAlignment="1">
      <alignment horizontal="centerContinuous" vertical="top"/>
    </xf>
    <xf numFmtId="2" fontId="1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6" fillId="0" borderId="0" xfId="0" applyNumberFormat="1" applyFont="1" applyAlignment="1">
      <alignment vertical="center"/>
    </xf>
    <xf numFmtId="193" fontId="6" fillId="0" borderId="0" xfId="0" applyNumberFormat="1" applyFont="1" applyAlignment="1">
      <alignment horizontal="right" vertical="top"/>
    </xf>
    <xf numFmtId="196" fontId="5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91" fontId="0" fillId="0" borderId="4" xfId="0" applyNumberFormat="1" applyBorder="1" applyAlignment="1">
      <alignment horizontal="center" vertical="center" wrapText="1"/>
    </xf>
    <xf numFmtId="191" fontId="0" fillId="0" borderId="3" xfId="0" applyNumberFormat="1" applyBorder="1" applyAlignment="1">
      <alignment horizontal="center" vertical="center" wrapText="1"/>
    </xf>
    <xf numFmtId="195" fontId="6" fillId="0" borderId="1" xfId="0" applyNumberFormat="1" applyFont="1" applyBorder="1" applyAlignment="1">
      <alignment vertical="center"/>
    </xf>
    <xf numFmtId="193" fontId="0" fillId="0" borderId="2" xfId="0" applyNumberFormat="1" applyBorder="1" applyAlignment="1">
      <alignment vertical="center" wrapText="1"/>
    </xf>
    <xf numFmtId="195" fontId="0" fillId="0" borderId="2" xfId="0" applyNumberForma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调整" xfId="546"/>
    <cellStyle name="好_2008年支出调整_财力性转移支付2010年预算参考数" xfId="547"/>
    <cellStyle name="好_2008年支出核定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河南 缺口县区测算(地方填报)" xfId="605"/>
    <cellStyle name="好_河南 缺口县区测算(地方填报)_财力性转移支付2010年预算参考数" xfId="606"/>
    <cellStyle name="好_河南 缺口县区测算(地方填报白)" xfId="607"/>
    <cellStyle name="好_河南 缺口县区测算(地方填报白)_财力性转移支付2010年预算参考数" xfId="608"/>
    <cellStyle name="好_核定人数对比" xfId="609"/>
    <cellStyle name="好_核定人数对比_财力性转移支付2010年预算参考数" xfId="610"/>
    <cellStyle name="好_核定人数下发表" xfId="611"/>
    <cellStyle name="好_核定人数下发表_财力性转移支付2010年预算参考数" xfId="612"/>
    <cellStyle name="好_汇总" xfId="613"/>
    <cellStyle name="好_汇总_财力性转移支付2010年预算参考数" xfId="614"/>
    <cellStyle name="好_汇总表" xfId="615"/>
    <cellStyle name="好_汇总表_财力性转移支付2010年预算参考数" xfId="616"/>
    <cellStyle name="好_汇总表4" xfId="617"/>
    <cellStyle name="好_汇总表4_财力性转移支付2010年预算参考数" xfId="618"/>
    <cellStyle name="好_汇总表提前告知区县" xfId="619"/>
    <cellStyle name="好_汇总-县级财政报表附表" xfId="620"/>
    <cellStyle name="好_检验表" xfId="621"/>
    <cellStyle name="好_检验表（调整后）" xfId="622"/>
    <cellStyle name="好_教育(按照总人口测算）—20080416" xfId="623"/>
    <cellStyle name="好_教育(按照总人口测算）—20080416_不含人员经费系数" xfId="624"/>
    <cellStyle name="好_教育(按照总人口测算）—20080416_不含人员经费系数_财力性转移支付2010年预算参考数" xfId="625"/>
    <cellStyle name="好_教育(按照总人口测算）—20080416_财力性转移支付2010年预算参考数" xfId="626"/>
    <cellStyle name="好_教育(按照总人口测算）—20080416_民生政策最低支出需求" xfId="627"/>
    <cellStyle name="好_教育(按照总人口测算）—20080416_民生政策最低支出需求_财力性转移支付2010年预算参考数" xfId="628"/>
    <cellStyle name="好_教育(按照总人口测算）—20080416_县市旗测算-新科目（含人口规模效应）" xfId="629"/>
    <cellStyle name="好_教育(按照总人口测算）—20080416_县市旗测算-新科目（含人口规模效应）_财力性转移支付2010年预算参考数" xfId="630"/>
    <cellStyle name="好_丽江汇总" xfId="631"/>
    <cellStyle name="好_民生政策最低支出需求" xfId="632"/>
    <cellStyle name="好_民生政策最低支出需求_财力性转移支付2010年预算参考数" xfId="633"/>
    <cellStyle name="好_农林水和城市维护标准支出20080505－县区合计" xfId="634"/>
    <cellStyle name="好_农林水和城市维护标准支出20080505－县区合计_不含人员经费系数" xfId="635"/>
    <cellStyle name="好_农林水和城市维护标准支出20080505－县区合计_不含人员经费系数_财力性转移支付2010年预算参考数" xfId="636"/>
    <cellStyle name="好_农林水和城市维护标准支出20080505－县区合计_财力性转移支付2010年预算参考数" xfId="637"/>
    <cellStyle name="好_农林水和城市维护标准支出20080505－县区合计_民生政策最低支出需求" xfId="638"/>
    <cellStyle name="好_农林水和城市维护标准支出20080505－县区合计_民生政策最低支出需求_财力性转移支付2010年预算参考数" xfId="639"/>
    <cellStyle name="好_农林水和城市维护标准支出20080505－县区合计_县市旗测算-新科目（含人口规模效应）" xfId="640"/>
    <cellStyle name="好_农林水和城市维护标准支出20080505－县区合计_县市旗测算-新科目（含人口规模效应）_财力性转移支付2010年预算参考数" xfId="641"/>
    <cellStyle name="好_平邑" xfId="642"/>
    <cellStyle name="好_平邑_财力性转移支付2010年预算参考数" xfId="643"/>
    <cellStyle name="好_其他部门(按照总人口测算）—20080416" xfId="644"/>
    <cellStyle name="好_其他部门(按照总人口测算）—20080416_不含人员经费系数" xfId="645"/>
    <cellStyle name="好_其他部门(按照总人口测算）—20080416_不含人员经费系数_财力性转移支付2010年预算参考数" xfId="646"/>
    <cellStyle name="好_其他部门(按照总人口测算）—20080416_财力性转移支付2010年预算参考数" xfId="647"/>
    <cellStyle name="好_其他部门(按照总人口测算）—20080416_民生政策最低支出需求" xfId="648"/>
    <cellStyle name="好_其他部门(按照总人口测算）—20080416_民生政策最低支出需求_财力性转移支付2010年预算参考数" xfId="649"/>
    <cellStyle name="好_其他部门(按照总人口测算）—20080416_县市旗测算-新科目（含人口规模效应）" xfId="650"/>
    <cellStyle name="好_其他部门(按照总人口测算）—20080416_县市旗测算-新科目（含人口规模效应）_财力性转移支付2010年预算参考数" xfId="651"/>
    <cellStyle name="好_青海 缺口县区测算(地方填报)" xfId="652"/>
    <cellStyle name="好_青海 缺口县区测算(地方填报)_财力性转移支付2010年预算参考数" xfId="653"/>
    <cellStyle name="好_缺口县区测算" xfId="654"/>
    <cellStyle name="好_缺口县区测算（11.13）" xfId="655"/>
    <cellStyle name="好_缺口县区测算（11.13）_财力性转移支付2010年预算参考数" xfId="656"/>
    <cellStyle name="好_缺口县区测算(按2007支出增长25%测算)" xfId="657"/>
    <cellStyle name="好_缺口县区测算(按2007支出增长25%测算)_财力性转移支付2010年预算参考数" xfId="658"/>
    <cellStyle name="好_缺口县区测算(按核定人数)" xfId="659"/>
    <cellStyle name="好_缺口县区测算(按核定人数)_财力性转移支付2010年预算参考数" xfId="660"/>
    <cellStyle name="好_缺口县区测算(财政部标准)" xfId="661"/>
    <cellStyle name="好_缺口县区测算(财政部标准)_财力性转移支付2010年预算参考数" xfId="662"/>
    <cellStyle name="好_缺口县区测算_财力性转移支付2010年预算参考数" xfId="663"/>
    <cellStyle name="好_人员工资和公用经费" xfId="664"/>
    <cellStyle name="好_人员工资和公用经费_财力性转移支付2010年预算参考数" xfId="665"/>
    <cellStyle name="好_人员工资和公用经费2" xfId="666"/>
    <cellStyle name="好_人员工资和公用经费2_财力性转移支付2010年预算参考数" xfId="667"/>
    <cellStyle name="好_人员工资和公用经费3" xfId="668"/>
    <cellStyle name="好_人员工资和公用经费3_财力性转移支付2010年预算参考数" xfId="669"/>
    <cellStyle name="好_山东省民生支出标准" xfId="670"/>
    <cellStyle name="好_山东省民生支出标准_财力性转移支付2010年预算参考数" xfId="671"/>
    <cellStyle name="好_社保处下达区县2015年指标（第二批）" xfId="672"/>
    <cellStyle name="好_市辖区测算20080510" xfId="673"/>
    <cellStyle name="好_市辖区测算20080510_不含人员经费系数" xfId="674"/>
    <cellStyle name="好_市辖区测算20080510_不含人员经费系数_财力性转移支付2010年预算参考数" xfId="675"/>
    <cellStyle name="好_市辖区测算20080510_财力性转移支付2010年预算参考数" xfId="676"/>
    <cellStyle name="好_市辖区测算20080510_民生政策最低支出需求" xfId="677"/>
    <cellStyle name="好_市辖区测算20080510_民生政策最低支出需求_财力性转移支付2010年预算参考数" xfId="678"/>
    <cellStyle name="好_市辖区测算20080510_县市旗测算-新科目（含人口规模效应）" xfId="679"/>
    <cellStyle name="好_市辖区测算20080510_县市旗测算-新科目（含人口规模效应）_财力性转移支付2010年预算参考数" xfId="680"/>
    <cellStyle name="好_市辖区测算-新科目（20080626）" xfId="681"/>
    <cellStyle name="好_市辖区测算-新科目（20080626）_不含人员经费系数" xfId="682"/>
    <cellStyle name="好_市辖区测算-新科目（20080626）_不含人员经费系数_财力性转移支付2010年预算参考数" xfId="683"/>
    <cellStyle name="好_市辖区测算-新科目（20080626）_财力性转移支付2010年预算参考数" xfId="684"/>
    <cellStyle name="好_市辖区测算-新科目（20080626）_民生政策最低支出需求" xfId="685"/>
    <cellStyle name="好_市辖区测算-新科目（20080626）_民生政策最低支出需求_财力性转移支付2010年预算参考数" xfId="686"/>
    <cellStyle name="好_市辖区测算-新科目（20080626）_县市旗测算-新科目（含人口规模效应）" xfId="687"/>
    <cellStyle name="好_市辖区测算-新科目（20080626）_县市旗测算-新科目（含人口规模效应）_财力性转移支付2010年预算参考数" xfId="688"/>
    <cellStyle name="好_数据--基础数据--预算组--2015年人代会预算部分--2015.01.20--人代会前第6稿--按姚局意见改--调市级项级明细" xfId="689"/>
    <cellStyle name="好_数据--基础数据--预算组--2015年人代会预算部分--2015.01.20--人代会前第6稿--按姚局意见改--调市级项级明细_区县政府预算公开整改--表" xfId="690"/>
    <cellStyle name="好_同德" xfId="691"/>
    <cellStyle name="好_同德_财力性转移支付2010年预算参考数" xfId="692"/>
    <cellStyle name="好_危改资金测算" xfId="693"/>
    <cellStyle name="好_危改资金测算_财力性转移支付2010年预算参考数" xfId="694"/>
    <cellStyle name="好_卫生(按照总人口测算）—20080416" xfId="695"/>
    <cellStyle name="好_卫生(按照总人口测算）—20080416_不含人员经费系数" xfId="696"/>
    <cellStyle name="好_卫生(按照总人口测算）—20080416_不含人员经费系数_财力性转移支付2010年预算参考数" xfId="697"/>
    <cellStyle name="好_卫生(按照总人口测算）—20080416_财力性转移支付2010年预算参考数" xfId="698"/>
    <cellStyle name="好_卫生(按照总人口测算）—20080416_民生政策最低支出需求" xfId="699"/>
    <cellStyle name="好_卫生(按照总人口测算）—20080416_民生政策最低支出需求_财力性转移支付2010年预算参考数" xfId="700"/>
    <cellStyle name="好_卫生(按照总人口测算）—20080416_县市旗测算-新科目（含人口规模效应）" xfId="701"/>
    <cellStyle name="好_卫生(按照总人口测算）—20080416_县市旗测算-新科目（含人口规模效应）_财力性转移支付2010年预算参考数" xfId="702"/>
    <cellStyle name="好_卫生部门" xfId="703"/>
    <cellStyle name="好_卫生部门_财力性转移支付2010年预算参考数" xfId="704"/>
    <cellStyle name="好_文体广播部门" xfId="705"/>
    <cellStyle name="好_文体广播事业(按照总人口测算）—20080416" xfId="706"/>
    <cellStyle name="好_文体广播事业(按照总人口测算）—20080416_不含人员经费系数" xfId="707"/>
    <cellStyle name="好_文体广播事业(按照总人口测算）—20080416_不含人员经费系数_财力性转移支付2010年预算参考数" xfId="708"/>
    <cellStyle name="好_文体广播事业(按照总人口测算）—20080416_财力性转移支付2010年预算参考数" xfId="709"/>
    <cellStyle name="好_文体广播事业(按照总人口测算）—20080416_民生政策最低支出需求" xfId="710"/>
    <cellStyle name="好_文体广播事业(按照总人口测算）—20080416_民生政策最低支出需求_财力性转移支付2010年预算参考数" xfId="711"/>
    <cellStyle name="好_文体广播事业(按照总人口测算）—20080416_县市旗测算-新科目（含人口规模效应）" xfId="712"/>
    <cellStyle name="好_文体广播事业(按照总人口测算）—20080416_县市旗测算-新科目（含人口规模效应）_财力性转移支付2010年预算参考数" xfId="713"/>
    <cellStyle name="好_县区合并测算20080421" xfId="714"/>
    <cellStyle name="好_县区合并测算20080421_不含人员经费系数" xfId="715"/>
    <cellStyle name="好_县区合并测算20080421_不含人员经费系数_财力性转移支付2010年预算参考数" xfId="716"/>
    <cellStyle name="好_县区合并测算20080421_财力性转移支付2010年预算参考数" xfId="717"/>
    <cellStyle name="好_县区合并测算20080421_民生政策最低支出需求" xfId="718"/>
    <cellStyle name="好_县区合并测算20080421_民生政策最低支出需求_财力性转移支付2010年预算参考数" xfId="719"/>
    <cellStyle name="好_县区合并测算20080421_县市旗测算-新科目（含人口规模效应）" xfId="720"/>
    <cellStyle name="好_县区合并测算20080421_县市旗测算-新科目（含人口规模效应）_财力性转移支付2010年预算参考数" xfId="721"/>
    <cellStyle name="好_县区合并测算20080423(按照各省比重）" xfId="722"/>
    <cellStyle name="好_县区合并测算20080423(按照各省比重）_不含人员经费系数" xfId="723"/>
    <cellStyle name="好_县区合并测算20080423(按照各省比重）_不含人员经费系数_财力性转移支付2010年预算参考数" xfId="724"/>
    <cellStyle name="好_县区合并测算20080423(按照各省比重）_财力性转移支付2010年预算参考数" xfId="725"/>
    <cellStyle name="好_县区合并测算20080423(按照各省比重）_民生政策最低支出需求" xfId="726"/>
    <cellStyle name="好_县区合并测算20080423(按照各省比重）_民生政策最低支出需求_财力性转移支付2010年预算参考数" xfId="727"/>
    <cellStyle name="好_县区合并测算20080423(按照各省比重）_县市旗测算-新科目（含人口规模效应）" xfId="728"/>
    <cellStyle name="好_县区合并测算20080423(按照各省比重）_县市旗测算-新科目（含人口规模效应）_财力性转移支付2010年预算参考数" xfId="729"/>
    <cellStyle name="好_县市旗测算20080508" xfId="730"/>
    <cellStyle name="好_县市旗测算20080508_不含人员经费系数" xfId="731"/>
    <cellStyle name="好_县市旗测算20080508_不含人员经费系数_财力性转移支付2010年预算参考数" xfId="732"/>
    <cellStyle name="好_县市旗测算20080508_财力性转移支付2010年预算参考数" xfId="733"/>
    <cellStyle name="好_县市旗测算20080508_民生政策最低支出需求" xfId="734"/>
    <cellStyle name="好_县市旗测算20080508_民生政策最低支出需求_财力性转移支付2010年预算参考数" xfId="735"/>
    <cellStyle name="好_县市旗测算20080508_县市旗测算-新科目（含人口规模效应）" xfId="736"/>
    <cellStyle name="好_县市旗测算20080508_县市旗测算-新科目（含人口规模效应）_财力性转移支付2010年预算参考数" xfId="737"/>
    <cellStyle name="好_县市旗测算-新科目（20080626）" xfId="738"/>
    <cellStyle name="好_县市旗测算-新科目（20080626）_不含人员经费系数" xfId="739"/>
    <cellStyle name="好_县市旗测算-新科目（20080626）_不含人员经费系数_财力性转移支付2010年预算参考数" xfId="740"/>
    <cellStyle name="好_县市旗测算-新科目（20080626）_财力性转移支付2010年预算参考数" xfId="741"/>
    <cellStyle name="好_县市旗测算-新科目（20080626）_民生政策最低支出需求" xfId="742"/>
    <cellStyle name="好_县市旗测算-新科目（20080626）_民生政策最低支出需求_财力性转移支付2010年预算参考数" xfId="743"/>
    <cellStyle name="好_县市旗测算-新科目（20080626）_县市旗测算-新科目（含人口规模效应）" xfId="744"/>
    <cellStyle name="好_县市旗测算-新科目（20080626）_县市旗测算-新科目（含人口规模效应）_财力性转移支付2010年预算参考数" xfId="745"/>
    <cellStyle name="好_县市旗测算-新科目（20080627）" xfId="746"/>
    <cellStyle name="好_县市旗测算-新科目（20080627）_不含人员经费系数" xfId="747"/>
    <cellStyle name="好_县市旗测算-新科目（20080627）_不含人员经费系数_财力性转移支付2010年预算参考数" xfId="748"/>
    <cellStyle name="好_县市旗测算-新科目（20080627）_财力性转移支付2010年预算参考数" xfId="749"/>
    <cellStyle name="好_县市旗测算-新科目（20080627）_民生政策最低支出需求" xfId="750"/>
    <cellStyle name="好_县市旗测算-新科目（20080627）_民生政策最低支出需求_财力性转移支付2010年预算参考数" xfId="751"/>
    <cellStyle name="好_县市旗测算-新科目（20080627）_县市旗测算-新科目（含人口规模效应）" xfId="752"/>
    <cellStyle name="好_县市旗测算-新科目（20080627）_县市旗测算-新科目（含人口规模效应）_财力性转移支付2010年预算参考数" xfId="753"/>
    <cellStyle name="好_行政(燃修费)" xfId="754"/>
    <cellStyle name="好_行政(燃修费)_不含人员经费系数" xfId="755"/>
    <cellStyle name="好_行政(燃修费)_不含人员经费系数_财力性转移支付2010年预算参考数" xfId="756"/>
    <cellStyle name="好_行政(燃修费)_财力性转移支付2010年预算参考数" xfId="757"/>
    <cellStyle name="好_行政(燃修费)_民生政策最低支出需求" xfId="758"/>
    <cellStyle name="好_行政(燃修费)_民生政策最低支出需求_财力性转移支付2010年预算参考数" xfId="759"/>
    <cellStyle name="好_行政(燃修费)_县市旗测算-新科目（含人口规模效应）" xfId="760"/>
    <cellStyle name="好_行政(燃修费)_县市旗测算-新科目（含人口规模效应）_财力性转移支付2010年预算参考数" xfId="761"/>
    <cellStyle name="好_行政（人员）" xfId="762"/>
    <cellStyle name="好_行政（人员）_不含人员经费系数" xfId="763"/>
    <cellStyle name="好_行政（人员）_不含人员经费系数_财力性转移支付2010年预算参考数" xfId="764"/>
    <cellStyle name="好_行政（人员）_财力性转移支付2010年预算参考数" xfId="765"/>
    <cellStyle name="好_行政（人员）_民生政策最低支出需求" xfId="766"/>
    <cellStyle name="好_行政（人员）_民生政策最低支出需求_财力性转移支付2010年预算参考数" xfId="767"/>
    <cellStyle name="好_行政（人员）_县市旗测算-新科目（含人口规模效应）" xfId="768"/>
    <cellStyle name="好_行政（人员）_县市旗测算-新科目（含人口规模效应）_财力性转移支付2010年预算参考数" xfId="769"/>
    <cellStyle name="好_行政公检法测算" xfId="770"/>
    <cellStyle name="好_行政公检法测算_不含人员经费系数" xfId="771"/>
    <cellStyle name="好_行政公检法测算_不含人员经费系数_财力性转移支付2010年预算参考数" xfId="772"/>
    <cellStyle name="好_行政公检法测算_财力性转移支付2010年预算参考数" xfId="773"/>
    <cellStyle name="好_行政公检法测算_民生政策最低支出需求" xfId="774"/>
    <cellStyle name="好_行政公检法测算_民生政策最低支出需求_财力性转移支付2010年预算参考数" xfId="775"/>
    <cellStyle name="好_行政公检法测算_县市旗测算-新科目（含人口规模效应）" xfId="776"/>
    <cellStyle name="好_行政公检法测算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[0] 2" xfId="810"/>
    <cellStyle name="千位分隔[0] 3" xfId="811"/>
    <cellStyle name="千位分隔[0] 4" xfId="812"/>
    <cellStyle name="千位分季_新建 Microsoft Excel 工作表" xfId="813"/>
    <cellStyle name="钎霖_4岿角利" xfId="814"/>
    <cellStyle name="强调 1" xfId="815"/>
    <cellStyle name="强调 2" xfId="816"/>
    <cellStyle name="强调 3" xfId="817"/>
    <cellStyle name="强调文字颜色 1 2" xfId="818"/>
    <cellStyle name="强调文字颜色 2 2" xfId="819"/>
    <cellStyle name="强调文字颜色 3 2" xfId="820"/>
    <cellStyle name="强调文字颜色 4 2" xfId="821"/>
    <cellStyle name="强调文字颜色 5 2" xfId="822"/>
    <cellStyle name="强调文字颜色 6 2" xfId="823"/>
    <cellStyle name="适中 2" xfId="824"/>
    <cellStyle name="输出 2" xfId="825"/>
    <cellStyle name="输入 2" xfId="826"/>
    <cellStyle name="数字" xfId="827"/>
    <cellStyle name="未定义" xfId="828"/>
    <cellStyle name="小数" xfId="829"/>
    <cellStyle name="样式 1" xfId="830"/>
    <cellStyle name="注释 2" xfId="831"/>
    <cellStyle name="콤마 [0]_BOILER-CO1" xfId="832"/>
    <cellStyle name="콤마_BOILER-CO1" xfId="833"/>
    <cellStyle name="통화 [0]_BOILER-CO1" xfId="834"/>
    <cellStyle name="통화_BOILER-CO1" xfId="835"/>
    <cellStyle name="표준_0N-HANDLING 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619250" y="509587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30;&#21153;\&#39044;&#31639;\2021-2024&#39044;&#31639;&#25209;&#22797;&#65288;&#31038;&#21457;&#23616;&#65289;\2024&#24180;&#20013;\&#38468;&#20214;1.%20&#22825;&#27941;&#19996;&#30086;&#32508;&#21512;&#20445;&#31246;&#21306;&#31038;&#20250;&#21457;&#23637;&#23616;2024&#24180;&#24230;&#37096;&#38376;&#39044;&#31639;&#2287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TFQPVQ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0</v>
          </cell>
        </row>
        <row r="6">
          <cell r="G6">
            <v>13.0143</v>
          </cell>
        </row>
        <row r="7">
          <cell r="D7">
            <v>0</v>
          </cell>
        </row>
        <row r="7">
          <cell r="G7">
            <v>13.0143</v>
          </cell>
        </row>
        <row r="8">
          <cell r="D8">
            <v>0</v>
          </cell>
        </row>
        <row r="8">
          <cell r="G8">
            <v>13.0143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view="pageBreakPreview" zoomScaleNormal="100" topLeftCell="A10" workbookViewId="0">
      <selection activeCell="E15" sqref="E15"/>
    </sheetView>
  </sheetViews>
  <sheetFormatPr defaultColWidth="9.16666666666667" defaultRowHeight="27.75" customHeight="1"/>
  <cols>
    <col min="1" max="1" width="18.8333333333333" style="23" customWidth="1"/>
    <col min="2" max="2" width="26.5" style="23" customWidth="1"/>
    <col min="3" max="3" width="19.3333333333333" style="23" customWidth="1"/>
    <col min="4" max="4" width="33.5" style="23" customWidth="1"/>
    <col min="5" max="5" width="15.8333333333333" style="23" customWidth="1"/>
    <col min="6" max="6" width="47.3333333333333" style="23" customWidth="1"/>
    <col min="7" max="243" width="7.66666666666667" style="23" customWidth="1"/>
  </cols>
  <sheetData>
    <row r="1" s="23" customFormat="1" customHeight="1" spans="1:256">
      <c r="A1" s="24" t="s">
        <v>187</v>
      </c>
      <c r="B1" s="24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20" customFormat="1" ht="34.5" customHeight="1" spans="1:1">
      <c r="A2" s="20" t="s">
        <v>188</v>
      </c>
    </row>
    <row r="3" s="21" customFormat="1" ht="30.75" customHeight="1" spans="1:6">
      <c r="A3" s="26" t="s">
        <v>2</v>
      </c>
      <c r="F3" s="21" t="s">
        <v>3</v>
      </c>
    </row>
    <row r="4" s="22" customFormat="1" ht="40.15" customHeight="1" spans="1:243">
      <c r="A4" s="30" t="s">
        <v>189</v>
      </c>
      <c r="B4" s="30" t="s">
        <v>190</v>
      </c>
      <c r="C4" s="27" t="s">
        <v>191</v>
      </c>
      <c r="D4" s="27" t="s">
        <v>192</v>
      </c>
      <c r="E4" s="27" t="s">
        <v>193</v>
      </c>
      <c r="F4" s="41" t="s">
        <v>194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="23" customFormat="1" ht="102" customHeight="1" spans="1:256">
      <c r="A5" s="42" t="s">
        <v>195</v>
      </c>
      <c r="B5" s="43">
        <v>330101</v>
      </c>
      <c r="C5" s="44" t="s">
        <v>196</v>
      </c>
      <c r="D5" s="45" t="s">
        <v>197</v>
      </c>
      <c r="E5" s="46">
        <v>26.6144</v>
      </c>
      <c r="F5" s="45" t="s">
        <v>198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23" customFormat="1" ht="102" customHeight="1" spans="1:256">
      <c r="A6" s="42" t="s">
        <v>199</v>
      </c>
      <c r="B6" s="43">
        <v>330101</v>
      </c>
      <c r="C6" s="44" t="s">
        <v>196</v>
      </c>
      <c r="D6" s="45" t="s">
        <v>200</v>
      </c>
      <c r="E6" s="46">
        <v>16.9</v>
      </c>
      <c r="F6" s="45" t="s">
        <v>201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23" customFormat="1" ht="35.1" customHeight="1" spans="1:256">
      <c r="A7" s="42" t="s">
        <v>199</v>
      </c>
      <c r="B7" s="43">
        <v>330101</v>
      </c>
      <c r="C7" s="44" t="s">
        <v>202</v>
      </c>
      <c r="D7" s="45" t="s">
        <v>203</v>
      </c>
      <c r="E7" s="46">
        <v>84.6</v>
      </c>
      <c r="F7" s="45" t="s">
        <v>204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23" customFormat="1" ht="35.1" customHeight="1" spans="1:256">
      <c r="A8" s="42" t="s">
        <v>199</v>
      </c>
      <c r="B8" s="43">
        <v>330101</v>
      </c>
      <c r="C8" s="44" t="s">
        <v>196</v>
      </c>
      <c r="D8" s="45" t="s">
        <v>205</v>
      </c>
      <c r="E8" s="47">
        <v>117.5</v>
      </c>
      <c r="F8" s="45" t="s">
        <v>206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="23" customFormat="1" ht="35.1" customHeight="1" spans="1:256">
      <c r="A9" s="42" t="s">
        <v>207</v>
      </c>
      <c r="B9" s="43">
        <v>330101</v>
      </c>
      <c r="C9" s="48" t="s">
        <v>208</v>
      </c>
      <c r="D9" s="44" t="s">
        <v>209</v>
      </c>
      <c r="E9" s="47">
        <v>5</v>
      </c>
      <c r="F9" s="45" t="s">
        <v>210</v>
      </c>
      <c r="IJ9"/>
      <c r="IK9"/>
      <c r="IL9"/>
      <c r="IM9"/>
      <c r="IN9"/>
      <c r="IO9"/>
      <c r="IP9"/>
      <c r="IQ9"/>
      <c r="IR9"/>
      <c r="IS9"/>
      <c r="IT9"/>
      <c r="IU9"/>
      <c r="IV9"/>
    </row>
    <row r="10" s="23" customFormat="1" ht="63" customHeight="1" spans="1:256">
      <c r="A10" s="42" t="s">
        <v>207</v>
      </c>
      <c r="B10" s="43">
        <v>330101</v>
      </c>
      <c r="C10" s="48" t="s">
        <v>208</v>
      </c>
      <c r="D10" s="44" t="s">
        <v>211</v>
      </c>
      <c r="E10" s="47">
        <v>0.5</v>
      </c>
      <c r="F10" s="45" t="s">
        <v>212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23" customFormat="1" ht="35.1" customHeight="1" spans="1:256">
      <c r="A11" s="49"/>
      <c r="B11" s="49"/>
      <c r="C11" s="50"/>
      <c r="D11" s="51"/>
      <c r="E11" s="52"/>
      <c r="F11" s="27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23" customFormat="1" ht="35.1" customHeight="1" spans="1:256">
      <c r="A12" s="49"/>
      <c r="B12" s="49"/>
      <c r="C12" s="50"/>
      <c r="D12" s="51"/>
      <c r="E12" s="52"/>
      <c r="F12" s="27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23" customFormat="1" ht="81.95" customHeight="1" spans="1:256">
      <c r="A13" s="49"/>
      <c r="B13" s="49"/>
      <c r="C13" s="50"/>
      <c r="D13" s="51"/>
      <c r="E13" s="52"/>
      <c r="F13" s="27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23" customFormat="1" ht="57" customHeight="1" spans="1:256">
      <c r="A14" s="49"/>
      <c r="B14" s="49"/>
      <c r="C14" s="50"/>
      <c r="D14" s="51"/>
      <c r="E14" s="52"/>
      <c r="F14" s="27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23" customFormat="1" ht="35.1" customHeight="1" spans="1:256">
      <c r="A15" s="36"/>
      <c r="B15" s="36"/>
      <c r="C15" s="37"/>
      <c r="D15" s="51" t="s">
        <v>50</v>
      </c>
      <c r="E15" s="38">
        <f>SUM(E5:E10)</f>
        <v>251.1144</v>
      </c>
      <c r="F15" s="53"/>
      <c r="IJ15"/>
      <c r="IK15"/>
      <c r="IL15"/>
      <c r="IM15"/>
      <c r="IN15"/>
      <c r="IO15"/>
      <c r="IP15"/>
      <c r="IQ15"/>
      <c r="IR15"/>
      <c r="IS15"/>
      <c r="IT15"/>
      <c r="IU15"/>
      <c r="IV15"/>
    </row>
  </sheetData>
  <mergeCells count="1">
    <mergeCell ref="A2:F2"/>
  </mergeCells>
  <pageMargins left="0.75" right="0.75" top="1" bottom="1" header="0.5" footer="0.5"/>
  <pageSetup paperSize="9" scale="6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2" workbookViewId="0">
      <selection activeCell="E15" sqref="E15"/>
    </sheetView>
  </sheetViews>
  <sheetFormatPr defaultColWidth="9.16666666666667" defaultRowHeight="27.75" customHeight="1"/>
  <cols>
    <col min="1" max="1" width="18.8333333333333" style="23" customWidth="1"/>
    <col min="2" max="2" width="31.1666666666667" style="23" customWidth="1"/>
    <col min="3" max="5" width="19.3333333333333" style="23" customWidth="1"/>
    <col min="6" max="243" width="7.66666666666667" style="23" customWidth="1"/>
  </cols>
  <sheetData>
    <row r="1" customHeight="1" spans="1:2">
      <c r="A1" s="24" t="s">
        <v>213</v>
      </c>
      <c r="B1" s="24"/>
    </row>
    <row r="2" s="20" customFormat="1" ht="34.5" customHeight="1" spans="1:5">
      <c r="A2" s="25" t="s">
        <v>214</v>
      </c>
      <c r="B2" s="25"/>
      <c r="C2" s="25"/>
      <c r="D2" s="25"/>
      <c r="E2" s="25"/>
    </row>
    <row r="3" s="21" customFormat="1" ht="30.75" customHeight="1" spans="1:5">
      <c r="A3" s="26" t="s">
        <v>2</v>
      </c>
      <c r="E3" s="21" t="s">
        <v>3</v>
      </c>
    </row>
    <row r="4" s="22" customFormat="1" ht="40.15" customHeight="1" spans="1:243">
      <c r="A4" s="27" t="s">
        <v>68</v>
      </c>
      <c r="B4" s="27" t="s">
        <v>69</v>
      </c>
      <c r="C4" s="28" t="s">
        <v>215</v>
      </c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="22" customFormat="1" ht="40.15" customHeight="1" spans="1:243">
      <c r="A5" s="30"/>
      <c r="B5" s="30"/>
      <c r="C5" s="27" t="s">
        <v>135</v>
      </c>
      <c r="D5" s="27" t="s">
        <v>71</v>
      </c>
      <c r="E5" s="27" t="s">
        <v>72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ht="45.75" customHeight="1" spans="1:5">
      <c r="A6" s="31" t="s">
        <v>119</v>
      </c>
      <c r="B6" s="31" t="s">
        <v>120</v>
      </c>
      <c r="C6" s="32">
        <v>9.4055</v>
      </c>
      <c r="D6" s="33"/>
      <c r="E6" s="32">
        <v>9.4055</v>
      </c>
    </row>
    <row r="7" ht="64.5" customHeight="1" spans="1:5">
      <c r="A7" s="34" t="s">
        <v>90</v>
      </c>
      <c r="B7" s="34" t="s">
        <v>121</v>
      </c>
      <c r="C7" s="32">
        <v>9.4055</v>
      </c>
      <c r="D7" s="33"/>
      <c r="E7" s="32">
        <v>9.4055</v>
      </c>
    </row>
    <row r="8" ht="35.1" customHeight="1" spans="1:5">
      <c r="A8" s="35" t="s">
        <v>97</v>
      </c>
      <c r="B8" s="35" t="s">
        <v>122</v>
      </c>
      <c r="C8" s="32">
        <v>9.4055</v>
      </c>
      <c r="D8" s="33"/>
      <c r="E8" s="32">
        <v>9.4055</v>
      </c>
    </row>
    <row r="9" ht="35.1" customHeight="1" spans="1:5">
      <c r="A9" s="36"/>
      <c r="B9" s="36"/>
      <c r="C9" s="37"/>
      <c r="D9" s="38"/>
      <c r="E9" s="38"/>
    </row>
    <row r="10" ht="35.1" customHeight="1" spans="1:5">
      <c r="A10" s="39"/>
      <c r="B10" s="39"/>
      <c r="C10" s="37"/>
      <c r="D10" s="38"/>
      <c r="E10" s="38"/>
    </row>
    <row r="11" ht="35.1" customHeight="1" spans="1:5">
      <c r="A11" s="34"/>
      <c r="B11" s="34"/>
      <c r="C11" s="37"/>
      <c r="D11" s="38"/>
      <c r="E11" s="38"/>
    </row>
    <row r="12" ht="35.1" customHeight="1" spans="1:5">
      <c r="A12" s="35"/>
      <c r="B12" s="35"/>
      <c r="C12" s="37"/>
      <c r="D12" s="38"/>
      <c r="E12" s="38"/>
    </row>
    <row r="13" ht="35.1" customHeight="1" spans="1:5">
      <c r="A13" s="36"/>
      <c r="B13" s="36"/>
      <c r="C13" s="37"/>
      <c r="D13" s="38"/>
      <c r="E13" s="38"/>
    </row>
    <row r="14" ht="35.1" customHeight="1" spans="1:5">
      <c r="A14" s="36"/>
      <c r="B14" s="36"/>
      <c r="C14" s="37"/>
      <c r="D14" s="38"/>
      <c r="E14" s="38"/>
    </row>
    <row r="15" ht="35.1" customHeight="1" spans="1:5">
      <c r="A15" s="36"/>
      <c r="B15" s="36" t="s">
        <v>177</v>
      </c>
      <c r="C15" s="37"/>
      <c r="D15" s="38"/>
      <c r="E15" s="38"/>
    </row>
    <row r="16" customHeight="1" spans="1:2">
      <c r="A16" s="40" t="s">
        <v>124</v>
      </c>
      <c r="B16" s="4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="85" zoomScaleNormal="70" workbookViewId="0">
      <selection activeCell="H23" sqref="H23"/>
    </sheetView>
  </sheetViews>
  <sheetFormatPr defaultColWidth="17" defaultRowHeight="11.25"/>
  <cols>
    <col min="1" max="1" width="17" style="2"/>
    <col min="2" max="2" width="37.6666666666667" style="3" customWidth="1"/>
    <col min="3" max="12" width="17.8333333333333" style="2" customWidth="1"/>
    <col min="13" max="16384" width="17" style="2"/>
  </cols>
  <sheetData>
    <row r="1" ht="32.25" customHeight="1" spans="1:12">
      <c r="A1" s="4" t="s">
        <v>216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ht="45" customHeight="1" spans="2:12">
      <c r="B2" s="6" t="s">
        <v>217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24" customHeight="1" spans="1:12">
      <c r="A3" s="1" t="s">
        <v>2</v>
      </c>
      <c r="B3" s="7"/>
      <c r="C3" s="1"/>
      <c r="D3" s="1"/>
      <c r="E3" s="1"/>
      <c r="F3" s="1"/>
      <c r="G3" s="8"/>
      <c r="H3" s="8"/>
      <c r="I3" s="8"/>
      <c r="J3" s="8"/>
      <c r="K3" s="8"/>
      <c r="L3" s="8" t="s">
        <v>3</v>
      </c>
    </row>
    <row r="4" s="1" customFormat="1" ht="44.25" customHeight="1" spans="1:12">
      <c r="A4" s="9" t="s">
        <v>218</v>
      </c>
      <c r="B4" s="9" t="s">
        <v>219</v>
      </c>
      <c r="C4" s="9" t="s">
        <v>220</v>
      </c>
      <c r="D4" s="9" t="s">
        <v>50</v>
      </c>
      <c r="E4" s="9" t="s">
        <v>221</v>
      </c>
      <c r="F4" s="9"/>
      <c r="G4" s="9"/>
      <c r="H4" s="9" t="s">
        <v>222</v>
      </c>
      <c r="I4" s="9"/>
      <c r="J4" s="9"/>
      <c r="K4" s="10" t="s">
        <v>223</v>
      </c>
      <c r="L4" s="9" t="s">
        <v>63</v>
      </c>
    </row>
    <row r="5" s="1" customFormat="1" ht="44.25" customHeight="1" spans="1:12">
      <c r="A5" s="9"/>
      <c r="B5" s="9"/>
      <c r="C5" s="9"/>
      <c r="D5" s="9"/>
      <c r="E5" s="10" t="s">
        <v>224</v>
      </c>
      <c r="F5" s="10" t="s">
        <v>225</v>
      </c>
      <c r="G5" s="10" t="s">
        <v>226</v>
      </c>
      <c r="H5" s="10" t="s">
        <v>224</v>
      </c>
      <c r="I5" s="10" t="s">
        <v>225</v>
      </c>
      <c r="J5" s="10" t="s">
        <v>226</v>
      </c>
      <c r="K5" s="10"/>
      <c r="L5" s="9"/>
    </row>
    <row r="6" ht="60" customHeight="1" spans="1:12">
      <c r="A6" s="11" t="s">
        <v>227</v>
      </c>
      <c r="B6" s="12" t="s">
        <v>228</v>
      </c>
      <c r="C6" s="12" t="s">
        <v>64</v>
      </c>
      <c r="D6" s="13">
        <f t="shared" ref="D6:D24" si="0">SUM(E6:L6)</f>
        <v>2220</v>
      </c>
      <c r="E6" s="13">
        <v>2220</v>
      </c>
      <c r="F6" s="14"/>
      <c r="G6" s="14"/>
      <c r="H6" s="14"/>
      <c r="I6" s="14"/>
      <c r="J6" s="14"/>
      <c r="K6" s="14"/>
      <c r="L6" s="14"/>
    </row>
    <row r="7" ht="60" customHeight="1" spans="1:12">
      <c r="A7" s="11" t="s">
        <v>227</v>
      </c>
      <c r="B7" s="12" t="s">
        <v>205</v>
      </c>
      <c r="C7" s="12" t="s">
        <v>64</v>
      </c>
      <c r="D7" s="13">
        <f t="shared" si="0"/>
        <v>117.5</v>
      </c>
      <c r="E7" s="13">
        <v>117.5</v>
      </c>
      <c r="F7" s="14"/>
      <c r="G7" s="14"/>
      <c r="H7" s="14"/>
      <c r="I7" s="14"/>
      <c r="J7" s="14"/>
      <c r="K7" s="14"/>
      <c r="L7" s="14"/>
    </row>
    <row r="8" ht="60" customHeight="1" spans="1:12">
      <c r="A8" s="11" t="s">
        <v>227</v>
      </c>
      <c r="B8" s="12" t="s">
        <v>229</v>
      </c>
      <c r="C8" s="12" t="s">
        <v>64</v>
      </c>
      <c r="D8" s="13">
        <f t="shared" si="0"/>
        <v>7.971</v>
      </c>
      <c r="E8" s="13">
        <v>7.971</v>
      </c>
      <c r="F8" s="14"/>
      <c r="G8" s="14"/>
      <c r="H8" s="14"/>
      <c r="I8" s="14"/>
      <c r="J8" s="14"/>
      <c r="K8" s="14"/>
      <c r="L8" s="14"/>
    </row>
    <row r="9" ht="60" customHeight="1" spans="1:12">
      <c r="A9" s="11" t="s">
        <v>227</v>
      </c>
      <c r="B9" s="12" t="s">
        <v>197</v>
      </c>
      <c r="C9" s="12" t="s">
        <v>64</v>
      </c>
      <c r="D9" s="13">
        <f t="shared" si="0"/>
        <v>1150.806</v>
      </c>
      <c r="E9" s="13">
        <v>1150.806</v>
      </c>
      <c r="F9" s="14"/>
      <c r="G9" s="14"/>
      <c r="H9" s="14"/>
      <c r="I9" s="14"/>
      <c r="J9" s="14"/>
      <c r="K9" s="14"/>
      <c r="L9" s="14"/>
    </row>
    <row r="10" ht="60" customHeight="1" spans="1:12">
      <c r="A10" s="11" t="s">
        <v>227</v>
      </c>
      <c r="B10" s="12" t="s">
        <v>203</v>
      </c>
      <c r="C10" s="12" t="s">
        <v>64</v>
      </c>
      <c r="D10" s="13">
        <f t="shared" si="0"/>
        <v>88</v>
      </c>
      <c r="E10" s="13">
        <v>88</v>
      </c>
      <c r="F10" s="14"/>
      <c r="G10" s="14"/>
      <c r="H10" s="14"/>
      <c r="I10" s="14"/>
      <c r="J10" s="14"/>
      <c r="K10" s="14"/>
      <c r="L10" s="14"/>
    </row>
    <row r="11" ht="60" customHeight="1" spans="1:12">
      <c r="A11" s="11" t="s">
        <v>227</v>
      </c>
      <c r="B11" s="12" t="s">
        <v>230</v>
      </c>
      <c r="C11" s="12" t="s">
        <v>64</v>
      </c>
      <c r="D11" s="13">
        <f t="shared" si="0"/>
        <v>55</v>
      </c>
      <c r="E11" s="13">
        <v>55</v>
      </c>
      <c r="F11" s="14"/>
      <c r="G11" s="14"/>
      <c r="H11" s="14"/>
      <c r="I11" s="14"/>
      <c r="J11" s="14"/>
      <c r="K11" s="14"/>
      <c r="L11" s="14"/>
    </row>
    <row r="12" ht="60" customHeight="1" spans="1:12">
      <c r="A12" s="11" t="s">
        <v>227</v>
      </c>
      <c r="B12" s="12" t="s">
        <v>231</v>
      </c>
      <c r="C12" s="12" t="s">
        <v>64</v>
      </c>
      <c r="D12" s="13">
        <f t="shared" si="0"/>
        <v>0.3</v>
      </c>
      <c r="E12" s="13">
        <v>0.3</v>
      </c>
      <c r="F12" s="14"/>
      <c r="G12" s="14"/>
      <c r="H12" s="14"/>
      <c r="I12" s="14"/>
      <c r="J12" s="14"/>
      <c r="K12" s="14"/>
      <c r="L12" s="14"/>
    </row>
    <row r="13" ht="60" customHeight="1" spans="1:12">
      <c r="A13" s="11" t="s">
        <v>227</v>
      </c>
      <c r="B13" s="12" t="s">
        <v>232</v>
      </c>
      <c r="C13" s="12" t="s">
        <v>64</v>
      </c>
      <c r="D13" s="13">
        <f t="shared" si="0"/>
        <v>252.276</v>
      </c>
      <c r="E13" s="13">
        <v>252.276</v>
      </c>
      <c r="F13" s="14"/>
      <c r="G13" s="14"/>
      <c r="H13" s="14"/>
      <c r="I13" s="14"/>
      <c r="J13" s="14"/>
      <c r="K13" s="14"/>
      <c r="L13" s="14"/>
    </row>
    <row r="14" ht="60" customHeight="1" spans="1:12">
      <c r="A14" s="11" t="s">
        <v>227</v>
      </c>
      <c r="B14" s="12" t="s">
        <v>233</v>
      </c>
      <c r="C14" s="12" t="s">
        <v>64</v>
      </c>
      <c r="D14" s="13">
        <f t="shared" si="0"/>
        <v>56</v>
      </c>
      <c r="E14" s="13">
        <v>56</v>
      </c>
      <c r="F14" s="14"/>
      <c r="G14" s="14"/>
      <c r="H14" s="14"/>
      <c r="I14" s="14"/>
      <c r="J14" s="14"/>
      <c r="K14" s="14"/>
      <c r="L14" s="14"/>
    </row>
    <row r="15" ht="60" customHeight="1" spans="1:12">
      <c r="A15" s="11" t="s">
        <v>227</v>
      </c>
      <c r="B15" s="12" t="s">
        <v>234</v>
      </c>
      <c r="C15" s="12" t="s">
        <v>64</v>
      </c>
      <c r="D15" s="13">
        <f t="shared" si="0"/>
        <v>2.18</v>
      </c>
      <c r="E15" s="13">
        <v>2.18</v>
      </c>
      <c r="F15" s="14"/>
      <c r="G15" s="14"/>
      <c r="H15" s="14"/>
      <c r="I15" s="14"/>
      <c r="J15" s="14"/>
      <c r="K15" s="14"/>
      <c r="L15" s="14"/>
    </row>
    <row r="16" ht="60" customHeight="1" spans="1:12">
      <c r="A16" s="11" t="s">
        <v>227</v>
      </c>
      <c r="B16" s="12" t="s">
        <v>235</v>
      </c>
      <c r="C16" s="12" t="s">
        <v>64</v>
      </c>
      <c r="D16" s="13">
        <f t="shared" si="0"/>
        <v>15.82</v>
      </c>
      <c r="E16" s="13">
        <v>15.82</v>
      </c>
      <c r="F16" s="14"/>
      <c r="G16" s="14"/>
      <c r="H16" s="14"/>
      <c r="I16" s="14"/>
      <c r="J16" s="14"/>
      <c r="K16" s="14"/>
      <c r="L16" s="14"/>
    </row>
    <row r="17" ht="60" customHeight="1" spans="1:12">
      <c r="A17" s="11" t="s">
        <v>227</v>
      </c>
      <c r="B17" s="12" t="s">
        <v>200</v>
      </c>
      <c r="C17" s="12" t="s">
        <v>64</v>
      </c>
      <c r="D17" s="13">
        <f t="shared" si="0"/>
        <v>69.165788</v>
      </c>
      <c r="E17" s="13">
        <v>69.165788</v>
      </c>
      <c r="F17" s="14"/>
      <c r="G17" s="14"/>
      <c r="H17" s="14"/>
      <c r="I17" s="14"/>
      <c r="J17" s="14"/>
      <c r="K17" s="14"/>
      <c r="L17" s="14"/>
    </row>
    <row r="18" ht="60" customHeight="1" spans="1:12">
      <c r="A18" s="11" t="s">
        <v>227</v>
      </c>
      <c r="B18" s="12" t="s">
        <v>236</v>
      </c>
      <c r="C18" s="12" t="s">
        <v>64</v>
      </c>
      <c r="D18" s="13">
        <f t="shared" si="0"/>
        <v>0.117223</v>
      </c>
      <c r="E18" s="13">
        <v>0.117223</v>
      </c>
      <c r="F18" s="14"/>
      <c r="G18" s="14"/>
      <c r="H18" s="14"/>
      <c r="I18" s="14"/>
      <c r="J18" s="14"/>
      <c r="K18" s="14"/>
      <c r="L18" s="14"/>
    </row>
    <row r="19" ht="60" customHeight="1" spans="1:12">
      <c r="A19" s="11" t="s">
        <v>227</v>
      </c>
      <c r="B19" s="12" t="s">
        <v>237</v>
      </c>
      <c r="C19" s="12" t="s">
        <v>64</v>
      </c>
      <c r="D19" s="13">
        <f t="shared" si="0"/>
        <v>1.800492</v>
      </c>
      <c r="E19" s="13">
        <v>1.800492</v>
      </c>
      <c r="F19" s="14"/>
      <c r="G19" s="14"/>
      <c r="H19" s="14"/>
      <c r="I19" s="14"/>
      <c r="J19" s="14"/>
      <c r="K19" s="14"/>
      <c r="L19" s="14"/>
    </row>
    <row r="20" ht="60" customHeight="1" spans="1:12">
      <c r="A20" s="11" t="s">
        <v>227</v>
      </c>
      <c r="B20" s="12" t="s">
        <v>238</v>
      </c>
      <c r="C20" s="12" t="s">
        <v>64</v>
      </c>
      <c r="D20" s="13">
        <f t="shared" si="0"/>
        <v>9.4055</v>
      </c>
      <c r="E20" s="15"/>
      <c r="F20" s="14"/>
      <c r="G20" s="14"/>
      <c r="H20" s="14"/>
      <c r="I20" s="14"/>
      <c r="J20" s="19">
        <v>9.4055</v>
      </c>
      <c r="K20" s="14"/>
      <c r="L20" s="14"/>
    </row>
    <row r="21" ht="60" customHeight="1" spans="1:12">
      <c r="A21" s="16" t="s">
        <v>227</v>
      </c>
      <c r="B21" s="17" t="s">
        <v>239</v>
      </c>
      <c r="C21" s="17" t="s">
        <v>64</v>
      </c>
      <c r="D21" s="13">
        <f t="shared" si="0"/>
        <v>6</v>
      </c>
      <c r="E21" s="13">
        <v>6</v>
      </c>
      <c r="F21" s="14"/>
      <c r="G21" s="14"/>
      <c r="H21" s="14"/>
      <c r="I21" s="14"/>
      <c r="J21" s="14"/>
      <c r="K21" s="14"/>
      <c r="L21" s="14"/>
    </row>
    <row r="22" ht="60" customHeight="1" spans="1:12">
      <c r="A22" s="16" t="s">
        <v>227</v>
      </c>
      <c r="B22" s="17" t="s">
        <v>240</v>
      </c>
      <c r="C22" s="17" t="s">
        <v>64</v>
      </c>
      <c r="D22" s="13">
        <f t="shared" si="0"/>
        <v>49.327953</v>
      </c>
      <c r="E22" s="13">
        <v>49.327953</v>
      </c>
      <c r="F22" s="14"/>
      <c r="G22" s="14"/>
      <c r="H22" s="14"/>
      <c r="I22" s="14"/>
      <c r="J22" s="14"/>
      <c r="K22" s="14"/>
      <c r="L22" s="14"/>
    </row>
    <row r="23" ht="60" customHeight="1" spans="1:12">
      <c r="A23" s="16" t="s">
        <v>227</v>
      </c>
      <c r="B23" s="17" t="s">
        <v>241</v>
      </c>
      <c r="C23" s="17" t="s">
        <v>64</v>
      </c>
      <c r="D23" s="13">
        <f t="shared" si="0"/>
        <v>13.0143</v>
      </c>
      <c r="E23" s="13">
        <v>13.0143</v>
      </c>
      <c r="F23" s="14"/>
      <c r="G23" s="14"/>
      <c r="H23" s="14"/>
      <c r="I23" s="14"/>
      <c r="J23" s="14"/>
      <c r="K23" s="14"/>
      <c r="L23" s="14"/>
    </row>
    <row r="24" ht="60" customHeight="1" spans="1:12">
      <c r="A24" s="16" t="s">
        <v>227</v>
      </c>
      <c r="B24" s="17" t="s">
        <v>242</v>
      </c>
      <c r="C24" s="17" t="s">
        <v>64</v>
      </c>
      <c r="D24" s="13">
        <f t="shared" si="0"/>
        <v>1.8</v>
      </c>
      <c r="E24" s="13">
        <v>1.8</v>
      </c>
      <c r="F24" s="14"/>
      <c r="G24" s="14"/>
      <c r="H24" s="14"/>
      <c r="I24" s="14"/>
      <c r="J24" s="14"/>
      <c r="K24" s="14"/>
      <c r="L24" s="14"/>
    </row>
    <row r="25" ht="60" customHeight="1" spans="1:12">
      <c r="A25" s="11" t="s">
        <v>50</v>
      </c>
      <c r="B25" s="12"/>
      <c r="C25" s="14"/>
      <c r="D25" s="18">
        <v>4116.49</v>
      </c>
      <c r="E25" s="18">
        <f>SUM(E6:E24)</f>
        <v>4107.078756</v>
      </c>
      <c r="F25" s="14"/>
      <c r="G25" s="14"/>
      <c r="H25" s="14"/>
      <c r="I25" s="14"/>
      <c r="J25" s="14"/>
      <c r="K25" s="14"/>
      <c r="L25" s="14"/>
    </row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  <row r="34" ht="35.1" customHeight="1"/>
    <row r="35" ht="35.1" customHeight="1"/>
    <row r="36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topLeftCell="A21" workbookViewId="0">
      <selection activeCell="C1" sqref="C1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24" t="s">
        <v>0</v>
      </c>
    </row>
    <row r="2" ht="42" customHeight="1" spans="1:249">
      <c r="A2" s="25" t="s">
        <v>1</v>
      </c>
      <c r="B2" s="25"/>
      <c r="C2" s="25"/>
      <c r="D2" s="2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</row>
    <row r="3" ht="24" customHeight="1" spans="1:249">
      <c r="A3" s="26" t="s">
        <v>2</v>
      </c>
      <c r="B3" s="21"/>
      <c r="C3" s="21"/>
      <c r="D3" s="21" t="s">
        <v>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</row>
    <row r="4" ht="37.15" customHeight="1" spans="1:249">
      <c r="A4" s="27" t="s">
        <v>4</v>
      </c>
      <c r="B4" s="27"/>
      <c r="C4" s="27" t="s">
        <v>5</v>
      </c>
      <c r="D4" s="27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</row>
    <row r="5" ht="37.15" customHeight="1" spans="1:249">
      <c r="A5" s="27" t="s">
        <v>6</v>
      </c>
      <c r="B5" s="80" t="s">
        <v>7</v>
      </c>
      <c r="C5" s="27" t="s">
        <v>6</v>
      </c>
      <c r="D5" s="80" t="s">
        <v>7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</row>
    <row r="6" ht="30" customHeight="1" spans="1:249">
      <c r="A6" s="114" t="s">
        <v>8</v>
      </c>
      <c r="B6" s="52">
        <v>4469.700211</v>
      </c>
      <c r="C6" s="81" t="s">
        <v>9</v>
      </c>
      <c r="D6" s="52">
        <v>13.01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</row>
    <row r="7" ht="30" customHeight="1" spans="1:249">
      <c r="A7" s="114" t="s">
        <v>10</v>
      </c>
      <c r="B7" s="52"/>
      <c r="C7" s="81" t="s">
        <v>11</v>
      </c>
      <c r="D7" s="52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</row>
    <row r="8" ht="30" customHeight="1" spans="1:249">
      <c r="A8" s="114" t="s">
        <v>12</v>
      </c>
      <c r="B8" s="52">
        <v>9.4055</v>
      </c>
      <c r="C8" s="81" t="s">
        <v>13</v>
      </c>
      <c r="D8" s="52">
        <v>252.4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ht="30" customHeight="1" spans="1:249">
      <c r="A9" s="115" t="s">
        <v>14</v>
      </c>
      <c r="B9" s="52"/>
      <c r="C9" s="81" t="s">
        <v>15</v>
      </c>
      <c r="D9" s="52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ht="30" customHeight="1" spans="1:249">
      <c r="A10" s="115" t="s">
        <v>16</v>
      </c>
      <c r="B10" s="52"/>
      <c r="C10" s="81" t="s">
        <v>17</v>
      </c>
      <c r="D10" s="52">
        <v>1206.13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</row>
    <row r="11" ht="30" customHeight="1" spans="1:249">
      <c r="A11" s="115" t="s">
        <v>18</v>
      </c>
      <c r="B11" s="52"/>
      <c r="C11" s="76" t="s">
        <v>19</v>
      </c>
      <c r="D11" s="52">
        <v>446.39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ht="30" customHeight="1" spans="1:249">
      <c r="A12" s="114" t="s">
        <v>20</v>
      </c>
      <c r="B12" s="52"/>
      <c r="C12" s="81" t="s">
        <v>21</v>
      </c>
      <c r="D12" s="52">
        <v>2551.77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</row>
    <row r="13" ht="30" customHeight="1" spans="1:249">
      <c r="A13" s="114" t="s">
        <v>22</v>
      </c>
      <c r="B13" s="82"/>
      <c r="C13" s="81" t="s">
        <v>23</v>
      </c>
      <c r="D13" s="52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</row>
    <row r="14" ht="30" customHeight="1" spans="1:249">
      <c r="A14" s="114" t="s">
        <v>24</v>
      </c>
      <c r="B14" s="82"/>
      <c r="C14" s="81" t="s">
        <v>25</v>
      </c>
      <c r="D14" s="52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</row>
    <row r="15" ht="30" customHeight="1" spans="1:249">
      <c r="A15" s="114"/>
      <c r="B15" s="82"/>
      <c r="C15" s="81" t="s">
        <v>26</v>
      </c>
      <c r="D15" s="52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</row>
    <row r="16" ht="30" customHeight="1" spans="1:249">
      <c r="A16" s="114"/>
      <c r="B16" s="82"/>
      <c r="C16" s="81" t="s">
        <v>27</v>
      </c>
      <c r="D16" s="52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</row>
    <row r="17" ht="30" customHeight="1" spans="1:249">
      <c r="A17" s="114"/>
      <c r="B17" s="82"/>
      <c r="C17" s="81" t="s">
        <v>28</v>
      </c>
      <c r="D17" s="52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</row>
    <row r="18" ht="30" customHeight="1" spans="1:249">
      <c r="A18" s="114"/>
      <c r="B18" s="52"/>
      <c r="C18" s="81" t="s">
        <v>29</v>
      </c>
      <c r="D18" s="52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</row>
    <row r="19" ht="30" customHeight="1" spans="1:249">
      <c r="A19" s="114"/>
      <c r="B19" s="52"/>
      <c r="C19" s="81" t="s">
        <v>30</v>
      </c>
      <c r="D19" s="52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</row>
    <row r="20" ht="30" customHeight="1" spans="1:249">
      <c r="A20" s="114"/>
      <c r="B20" s="52"/>
      <c r="C20" s="81" t="s">
        <v>31</v>
      </c>
      <c r="D20" s="5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</row>
    <row r="21" ht="30" customHeight="1" spans="1:249">
      <c r="A21" s="39"/>
      <c r="B21" s="52"/>
      <c r="C21" s="81" t="s">
        <v>32</v>
      </c>
      <c r="D21" s="5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</row>
    <row r="22" ht="30" customHeight="1" spans="1:249">
      <c r="A22" s="39"/>
      <c r="B22" s="52"/>
      <c r="C22" s="84" t="s">
        <v>33</v>
      </c>
      <c r="D22" s="5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</row>
    <row r="23" ht="30" customHeight="1" spans="1:249">
      <c r="A23" s="39"/>
      <c r="B23" s="52"/>
      <c r="C23" s="84" t="s">
        <v>34</v>
      </c>
      <c r="D23" s="52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</row>
    <row r="24" ht="30" customHeight="1" spans="1:249">
      <c r="A24" s="39"/>
      <c r="B24" s="52"/>
      <c r="C24" s="84" t="s">
        <v>35</v>
      </c>
      <c r="D24" s="5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</row>
    <row r="25" ht="31.15" customHeight="1" spans="1:249">
      <c r="A25" s="39"/>
      <c r="B25" s="52"/>
      <c r="C25" s="84" t="s">
        <v>36</v>
      </c>
      <c r="D25" s="52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</row>
    <row r="26" ht="31.15" customHeight="1" spans="1:249">
      <c r="A26" s="39"/>
      <c r="B26" s="52"/>
      <c r="C26" s="84" t="s">
        <v>37</v>
      </c>
      <c r="D26" s="5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</row>
    <row r="27" ht="31.15" customHeight="1" spans="1:249">
      <c r="A27" s="39"/>
      <c r="B27" s="52"/>
      <c r="C27" s="84" t="s">
        <v>38</v>
      </c>
      <c r="D27" s="52">
        <v>9.4055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</row>
    <row r="28" ht="30" customHeight="1" spans="1:249">
      <c r="A28" s="41" t="s">
        <v>39</v>
      </c>
      <c r="B28" s="52">
        <f>SUM(B6:B27)</f>
        <v>4479.105711</v>
      </c>
      <c r="C28" s="41" t="s">
        <v>40</v>
      </c>
      <c r="D28" s="52">
        <f>SUM(D6:D27)</f>
        <v>4479.1055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</row>
    <row r="29" ht="30" customHeight="1" spans="1:249">
      <c r="A29" s="114" t="s">
        <v>41</v>
      </c>
      <c r="B29" s="52"/>
      <c r="C29" s="81" t="s">
        <v>42</v>
      </c>
      <c r="D29" s="5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</row>
    <row r="30" ht="30" customHeight="1" spans="1:249">
      <c r="A30" s="41" t="s">
        <v>43</v>
      </c>
      <c r="B30" s="52">
        <f>B28</f>
        <v>4479.105711</v>
      </c>
      <c r="C30" s="41" t="s">
        <v>44</v>
      </c>
      <c r="D30" s="52">
        <f>D28</f>
        <v>4479.1055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</row>
    <row r="31" ht="27" customHeight="1" spans="1:249">
      <c r="A31" s="40" t="s">
        <v>45</v>
      </c>
      <c r="B31" s="86"/>
      <c r="C31" s="87"/>
      <c r="D31" s="8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</row>
    <row r="32" ht="27.75" customHeight="1" spans="1:249">
      <c r="A32" s="89"/>
      <c r="B32" s="90"/>
      <c r="C32" s="89"/>
      <c r="D32" s="90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</row>
    <row r="33" ht="27.75" customHeight="1" spans="1:249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</row>
    <row r="34" ht="27.75" customHeight="1" spans="1:249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</row>
    <row r="35" ht="27.75" customHeight="1" spans="1:249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</row>
    <row r="36" ht="27.75" customHeight="1" spans="1:249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showGridLines="0" showZeros="0" view="pageBreakPreview" zoomScaleNormal="115" topLeftCell="A3" workbookViewId="0">
      <selection activeCell="D6" sqref="D6"/>
    </sheetView>
  </sheetViews>
  <sheetFormatPr defaultColWidth="9.16666666666667" defaultRowHeight="27.75" customHeight="1"/>
  <cols>
    <col min="1" max="1" width="10.8333333333333" style="99" customWidth="1"/>
    <col min="2" max="2" width="9.5" style="99" customWidth="1"/>
    <col min="3" max="3" width="19.5" style="99" customWidth="1"/>
    <col min="4" max="4" width="18" style="99" customWidth="1"/>
    <col min="5" max="5" width="17.3333333333333" style="99" customWidth="1"/>
    <col min="6" max="11" width="8.83333333333333" style="99" customWidth="1"/>
    <col min="12" max="13" width="8.83333333333333" style="89" customWidth="1"/>
    <col min="14" max="19" width="8.83333333333333" style="99" customWidth="1"/>
    <col min="20" max="251" width="9" style="89" customWidth="1"/>
    <col min="252" max="252" width="9.16666666666667" customWidth="1"/>
  </cols>
  <sheetData>
    <row r="1" s="92" customFormat="1" ht="27" customHeight="1" spans="1:19">
      <c r="A1" s="24" t="s">
        <v>46</v>
      </c>
      <c r="B1" s="24"/>
      <c r="C1" s="24"/>
      <c r="D1" s="24"/>
      <c r="E1" s="100"/>
      <c r="F1" s="100"/>
      <c r="G1" s="100"/>
      <c r="H1" s="100"/>
      <c r="I1" s="100"/>
      <c r="J1" s="100"/>
      <c r="K1" s="100"/>
      <c r="L1" s="100"/>
      <c r="N1" s="100"/>
      <c r="O1" s="100"/>
      <c r="P1" s="100"/>
      <c r="Q1" s="100"/>
      <c r="R1" s="100"/>
      <c r="S1" s="100"/>
    </row>
    <row r="2" s="78" customFormat="1" ht="40.5" customHeight="1" spans="1:19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="21" customFormat="1" ht="22.15" customHeight="1" spans="1:19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N3" s="103"/>
      <c r="O3" s="103"/>
      <c r="P3" s="103"/>
      <c r="Q3" s="103"/>
      <c r="R3" s="103"/>
      <c r="S3" s="103" t="s">
        <v>3</v>
      </c>
    </row>
    <row r="4" s="98" customFormat="1" ht="29.85" customHeight="1" spans="1:19">
      <c r="A4" s="104" t="s">
        <v>48</v>
      </c>
      <c r="B4" s="104" t="s">
        <v>49</v>
      </c>
      <c r="C4" s="105" t="s">
        <v>50</v>
      </c>
      <c r="D4" s="106" t="s">
        <v>51</v>
      </c>
      <c r="E4" s="106"/>
      <c r="F4" s="106"/>
      <c r="G4" s="106"/>
      <c r="H4" s="106"/>
      <c r="I4" s="106"/>
      <c r="J4" s="106"/>
      <c r="K4" s="106"/>
      <c r="L4" s="106"/>
      <c r="M4" s="106"/>
      <c r="N4" s="104" t="s">
        <v>41</v>
      </c>
      <c r="O4" s="104"/>
      <c r="P4" s="104"/>
      <c r="Q4" s="104"/>
      <c r="R4" s="104"/>
      <c r="S4" s="104"/>
    </row>
    <row r="5" s="98" customFormat="1" ht="29.85" customHeight="1" spans="1:19">
      <c r="A5" s="104"/>
      <c r="B5" s="104"/>
      <c r="C5" s="107"/>
      <c r="D5" s="104" t="s">
        <v>52</v>
      </c>
      <c r="E5" s="108" t="s">
        <v>53</v>
      </c>
      <c r="F5" s="108" t="s">
        <v>54</v>
      </c>
      <c r="G5" s="108" t="s">
        <v>55</v>
      </c>
      <c r="H5" s="108" t="s">
        <v>56</v>
      </c>
      <c r="I5" s="108" t="s">
        <v>57</v>
      </c>
      <c r="J5" s="108" t="s">
        <v>58</v>
      </c>
      <c r="K5" s="108" t="s">
        <v>59</v>
      </c>
      <c r="L5" s="108" t="s">
        <v>60</v>
      </c>
      <c r="M5" s="108" t="s">
        <v>61</v>
      </c>
      <c r="N5" s="105" t="s">
        <v>52</v>
      </c>
      <c r="O5" s="104" t="s">
        <v>53</v>
      </c>
      <c r="P5" s="104" t="s">
        <v>54</v>
      </c>
      <c r="Q5" s="104" t="s">
        <v>62</v>
      </c>
      <c r="R5" s="112" t="s">
        <v>56</v>
      </c>
      <c r="S5" s="113" t="s">
        <v>63</v>
      </c>
    </row>
    <row r="6" s="22" customFormat="1" ht="105" customHeight="1" spans="1:251">
      <c r="A6" s="27">
        <v>330</v>
      </c>
      <c r="B6" s="27" t="s">
        <v>64</v>
      </c>
      <c r="C6" s="70">
        <f>D6+N6</f>
        <v>4479.110211</v>
      </c>
      <c r="D6" s="70">
        <f>SUM(E6:M6)</f>
        <v>4469.704711</v>
      </c>
      <c r="E6" s="70">
        <v>4469.704711</v>
      </c>
      <c r="F6" s="27"/>
      <c r="G6" s="27"/>
      <c r="H6" s="27"/>
      <c r="I6" s="27"/>
      <c r="J6" s="27"/>
      <c r="K6" s="27"/>
      <c r="L6" s="27"/>
      <c r="M6" s="27"/>
      <c r="N6" s="51">
        <f>SUM(O6:S6)</f>
        <v>9.4055</v>
      </c>
      <c r="O6" s="38"/>
      <c r="P6" s="38"/>
      <c r="Q6" s="38">
        <v>9.4055</v>
      </c>
      <c r="R6" s="38"/>
      <c r="S6" s="38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s="22" customFormat="1" ht="39" customHeight="1" spans="1:20">
      <c r="A7" s="38"/>
      <c r="B7" s="51" t="s">
        <v>65</v>
      </c>
      <c r="C7" s="52"/>
      <c r="D7" s="52"/>
      <c r="E7" s="52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79"/>
    </row>
    <row r="8" s="22" customFormat="1" ht="33.75" customHeight="1" spans="1:20">
      <c r="A8" s="38"/>
      <c r="B8" s="51"/>
      <c r="C8" s="52"/>
      <c r="D8" s="52"/>
      <c r="E8" s="52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79"/>
    </row>
    <row r="9" ht="33.75" customHeight="1" spans="1:19">
      <c r="A9" s="109" t="s">
        <v>50</v>
      </c>
      <c r="B9" s="110"/>
      <c r="C9" s="52">
        <f>SUM(C6:C8)</f>
        <v>4479.110211</v>
      </c>
      <c r="D9" s="52">
        <f>SUM(D6:D8)</f>
        <v>4469.704711</v>
      </c>
      <c r="E9" s="52">
        <f>SUM(E6:E8)</f>
        <v>4469.704711</v>
      </c>
      <c r="F9" s="38"/>
      <c r="G9" s="38"/>
      <c r="H9" s="38"/>
      <c r="I9" s="38"/>
      <c r="J9" s="38"/>
      <c r="K9" s="38"/>
      <c r="L9" s="38"/>
      <c r="M9" s="38"/>
      <c r="N9" s="38"/>
      <c r="O9" s="111"/>
      <c r="P9" s="111"/>
      <c r="Q9" s="111"/>
      <c r="R9" s="111"/>
      <c r="S9" s="111"/>
    </row>
    <row r="10" customHeight="1" spans="5:5">
      <c r="E10" s="52"/>
    </row>
  </sheetData>
  <mergeCells count="7">
    <mergeCell ref="A2:S2"/>
    <mergeCell ref="D4:M4"/>
    <mergeCell ref="N4:S4"/>
    <mergeCell ref="A9:B9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view="pageBreakPreview" zoomScale="85" zoomScaleNormal="115" workbookViewId="0">
      <pane xSplit="2" ySplit="6" topLeftCell="C30" activePane="bottomRight" state="frozen"/>
      <selection/>
      <selection pane="topRight"/>
      <selection pane="bottomLeft"/>
      <selection pane="bottomRight" activeCell="G33" sqref="G33"/>
    </sheetView>
  </sheetViews>
  <sheetFormatPr defaultColWidth="9.16666666666667" defaultRowHeight="27.75" customHeight="1"/>
  <cols>
    <col min="1" max="1" width="23.6666666666667" style="93" customWidth="1"/>
    <col min="2" max="2" width="22.8333333333333" style="93" customWidth="1"/>
    <col min="3" max="8" width="17.3333333333333" style="94" customWidth="1"/>
    <col min="9" max="248" width="10.6666666666667" style="23" customWidth="1"/>
    <col min="249" max="250" width="9.16666666666667" customWidth="1"/>
  </cols>
  <sheetData>
    <row r="1" s="92" customFormat="1" ht="27" customHeight="1" spans="1:2">
      <c r="A1" s="24" t="s">
        <v>66</v>
      </c>
      <c r="B1" s="24"/>
    </row>
    <row r="2" s="20" customFormat="1" ht="48.75" customHeight="1" spans="1:12">
      <c r="A2" s="25" t="s">
        <v>67</v>
      </c>
      <c r="B2" s="25"/>
      <c r="C2" s="25"/>
      <c r="D2" s="25"/>
      <c r="E2" s="25"/>
      <c r="F2" s="25"/>
      <c r="G2" s="25"/>
      <c r="H2" s="95"/>
      <c r="I2" s="97"/>
      <c r="J2" s="25"/>
      <c r="K2" s="97"/>
      <c r="L2" s="97"/>
    </row>
    <row r="3" s="21" customFormat="1" ht="22.15" customHeight="1" spans="1:8">
      <c r="A3" s="26" t="s">
        <v>2</v>
      </c>
      <c r="H3" s="21" t="s">
        <v>3</v>
      </c>
    </row>
    <row r="4" s="79" customFormat="1" ht="15" customHeight="1" spans="1:8">
      <c r="A4" s="27" t="s">
        <v>68</v>
      </c>
      <c r="B4" s="27" t="s">
        <v>69</v>
      </c>
      <c r="C4" s="41" t="s">
        <v>70</v>
      </c>
      <c r="D4" s="27" t="s">
        <v>71</v>
      </c>
      <c r="E4" s="27" t="s">
        <v>72</v>
      </c>
      <c r="F4" s="27" t="s">
        <v>73</v>
      </c>
      <c r="G4" s="27" t="s">
        <v>74</v>
      </c>
      <c r="H4" s="27" t="s">
        <v>75</v>
      </c>
    </row>
    <row r="5" s="79" customFormat="1" ht="15" customHeight="1" spans="1:8">
      <c r="A5" s="27"/>
      <c r="B5" s="27"/>
      <c r="C5" s="41"/>
      <c r="D5" s="27"/>
      <c r="E5" s="27"/>
      <c r="F5" s="27"/>
      <c r="G5" s="27"/>
      <c r="H5" s="27"/>
    </row>
    <row r="6" s="79" customFormat="1" ht="15" customHeight="1" spans="1:8">
      <c r="A6" s="27"/>
      <c r="B6" s="27"/>
      <c r="C6" s="41"/>
      <c r="D6" s="27"/>
      <c r="E6" s="27"/>
      <c r="F6" s="27"/>
      <c r="G6" s="27"/>
      <c r="H6" s="27"/>
    </row>
    <row r="7" s="79" customFormat="1" ht="43.5" customHeight="1" spans="1:8">
      <c r="A7" s="71" t="s">
        <v>76</v>
      </c>
      <c r="B7" s="72" t="s">
        <v>77</v>
      </c>
      <c r="C7" s="52">
        <f t="shared" ref="C7:C18" si="0">SUM(D7:H7)</f>
        <v>13.0143</v>
      </c>
      <c r="D7" s="96">
        <f>'[1]5'!D6</f>
        <v>0</v>
      </c>
      <c r="E7" s="73">
        <f>'[1]5'!G6</f>
        <v>13.0143</v>
      </c>
      <c r="F7" s="27"/>
      <c r="G7" s="27"/>
      <c r="H7" s="27"/>
    </row>
    <row r="8" s="79" customFormat="1" ht="43.5" customHeight="1" spans="1:8">
      <c r="A8" s="49" t="s">
        <v>78</v>
      </c>
      <c r="B8" s="74" t="s">
        <v>79</v>
      </c>
      <c r="C8" s="52">
        <f t="shared" si="0"/>
        <v>13.0143</v>
      </c>
      <c r="D8" s="96">
        <f>'[1]5'!D7</f>
        <v>0</v>
      </c>
      <c r="E8" s="73">
        <f>'[1]5'!G7</f>
        <v>13.0143</v>
      </c>
      <c r="F8" s="27"/>
      <c r="G8" s="27"/>
      <c r="H8" s="27"/>
    </row>
    <row r="9" s="79" customFormat="1" ht="43.5" customHeight="1" spans="1:8">
      <c r="A9" s="75" t="s">
        <v>80</v>
      </c>
      <c r="B9" s="74" t="s">
        <v>81</v>
      </c>
      <c r="C9" s="52">
        <f t="shared" si="0"/>
        <v>13.0143</v>
      </c>
      <c r="D9" s="96">
        <f>'[1]5'!D8</f>
        <v>0</v>
      </c>
      <c r="E9" s="73">
        <f>'[1]5'!G8</f>
        <v>13.0143</v>
      </c>
      <c r="F9" s="27"/>
      <c r="G9" s="27"/>
      <c r="H9" s="27"/>
    </row>
    <row r="10" ht="47.25" customHeight="1" spans="1:8">
      <c r="A10" s="71" t="s">
        <v>82</v>
      </c>
      <c r="B10" s="72" t="s">
        <v>83</v>
      </c>
      <c r="C10" s="52">
        <f t="shared" si="0"/>
        <v>252.4</v>
      </c>
      <c r="D10" s="52"/>
      <c r="E10" s="52">
        <f>E11</f>
        <v>252.4</v>
      </c>
      <c r="F10" s="52"/>
      <c r="G10" s="52"/>
      <c r="H10" s="52"/>
    </row>
    <row r="11" ht="47.25" customHeight="1" spans="1:8">
      <c r="A11" s="49" t="s">
        <v>84</v>
      </c>
      <c r="B11" s="74" t="s">
        <v>85</v>
      </c>
      <c r="C11" s="52">
        <f t="shared" si="0"/>
        <v>252.4</v>
      </c>
      <c r="D11" s="52"/>
      <c r="E11" s="52">
        <f>E12</f>
        <v>252.4</v>
      </c>
      <c r="F11" s="52"/>
      <c r="G11" s="52"/>
      <c r="H11" s="52"/>
    </row>
    <row r="12" ht="47.25" customHeight="1" spans="1:8">
      <c r="A12" s="75" t="s">
        <v>86</v>
      </c>
      <c r="B12" s="74" t="s">
        <v>87</v>
      </c>
      <c r="C12" s="52">
        <f t="shared" si="0"/>
        <v>252.4</v>
      </c>
      <c r="D12" s="52"/>
      <c r="E12" s="52">
        <v>252.4</v>
      </c>
      <c r="F12" s="52"/>
      <c r="G12" s="52"/>
      <c r="H12" s="52"/>
    </row>
    <row r="13" ht="47.25" customHeight="1" spans="1:8">
      <c r="A13" s="71" t="s">
        <v>88</v>
      </c>
      <c r="B13" s="72" t="s">
        <v>89</v>
      </c>
      <c r="C13" s="52">
        <f t="shared" si="0"/>
        <v>1206.13</v>
      </c>
      <c r="D13" s="52"/>
      <c r="E13" s="52">
        <v>1206.13</v>
      </c>
      <c r="F13" s="52"/>
      <c r="G13" s="52"/>
      <c r="H13" s="52"/>
    </row>
    <row r="14" ht="47.25" customHeight="1" spans="1:8">
      <c r="A14" s="49" t="s">
        <v>90</v>
      </c>
      <c r="B14" s="74" t="s">
        <v>91</v>
      </c>
      <c r="C14" s="52">
        <f t="shared" si="0"/>
        <v>1206.133953</v>
      </c>
      <c r="D14" s="52"/>
      <c r="E14" s="52">
        <v>1206.133953</v>
      </c>
      <c r="F14" s="52"/>
      <c r="G14" s="52"/>
      <c r="H14" s="52"/>
    </row>
    <row r="15" ht="47.25" customHeight="1" spans="1:8">
      <c r="A15" s="75" t="s">
        <v>92</v>
      </c>
      <c r="B15" s="74" t="s">
        <v>93</v>
      </c>
      <c r="C15" s="52">
        <f t="shared" si="0"/>
        <v>1206.133953</v>
      </c>
      <c r="D15" s="52"/>
      <c r="E15" s="52">
        <v>1206.133953</v>
      </c>
      <c r="F15" s="52"/>
      <c r="G15" s="52"/>
      <c r="H15" s="52"/>
    </row>
    <row r="16" ht="47.25" customHeight="1" spans="1:8">
      <c r="A16" s="71" t="s">
        <v>94</v>
      </c>
      <c r="B16" s="72" t="s">
        <v>95</v>
      </c>
      <c r="C16" s="52">
        <f t="shared" si="0"/>
        <v>446.39</v>
      </c>
      <c r="D16" s="52">
        <v>362.62</v>
      </c>
      <c r="E16" s="52">
        <v>83.77</v>
      </c>
      <c r="F16" s="52"/>
      <c r="G16" s="52"/>
      <c r="H16" s="52"/>
    </row>
    <row r="17" ht="47.25" customHeight="1" spans="1:8">
      <c r="A17" s="49" t="s">
        <v>84</v>
      </c>
      <c r="B17" s="74" t="s">
        <v>96</v>
      </c>
      <c r="C17" s="52">
        <f t="shared" si="0"/>
        <v>446.39</v>
      </c>
      <c r="D17" s="52">
        <v>362.62</v>
      </c>
      <c r="E17" s="52">
        <v>83.77</v>
      </c>
      <c r="F17" s="52"/>
      <c r="G17" s="52"/>
      <c r="H17" s="52"/>
    </row>
    <row r="18" ht="47.25" customHeight="1" spans="1:8">
      <c r="A18" s="75" t="s">
        <v>97</v>
      </c>
      <c r="B18" s="74" t="s">
        <v>98</v>
      </c>
      <c r="C18" s="52">
        <f t="shared" si="0"/>
        <v>362.62</v>
      </c>
      <c r="D18" s="52">
        <v>362.62</v>
      </c>
      <c r="E18" s="52"/>
      <c r="F18" s="52"/>
      <c r="G18" s="52"/>
      <c r="H18" s="52"/>
    </row>
    <row r="19" ht="47.25" customHeight="1" spans="1:8">
      <c r="A19" s="75" t="s">
        <v>99</v>
      </c>
      <c r="B19" s="74" t="s">
        <v>100</v>
      </c>
      <c r="C19" s="52">
        <v>1.8</v>
      </c>
      <c r="D19" s="52"/>
      <c r="E19" s="52">
        <v>1.8</v>
      </c>
      <c r="F19" s="52"/>
      <c r="G19" s="52"/>
      <c r="H19" s="52"/>
    </row>
    <row r="20" ht="47.25" customHeight="1" spans="1:8">
      <c r="A20" s="75" t="s">
        <v>101</v>
      </c>
      <c r="B20" s="74" t="s">
        <v>102</v>
      </c>
      <c r="C20" s="52">
        <f t="shared" ref="C20:C32" si="1">SUM(D20:H20)</f>
        <v>81.97</v>
      </c>
      <c r="D20" s="52"/>
      <c r="E20" s="52">
        <v>81.97</v>
      </c>
      <c r="F20" s="52"/>
      <c r="G20" s="52"/>
      <c r="H20" s="52"/>
    </row>
    <row r="21" ht="47.25" customHeight="1" spans="1:8">
      <c r="A21" s="71" t="s">
        <v>103</v>
      </c>
      <c r="B21" s="72" t="s">
        <v>104</v>
      </c>
      <c r="C21" s="52">
        <f t="shared" si="1"/>
        <v>2551.77</v>
      </c>
      <c r="D21" s="52"/>
      <c r="E21" s="52">
        <v>2551.77</v>
      </c>
      <c r="F21" s="52"/>
      <c r="G21" s="52"/>
      <c r="H21" s="52"/>
    </row>
    <row r="22" ht="47.25" customHeight="1" spans="1:8">
      <c r="A22" s="49" t="s">
        <v>90</v>
      </c>
      <c r="B22" s="74" t="s">
        <v>105</v>
      </c>
      <c r="C22" s="52">
        <f t="shared" si="1"/>
        <v>274.67</v>
      </c>
      <c r="D22" s="52"/>
      <c r="E22" s="52">
        <v>274.67</v>
      </c>
      <c r="F22" s="52"/>
      <c r="G22" s="52"/>
      <c r="H22" s="52"/>
    </row>
    <row r="23" ht="47.25" customHeight="1" spans="1:8">
      <c r="A23" s="75" t="s">
        <v>97</v>
      </c>
      <c r="B23" s="74" t="s">
        <v>106</v>
      </c>
      <c r="C23" s="52">
        <f t="shared" si="1"/>
        <v>274.67</v>
      </c>
      <c r="D23" s="52"/>
      <c r="E23" s="52">
        <v>274.67</v>
      </c>
      <c r="F23" s="52"/>
      <c r="G23" s="52"/>
      <c r="H23" s="52"/>
    </row>
    <row r="24" ht="47.25" customHeight="1" spans="1:8">
      <c r="A24" s="49" t="s">
        <v>107</v>
      </c>
      <c r="B24" s="74" t="s">
        <v>108</v>
      </c>
      <c r="C24" s="52">
        <f t="shared" si="1"/>
        <v>2276.8</v>
      </c>
      <c r="D24" s="52"/>
      <c r="E24" s="52">
        <v>2276.8</v>
      </c>
      <c r="F24" s="52"/>
      <c r="G24" s="52"/>
      <c r="H24" s="52"/>
    </row>
    <row r="25" ht="47.25" customHeight="1" spans="1:8">
      <c r="A25" s="75" t="s">
        <v>109</v>
      </c>
      <c r="B25" s="74" t="s">
        <v>110</v>
      </c>
      <c r="C25" s="52">
        <f t="shared" si="1"/>
        <v>55</v>
      </c>
      <c r="D25" s="52"/>
      <c r="E25" s="52">
        <v>55</v>
      </c>
      <c r="F25" s="52"/>
      <c r="G25" s="52"/>
      <c r="H25" s="52"/>
    </row>
    <row r="26" ht="47.25" customHeight="1" spans="1:8">
      <c r="A26" s="75" t="s">
        <v>111</v>
      </c>
      <c r="B26" s="74" t="s">
        <v>112</v>
      </c>
      <c r="C26" s="52">
        <f t="shared" si="1"/>
        <v>2220</v>
      </c>
      <c r="D26" s="52"/>
      <c r="E26" s="52">
        <v>2220</v>
      </c>
      <c r="F26" s="52"/>
      <c r="G26" s="52"/>
      <c r="H26" s="52"/>
    </row>
    <row r="27" ht="47.25" customHeight="1" spans="1:8">
      <c r="A27" s="75" t="s">
        <v>113</v>
      </c>
      <c r="B27" s="74" t="s">
        <v>114</v>
      </c>
      <c r="C27" s="52">
        <f t="shared" si="1"/>
        <v>1.800492</v>
      </c>
      <c r="D27" s="52"/>
      <c r="E27" s="52">
        <v>1.800492</v>
      </c>
      <c r="F27" s="52"/>
      <c r="G27" s="52"/>
      <c r="H27" s="52"/>
    </row>
    <row r="28" ht="47.25" customHeight="1" spans="1:8">
      <c r="A28" s="49" t="s">
        <v>115</v>
      </c>
      <c r="B28" s="74" t="s">
        <v>116</v>
      </c>
      <c r="C28" s="52">
        <f t="shared" si="1"/>
        <v>0.3</v>
      </c>
      <c r="D28" s="52"/>
      <c r="E28" s="52">
        <v>0.3</v>
      </c>
      <c r="F28" s="52"/>
      <c r="G28" s="52"/>
      <c r="H28" s="52"/>
    </row>
    <row r="29" ht="47.25" customHeight="1" spans="1:8">
      <c r="A29" s="75" t="s">
        <v>117</v>
      </c>
      <c r="B29" s="74" t="s">
        <v>118</v>
      </c>
      <c r="C29" s="52">
        <f t="shared" si="1"/>
        <v>0.3</v>
      </c>
      <c r="D29" s="52"/>
      <c r="E29" s="52">
        <v>0.3</v>
      </c>
      <c r="F29" s="52"/>
      <c r="G29" s="52"/>
      <c r="H29" s="52"/>
    </row>
    <row r="30" ht="47.25" customHeight="1" spans="1:8">
      <c r="A30" s="71" t="s">
        <v>119</v>
      </c>
      <c r="B30" s="72" t="s">
        <v>120</v>
      </c>
      <c r="C30" s="52">
        <f t="shared" si="1"/>
        <v>9.4055</v>
      </c>
      <c r="D30" s="52"/>
      <c r="E30" s="52">
        <v>9.4055</v>
      </c>
      <c r="F30" s="52"/>
      <c r="G30" s="52"/>
      <c r="H30" s="52"/>
    </row>
    <row r="31" ht="47.25" customHeight="1" spans="1:8">
      <c r="A31" s="49" t="s">
        <v>90</v>
      </c>
      <c r="B31" s="74" t="s">
        <v>121</v>
      </c>
      <c r="C31" s="52">
        <f t="shared" si="1"/>
        <v>9.4055</v>
      </c>
      <c r="D31" s="52"/>
      <c r="E31" s="52">
        <v>9.4055</v>
      </c>
      <c r="F31" s="52"/>
      <c r="G31" s="52"/>
      <c r="H31" s="52"/>
    </row>
    <row r="32" ht="47.25" customHeight="1" spans="1:8">
      <c r="A32" s="75" t="s">
        <v>97</v>
      </c>
      <c r="B32" s="74" t="s">
        <v>122</v>
      </c>
      <c r="C32" s="52">
        <f t="shared" si="1"/>
        <v>9.4055</v>
      </c>
      <c r="D32" s="52"/>
      <c r="E32" s="52">
        <v>9.4055</v>
      </c>
      <c r="F32" s="52"/>
      <c r="G32" s="52"/>
      <c r="H32" s="52"/>
    </row>
    <row r="33" ht="47.25" customHeight="1" spans="1:8">
      <c r="A33" s="71"/>
      <c r="B33" s="49" t="s">
        <v>123</v>
      </c>
      <c r="C33" s="52">
        <f>C10+C13+C16+C7+C21+C30</f>
        <v>4479.1098</v>
      </c>
      <c r="D33" s="52">
        <f>D10+D13+D16+D21+D30</f>
        <v>362.62</v>
      </c>
      <c r="E33" s="52">
        <f>E7+E10+E13+E16+E21+E30</f>
        <v>4116.4898</v>
      </c>
      <c r="F33" s="38"/>
      <c r="G33" s="38"/>
      <c r="H33" s="38"/>
    </row>
    <row r="34" customHeight="1" spans="1:1">
      <c r="A34" s="76" t="s">
        <v>124</v>
      </c>
    </row>
  </sheetData>
  <autoFilter xmlns:etc="http://www.wps.cn/officeDocument/2017/etCustomData" ref="A6:IN34" etc:filterBottomFollowUsedRange="0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76" orientation="landscape"/>
  <headerFooter alignWithMargins="0"/>
  <rowBreaks count="2" manualBreakCount="2">
    <brk id="17" max="7" man="1"/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24" workbookViewId="0">
      <selection activeCell="B8" sqref="B8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24" t="s">
        <v>125</v>
      </c>
    </row>
    <row r="2" ht="42" customHeight="1" spans="1:250">
      <c r="A2" s="25" t="s">
        <v>126</v>
      </c>
      <c r="B2" s="25"/>
      <c r="C2" s="25"/>
      <c r="D2" s="2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ht="24" customHeight="1" spans="1:250">
      <c r="A3" s="26" t="s">
        <v>2</v>
      </c>
      <c r="B3" s="21"/>
      <c r="C3" s="21"/>
      <c r="D3" s="21" t="s">
        <v>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</row>
    <row r="4" ht="37.15" customHeight="1" spans="1:250">
      <c r="A4" s="27" t="s">
        <v>4</v>
      </c>
      <c r="B4" s="27"/>
      <c r="C4" s="27" t="s">
        <v>5</v>
      </c>
      <c r="D4" s="27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ht="37.15" customHeight="1" spans="1:250">
      <c r="A5" s="27" t="s">
        <v>6</v>
      </c>
      <c r="B5" s="80" t="s">
        <v>7</v>
      </c>
      <c r="C5" s="27" t="s">
        <v>6</v>
      </c>
      <c r="D5" s="80" t="s">
        <v>7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</row>
    <row r="6" ht="30" customHeight="1" spans="1:250">
      <c r="A6" s="39" t="s">
        <v>127</v>
      </c>
      <c r="B6" s="52">
        <f>B7</f>
        <v>4469.700211</v>
      </c>
      <c r="C6" s="81" t="s">
        <v>9</v>
      </c>
      <c r="D6" s="52">
        <v>13.01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</row>
    <row r="7" ht="30" customHeight="1" spans="1:250">
      <c r="A7" s="39" t="s">
        <v>128</v>
      </c>
      <c r="B7" s="52">
        <v>4469.700211</v>
      </c>
      <c r="C7" s="81" t="s">
        <v>11</v>
      </c>
      <c r="D7" s="52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</row>
    <row r="8" ht="30" customHeight="1" spans="1:250">
      <c r="A8" s="39" t="s">
        <v>129</v>
      </c>
      <c r="B8" s="52"/>
      <c r="C8" s="81" t="s">
        <v>13</v>
      </c>
      <c r="D8" s="52">
        <v>252.4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</row>
    <row r="9" ht="30" customHeight="1" spans="1:250">
      <c r="A9" s="39" t="s">
        <v>130</v>
      </c>
      <c r="B9" s="52"/>
      <c r="C9" s="81" t="s">
        <v>15</v>
      </c>
      <c r="D9" s="52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</row>
    <row r="10" ht="30" customHeight="1" spans="1:250">
      <c r="A10" s="39" t="s">
        <v>131</v>
      </c>
      <c r="B10" s="52">
        <v>9.4055</v>
      </c>
      <c r="C10" s="81" t="s">
        <v>17</v>
      </c>
      <c r="D10" s="52">
        <v>1206.13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</row>
    <row r="11" ht="30" customHeight="1" spans="1:250">
      <c r="A11" s="39" t="s">
        <v>128</v>
      </c>
      <c r="B11" s="52"/>
      <c r="C11" s="76" t="s">
        <v>19</v>
      </c>
      <c r="D11" s="52">
        <v>446.39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</row>
    <row r="12" ht="30" customHeight="1" spans="1:250">
      <c r="A12" s="39" t="s">
        <v>129</v>
      </c>
      <c r="B12" s="52"/>
      <c r="C12" s="81" t="s">
        <v>21</v>
      </c>
      <c r="D12" s="52">
        <v>2551.77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</row>
    <row r="13" ht="30" customHeight="1" spans="1:250">
      <c r="A13" s="39" t="s">
        <v>130</v>
      </c>
      <c r="B13" s="52">
        <v>9.4055</v>
      </c>
      <c r="C13" s="81" t="s">
        <v>23</v>
      </c>
      <c r="D13" s="82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</row>
    <row r="14" ht="30" customHeight="1" spans="1:250">
      <c r="A14" s="41"/>
      <c r="B14" s="82"/>
      <c r="C14" s="81" t="s">
        <v>25</v>
      </c>
      <c r="D14" s="82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</row>
    <row r="15" ht="30" customHeight="1" spans="1:250">
      <c r="A15" s="83"/>
      <c r="B15" s="82"/>
      <c r="C15" s="81" t="s">
        <v>26</v>
      </c>
      <c r="D15" s="82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</row>
    <row r="16" ht="30" customHeight="1" spans="1:250">
      <c r="A16" s="39"/>
      <c r="B16" s="82"/>
      <c r="C16" s="81" t="s">
        <v>27</v>
      </c>
      <c r="D16" s="82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</row>
    <row r="17" ht="30" customHeight="1" spans="1:250">
      <c r="A17" s="39"/>
      <c r="B17" s="82"/>
      <c r="C17" s="81" t="s">
        <v>28</v>
      </c>
      <c r="D17" s="82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</row>
    <row r="18" ht="30" customHeight="1" spans="1:250">
      <c r="A18" s="39"/>
      <c r="B18" s="52"/>
      <c r="C18" s="81" t="s">
        <v>29</v>
      </c>
      <c r="D18" s="52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</row>
    <row r="19" ht="30" customHeight="1" spans="1:250">
      <c r="A19" s="39"/>
      <c r="B19" s="52"/>
      <c r="C19" s="81" t="s">
        <v>30</v>
      </c>
      <c r="D19" s="52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</row>
    <row r="20" ht="30" customHeight="1" spans="1:250">
      <c r="A20" s="39"/>
      <c r="B20" s="52"/>
      <c r="C20" s="81" t="s">
        <v>31</v>
      </c>
      <c r="D20" s="5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</row>
    <row r="21" ht="30" customHeight="1" spans="1:250">
      <c r="A21" s="39"/>
      <c r="B21" s="52"/>
      <c r="C21" s="81" t="s">
        <v>32</v>
      </c>
      <c r="D21" s="5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</row>
    <row r="22" ht="30" customHeight="1" spans="1:250">
      <c r="A22" s="39"/>
      <c r="B22" s="52"/>
      <c r="C22" s="84" t="s">
        <v>33</v>
      </c>
      <c r="D22" s="5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</row>
    <row r="23" ht="30" customHeight="1" spans="1:250">
      <c r="A23" s="39"/>
      <c r="B23" s="52"/>
      <c r="C23" s="84" t="s">
        <v>34</v>
      </c>
      <c r="D23" s="52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</row>
    <row r="24" ht="31.15" customHeight="1" spans="1:250">
      <c r="A24" s="39"/>
      <c r="B24" s="52"/>
      <c r="C24" s="84" t="s">
        <v>35</v>
      </c>
      <c r="D24" s="5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</row>
    <row r="25" ht="31.15" customHeight="1" spans="1:250">
      <c r="A25" s="39"/>
      <c r="B25" s="52"/>
      <c r="C25" s="84" t="s">
        <v>36</v>
      </c>
      <c r="D25" s="52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</row>
    <row r="26" ht="31.15" customHeight="1" spans="1:250">
      <c r="A26" s="39"/>
      <c r="B26" s="52"/>
      <c r="C26" s="84" t="s">
        <v>37</v>
      </c>
      <c r="D26" s="5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</row>
    <row r="27" ht="31.15" customHeight="1" spans="1:250">
      <c r="A27" s="39"/>
      <c r="B27" s="52"/>
      <c r="C27" s="84" t="s">
        <v>38</v>
      </c>
      <c r="D27" s="52">
        <v>9.4055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</row>
    <row r="28" ht="30" customHeight="1" spans="1:250">
      <c r="A28" s="39"/>
      <c r="B28" s="52"/>
      <c r="C28" s="39"/>
      <c r="D28" s="5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</row>
    <row r="29" ht="30" customHeight="1" spans="1:250">
      <c r="A29" s="85"/>
      <c r="B29" s="52"/>
      <c r="C29" s="39" t="s">
        <v>132</v>
      </c>
      <c r="D29" s="5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</row>
    <row r="30" ht="30" customHeight="1" spans="1:250">
      <c r="A30" s="85"/>
      <c r="B30" s="52"/>
      <c r="C30" s="38"/>
      <c r="D30" s="5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</row>
    <row r="31" ht="30" customHeight="1" spans="1:250">
      <c r="A31" s="41" t="s">
        <v>43</v>
      </c>
      <c r="B31" s="52">
        <f>B6+B10</f>
        <v>4479.105711</v>
      </c>
      <c r="C31" s="41" t="s">
        <v>44</v>
      </c>
      <c r="D31" s="52">
        <f>SUM(D6:D30)</f>
        <v>4479.1055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</row>
    <row r="32" ht="27" customHeight="1" spans="1:250">
      <c r="A32" s="40"/>
      <c r="B32" s="86"/>
      <c r="C32" s="87"/>
      <c r="D32" s="88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</row>
    <row r="33" ht="27.75" customHeight="1" spans="1:250">
      <c r="A33" s="89"/>
      <c r="B33" s="90"/>
      <c r="C33" s="89"/>
      <c r="D33" s="90"/>
      <c r="E33" s="8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</row>
    <row r="34" ht="27.75" customHeight="1" spans="1:250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</row>
    <row r="35" ht="27.75" customHeight="1" spans="1:250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</row>
    <row r="36" ht="27.75" customHeight="1" spans="1:250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</row>
    <row r="37" ht="27.75" customHeight="1" spans="1:250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view="pageBreakPreview" zoomScale="85" zoomScaleNormal="115" topLeftCell="A19" workbookViewId="0">
      <selection activeCell="C29" sqref="C29"/>
    </sheetView>
  </sheetViews>
  <sheetFormatPr defaultColWidth="9.16666666666667" defaultRowHeight="27.75" customHeight="1"/>
  <cols>
    <col min="1" max="1" width="16.8333333333333" style="23" customWidth="1"/>
    <col min="2" max="2" width="29.5" style="23" customWidth="1"/>
    <col min="3" max="3" width="15.5" style="66" customWidth="1"/>
    <col min="4" max="6" width="15.5" style="23" customWidth="1"/>
    <col min="7" max="7" width="19.8333333333333" style="23" customWidth="1"/>
    <col min="8" max="245" width="7.66666666666667" style="23" customWidth="1"/>
  </cols>
  <sheetData>
    <row r="1" customHeight="1" spans="1:3">
      <c r="A1" s="24" t="s">
        <v>133</v>
      </c>
      <c r="B1" s="24"/>
      <c r="C1" s="67"/>
    </row>
    <row r="2" s="20" customFormat="1" ht="34.5" customHeight="1" spans="1:7">
      <c r="A2" s="25" t="s">
        <v>134</v>
      </c>
      <c r="B2" s="25"/>
      <c r="C2" s="68"/>
      <c r="D2" s="25"/>
      <c r="E2" s="25"/>
      <c r="F2" s="25"/>
      <c r="G2" s="25"/>
    </row>
    <row r="3" s="21" customFormat="1" ht="30.75" customHeight="1" spans="1:7">
      <c r="A3" s="26" t="s">
        <v>2</v>
      </c>
      <c r="C3" s="69"/>
      <c r="G3" s="21" t="s">
        <v>3</v>
      </c>
    </row>
    <row r="4" s="22" customFormat="1" ht="40.15" customHeight="1" spans="1:245">
      <c r="A4" s="27" t="s">
        <v>68</v>
      </c>
      <c r="B4" s="27" t="s">
        <v>69</v>
      </c>
      <c r="C4" s="70" t="s">
        <v>50</v>
      </c>
      <c r="D4" s="28" t="s">
        <v>71</v>
      </c>
      <c r="E4" s="28"/>
      <c r="F4" s="28"/>
      <c r="G4" s="41" t="s">
        <v>72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</row>
    <row r="5" s="22" customFormat="1" ht="40.15" customHeight="1" spans="1:245">
      <c r="A5" s="27"/>
      <c r="B5" s="27"/>
      <c r="C5" s="70"/>
      <c r="D5" s="27" t="s">
        <v>135</v>
      </c>
      <c r="E5" s="27" t="s">
        <v>136</v>
      </c>
      <c r="F5" s="27" t="s">
        <v>137</v>
      </c>
      <c r="G5" s="41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</row>
    <row r="6" s="22" customFormat="1" ht="40.15" customHeight="1" spans="1:245">
      <c r="A6" s="71" t="s">
        <v>76</v>
      </c>
      <c r="B6" s="72" t="s">
        <v>77</v>
      </c>
      <c r="C6" s="52">
        <f t="shared" ref="C6:C9" si="0">D6+G6</f>
        <v>13.0143</v>
      </c>
      <c r="D6" s="73">
        <f t="shared" ref="D6:G6" si="1">D7</f>
        <v>0</v>
      </c>
      <c r="E6" s="73">
        <f t="shared" si="1"/>
        <v>0</v>
      </c>
      <c r="F6" s="73">
        <f t="shared" si="1"/>
        <v>0</v>
      </c>
      <c r="G6" s="73">
        <f t="shared" si="1"/>
        <v>13.0143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</row>
    <row r="7" s="22" customFormat="1" ht="40.15" customHeight="1" spans="1:245">
      <c r="A7" s="49" t="s">
        <v>78</v>
      </c>
      <c r="B7" s="74" t="s">
        <v>79</v>
      </c>
      <c r="C7" s="52">
        <f t="shared" si="0"/>
        <v>13.0143</v>
      </c>
      <c r="D7" s="52">
        <f>E7+F7</f>
        <v>0</v>
      </c>
      <c r="E7" s="27"/>
      <c r="F7" s="27"/>
      <c r="G7" s="73">
        <f>G8</f>
        <v>13.0143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="22" customFormat="1" ht="40.15" customHeight="1" spans="1:245">
      <c r="A8" s="75" t="s">
        <v>80</v>
      </c>
      <c r="B8" s="74" t="s">
        <v>81</v>
      </c>
      <c r="C8" s="52">
        <f t="shared" si="0"/>
        <v>13.0143</v>
      </c>
      <c r="D8" s="52">
        <f>E8+F8</f>
        <v>0</v>
      </c>
      <c r="E8" s="27"/>
      <c r="F8" s="27"/>
      <c r="G8" s="73">
        <v>13.0143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</row>
    <row r="9" ht="35.1" customHeight="1" spans="1:7">
      <c r="A9" s="71" t="s">
        <v>82</v>
      </c>
      <c r="B9" s="72" t="s">
        <v>83</v>
      </c>
      <c r="C9" s="52">
        <f t="shared" si="0"/>
        <v>252.4</v>
      </c>
      <c r="D9" s="52"/>
      <c r="E9" s="52"/>
      <c r="F9" s="52"/>
      <c r="G9" s="52">
        <f>G10</f>
        <v>252.4</v>
      </c>
    </row>
    <row r="10" ht="35.1" customHeight="1" spans="1:7">
      <c r="A10" s="49" t="s">
        <v>84</v>
      </c>
      <c r="B10" s="74" t="s">
        <v>85</v>
      </c>
      <c r="C10" s="52">
        <f t="shared" ref="C10:C17" si="2">D10+G10</f>
        <v>252.4</v>
      </c>
      <c r="D10" s="52"/>
      <c r="E10" s="52"/>
      <c r="F10" s="52"/>
      <c r="G10" s="52">
        <f>G11</f>
        <v>252.4</v>
      </c>
    </row>
    <row r="11" ht="35.1" customHeight="1" spans="1:7">
      <c r="A11" s="75" t="s">
        <v>86</v>
      </c>
      <c r="B11" s="74" t="s">
        <v>87</v>
      </c>
      <c r="C11" s="52">
        <f t="shared" si="2"/>
        <v>252.4</v>
      </c>
      <c r="D11" s="52"/>
      <c r="E11" s="52"/>
      <c r="F11" s="52"/>
      <c r="G11" s="52">
        <v>252.4</v>
      </c>
    </row>
    <row r="12" ht="35.1" customHeight="1" spans="1:7">
      <c r="A12" s="71" t="s">
        <v>88</v>
      </c>
      <c r="B12" s="72" t="s">
        <v>89</v>
      </c>
      <c r="C12" s="52">
        <f t="shared" si="2"/>
        <v>1206.133953</v>
      </c>
      <c r="D12" s="52"/>
      <c r="E12" s="52"/>
      <c r="F12" s="52"/>
      <c r="G12" s="52">
        <v>1206.133953</v>
      </c>
    </row>
    <row r="13" ht="35.1" customHeight="1" spans="1:7">
      <c r="A13" s="49" t="s">
        <v>90</v>
      </c>
      <c r="B13" s="74" t="s">
        <v>91</v>
      </c>
      <c r="C13" s="52">
        <f t="shared" si="2"/>
        <v>1206.13</v>
      </c>
      <c r="D13" s="52"/>
      <c r="E13" s="52"/>
      <c r="F13" s="52"/>
      <c r="G13" s="52">
        <v>1206.13</v>
      </c>
    </row>
    <row r="14" ht="35.1" customHeight="1" spans="1:7">
      <c r="A14" s="75" t="s">
        <v>92</v>
      </c>
      <c r="B14" s="74" t="s">
        <v>93</v>
      </c>
      <c r="C14" s="52">
        <f t="shared" si="2"/>
        <v>1206.13</v>
      </c>
      <c r="D14" s="52"/>
      <c r="E14" s="52"/>
      <c r="F14" s="52"/>
      <c r="G14" s="52">
        <v>1206.13</v>
      </c>
    </row>
    <row r="15" ht="35.1" customHeight="1" spans="1:7">
      <c r="A15" s="71" t="s">
        <v>94</v>
      </c>
      <c r="B15" s="72" t="s">
        <v>95</v>
      </c>
      <c r="C15" s="52">
        <f t="shared" si="2"/>
        <v>446.393782</v>
      </c>
      <c r="D15" s="52">
        <f t="shared" ref="D15:D17" si="3">E15+F15</f>
        <v>362.622782</v>
      </c>
      <c r="E15" s="52">
        <f t="shared" ref="E15:G15" si="4">E16</f>
        <v>322.622782</v>
      </c>
      <c r="F15" s="52">
        <f t="shared" si="4"/>
        <v>40</v>
      </c>
      <c r="G15" s="52">
        <f t="shared" si="4"/>
        <v>83.771</v>
      </c>
    </row>
    <row r="16" ht="35.1" customHeight="1" spans="1:7">
      <c r="A16" s="49" t="s">
        <v>84</v>
      </c>
      <c r="B16" s="74" t="s">
        <v>96</v>
      </c>
      <c r="C16" s="52">
        <f t="shared" si="2"/>
        <v>446.393782</v>
      </c>
      <c r="D16" s="52">
        <f t="shared" si="3"/>
        <v>362.622782</v>
      </c>
      <c r="E16" s="52">
        <f>E17+E19</f>
        <v>322.622782</v>
      </c>
      <c r="F16" s="52">
        <f>F17+F19</f>
        <v>40</v>
      </c>
      <c r="G16" s="52">
        <f>G17+G18+G19</f>
        <v>83.771</v>
      </c>
    </row>
    <row r="17" ht="35.1" customHeight="1" spans="1:7">
      <c r="A17" s="75" t="s">
        <v>97</v>
      </c>
      <c r="B17" s="74" t="s">
        <v>98</v>
      </c>
      <c r="C17" s="52">
        <f t="shared" si="2"/>
        <v>362.622782</v>
      </c>
      <c r="D17" s="52">
        <f t="shared" si="3"/>
        <v>362.622782</v>
      </c>
      <c r="E17" s="52">
        <v>322.622782</v>
      </c>
      <c r="F17" s="52">
        <v>40</v>
      </c>
      <c r="G17" s="52"/>
    </row>
    <row r="18" ht="35.1" customHeight="1" spans="1:7">
      <c r="A18" s="75" t="s">
        <v>84</v>
      </c>
      <c r="B18" s="74" t="s">
        <v>138</v>
      </c>
      <c r="C18" s="52">
        <v>1.8</v>
      </c>
      <c r="D18" s="52">
        <v>0</v>
      </c>
      <c r="E18" s="52"/>
      <c r="F18" s="52"/>
      <c r="G18" s="52">
        <v>1.8</v>
      </c>
    </row>
    <row r="19" ht="35.1" customHeight="1" spans="1:7">
      <c r="A19" s="75" t="s">
        <v>101</v>
      </c>
      <c r="B19" s="74" t="s">
        <v>102</v>
      </c>
      <c r="C19" s="52">
        <f t="shared" ref="C19:C28" si="5">D19+G19</f>
        <v>81.971</v>
      </c>
      <c r="D19" s="52">
        <f t="shared" ref="D19:D28" si="6">E19+F19</f>
        <v>0</v>
      </c>
      <c r="E19" s="52"/>
      <c r="F19" s="52"/>
      <c r="G19" s="52">
        <v>81.971</v>
      </c>
    </row>
    <row r="20" ht="35.1" customHeight="1" spans="1:7">
      <c r="A20" s="71" t="s">
        <v>103</v>
      </c>
      <c r="B20" s="72" t="s">
        <v>104</v>
      </c>
      <c r="C20" s="52">
        <f t="shared" si="5"/>
        <v>2551.76628</v>
      </c>
      <c r="D20" s="52">
        <f t="shared" si="6"/>
        <v>0</v>
      </c>
      <c r="E20" s="52"/>
      <c r="F20" s="52"/>
      <c r="G20" s="52">
        <f>G21+G23+G27</f>
        <v>2551.76628</v>
      </c>
    </row>
    <row r="21" ht="35.1" customHeight="1" spans="1:7">
      <c r="A21" s="49" t="s">
        <v>90</v>
      </c>
      <c r="B21" s="74" t="s">
        <v>105</v>
      </c>
      <c r="C21" s="52">
        <f t="shared" si="5"/>
        <v>274.665788</v>
      </c>
      <c r="D21" s="52">
        <f t="shared" si="6"/>
        <v>0</v>
      </c>
      <c r="E21" s="52"/>
      <c r="F21" s="52"/>
      <c r="G21" s="52">
        <f>G22</f>
        <v>274.665788</v>
      </c>
    </row>
    <row r="22" ht="35.1" customHeight="1" spans="1:7">
      <c r="A22" s="75" t="s">
        <v>97</v>
      </c>
      <c r="B22" s="74" t="s">
        <v>106</v>
      </c>
      <c r="C22" s="52">
        <f t="shared" si="5"/>
        <v>274.665788</v>
      </c>
      <c r="D22" s="52">
        <f t="shared" si="6"/>
        <v>0</v>
      </c>
      <c r="E22" s="52"/>
      <c r="F22" s="52"/>
      <c r="G22" s="52">
        <v>274.665788</v>
      </c>
    </row>
    <row r="23" ht="35.1" customHeight="1" spans="1:7">
      <c r="A23" s="49" t="s">
        <v>107</v>
      </c>
      <c r="B23" s="74" t="s">
        <v>108</v>
      </c>
      <c r="C23" s="52">
        <f t="shared" si="5"/>
        <v>2276.800492</v>
      </c>
      <c r="D23" s="52">
        <f t="shared" si="6"/>
        <v>0</v>
      </c>
      <c r="E23" s="52"/>
      <c r="F23" s="52"/>
      <c r="G23" s="52">
        <f>G24+G25+G26</f>
        <v>2276.800492</v>
      </c>
    </row>
    <row r="24" ht="35.1" customHeight="1" spans="1:7">
      <c r="A24" s="75" t="s">
        <v>109</v>
      </c>
      <c r="B24" s="74" t="s">
        <v>110</v>
      </c>
      <c r="C24" s="52">
        <f t="shared" si="5"/>
        <v>55</v>
      </c>
      <c r="D24" s="52">
        <f t="shared" si="6"/>
        <v>0</v>
      </c>
      <c r="E24" s="52"/>
      <c r="F24" s="52"/>
      <c r="G24" s="52">
        <v>55</v>
      </c>
    </row>
    <row r="25" ht="35.1" customHeight="1" spans="1:7">
      <c r="A25" s="75" t="s">
        <v>111</v>
      </c>
      <c r="B25" s="74" t="s">
        <v>112</v>
      </c>
      <c r="C25" s="52">
        <f t="shared" si="5"/>
        <v>2220</v>
      </c>
      <c r="D25" s="52">
        <f t="shared" si="6"/>
        <v>0</v>
      </c>
      <c r="E25" s="52"/>
      <c r="F25" s="52"/>
      <c r="G25" s="52">
        <v>2220</v>
      </c>
    </row>
    <row r="26" ht="35.1" customHeight="1" spans="1:7">
      <c r="A26" s="75" t="s">
        <v>113</v>
      </c>
      <c r="B26" s="74" t="s">
        <v>114</v>
      </c>
      <c r="C26" s="52">
        <f t="shared" si="5"/>
        <v>1.800492</v>
      </c>
      <c r="D26" s="52">
        <f t="shared" si="6"/>
        <v>0</v>
      </c>
      <c r="E26" s="52"/>
      <c r="F26" s="52"/>
      <c r="G26" s="52">
        <v>1.800492</v>
      </c>
    </row>
    <row r="27" ht="35.1" customHeight="1" spans="1:7">
      <c r="A27" s="49" t="s">
        <v>115</v>
      </c>
      <c r="B27" s="74" t="s">
        <v>116</v>
      </c>
      <c r="C27" s="52">
        <f t="shared" si="5"/>
        <v>0.3</v>
      </c>
      <c r="D27" s="52">
        <f t="shared" si="6"/>
        <v>0</v>
      </c>
      <c r="E27" s="52"/>
      <c r="F27" s="52"/>
      <c r="G27" s="52">
        <f>G28</f>
        <v>0.3</v>
      </c>
    </row>
    <row r="28" ht="35.1" customHeight="1" spans="1:7">
      <c r="A28" s="75" t="s">
        <v>117</v>
      </c>
      <c r="B28" s="74" t="s">
        <v>118</v>
      </c>
      <c r="C28" s="52">
        <f t="shared" si="5"/>
        <v>0.3</v>
      </c>
      <c r="D28" s="52">
        <f t="shared" si="6"/>
        <v>0</v>
      </c>
      <c r="E28" s="52"/>
      <c r="F28" s="52"/>
      <c r="G28" s="52">
        <v>0.3</v>
      </c>
    </row>
    <row r="29" ht="35.1" customHeight="1" spans="1:7">
      <c r="A29" s="36" t="s">
        <v>139</v>
      </c>
      <c r="B29" s="36" t="s">
        <v>70</v>
      </c>
      <c r="C29" s="52">
        <v>4469.7</v>
      </c>
      <c r="D29" s="52">
        <f>D20+D15+D12+D9</f>
        <v>362.622782</v>
      </c>
      <c r="E29" s="52">
        <f>E20+E15+E12+E9</f>
        <v>322.622782</v>
      </c>
      <c r="F29" s="52">
        <f>F20+F15+F12+F9</f>
        <v>40</v>
      </c>
      <c r="G29" s="52">
        <f>G20+G15+G12+G9+G6</f>
        <v>4107.085533</v>
      </c>
    </row>
    <row r="30" customHeight="1" spans="1:7">
      <c r="A30" s="76" t="s">
        <v>124</v>
      </c>
      <c r="B30" s="76"/>
      <c r="C30" s="77"/>
      <c r="D30" s="53"/>
      <c r="E30" s="53"/>
      <c r="F30" s="53"/>
      <c r="G30" s="53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view="pageBreakPreview" zoomScale="85" zoomScaleNormal="115" topLeftCell="A27" workbookViewId="0">
      <selection activeCell="E14" sqref="E14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24" t="s">
        <v>140</v>
      </c>
      <c r="B1" s="24"/>
    </row>
    <row r="2" ht="39.75" customHeight="1" spans="1:243">
      <c r="A2" s="25" t="s">
        <v>141</v>
      </c>
      <c r="B2" s="25"/>
      <c r="C2" s="25"/>
      <c r="D2" s="25"/>
      <c r="E2" s="25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</row>
    <row r="3" ht="15" customHeight="1" spans="1:243">
      <c r="A3" s="26" t="s">
        <v>2</v>
      </c>
      <c r="B3" s="21"/>
      <c r="C3" s="21"/>
      <c r="D3" s="21"/>
      <c r="E3" s="21" t="s">
        <v>3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</row>
    <row r="4" ht="40.15" customHeight="1" spans="1:243">
      <c r="A4" s="27" t="s">
        <v>142</v>
      </c>
      <c r="B4" s="27"/>
      <c r="C4" s="28" t="s">
        <v>143</v>
      </c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ht="40.15" customHeight="1" spans="1:243">
      <c r="A5" s="27" t="s">
        <v>68</v>
      </c>
      <c r="B5" s="27" t="s">
        <v>69</v>
      </c>
      <c r="C5" s="27" t="s">
        <v>135</v>
      </c>
      <c r="D5" s="27" t="s">
        <v>136</v>
      </c>
      <c r="E5" s="27" t="s">
        <v>137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ht="35.1" customHeight="1" spans="1:243">
      <c r="A6" s="39">
        <v>301</v>
      </c>
      <c r="B6" s="31" t="s">
        <v>144</v>
      </c>
      <c r="C6" s="52">
        <f t="shared" ref="C6:C15" si="0">D6+E6</f>
        <v>322.622782</v>
      </c>
      <c r="D6" s="52">
        <f>SUM(D7:D14)</f>
        <v>322.622782</v>
      </c>
      <c r="E6" s="38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</row>
    <row r="7" ht="35.1" customHeight="1" spans="1:243">
      <c r="A7" s="39">
        <v>30101</v>
      </c>
      <c r="B7" s="31" t="s">
        <v>145</v>
      </c>
      <c r="C7" s="52">
        <f t="shared" si="0"/>
        <v>54.96</v>
      </c>
      <c r="D7" s="62">
        <v>54.96</v>
      </c>
      <c r="E7" s="38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ht="35.1" customHeight="1" spans="1:243">
      <c r="A8" s="39">
        <v>30102</v>
      </c>
      <c r="B8" s="31" t="s">
        <v>146</v>
      </c>
      <c r="C8" s="52">
        <f t="shared" si="0"/>
        <v>163.926256</v>
      </c>
      <c r="D8" s="62">
        <v>163.926256</v>
      </c>
      <c r="E8" s="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</row>
    <row r="9" ht="35.1" customHeight="1" spans="1:243">
      <c r="A9" s="39">
        <v>30103</v>
      </c>
      <c r="B9" s="31" t="s">
        <v>147</v>
      </c>
      <c r="C9" s="52">
        <f t="shared" si="0"/>
        <v>7.5147</v>
      </c>
      <c r="D9" s="62">
        <v>7.5147</v>
      </c>
      <c r="E9" s="3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</row>
    <row r="10" ht="35.1" customHeight="1" spans="1:243">
      <c r="A10" s="39">
        <v>30108</v>
      </c>
      <c r="B10" s="31" t="s">
        <v>148</v>
      </c>
      <c r="C10" s="52">
        <f t="shared" si="0"/>
        <v>19.044048</v>
      </c>
      <c r="D10" s="62">
        <v>19.044048</v>
      </c>
      <c r="E10" s="3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</row>
    <row r="11" ht="35.1" customHeight="1" spans="1:243">
      <c r="A11" s="39">
        <v>30109</v>
      </c>
      <c r="B11" s="31" t="s">
        <v>149</v>
      </c>
      <c r="C11" s="52">
        <f t="shared" si="0"/>
        <v>9.522024</v>
      </c>
      <c r="D11" s="62">
        <v>9.522024</v>
      </c>
      <c r="E11" s="38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</row>
    <row r="12" ht="35.1" customHeight="1" spans="1:243">
      <c r="A12" s="39">
        <v>30110</v>
      </c>
      <c r="B12" s="36" t="s">
        <v>150</v>
      </c>
      <c r="C12" s="52">
        <f t="shared" si="0"/>
        <v>10.117175</v>
      </c>
      <c r="D12" s="62">
        <v>10.117175</v>
      </c>
      <c r="E12" s="38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</row>
    <row r="13" ht="35.1" customHeight="1" spans="1:243">
      <c r="A13" s="39">
        <v>30112</v>
      </c>
      <c r="B13" s="31" t="s">
        <v>151</v>
      </c>
      <c r="C13" s="52">
        <f t="shared" si="0"/>
        <v>2.393479</v>
      </c>
      <c r="D13" s="62">
        <v>2.393479</v>
      </c>
      <c r="E13" s="38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</row>
    <row r="14" ht="35.1" customHeight="1" spans="1:243">
      <c r="A14" s="39">
        <v>30113</v>
      </c>
      <c r="B14" s="31" t="s">
        <v>152</v>
      </c>
      <c r="C14" s="52">
        <f t="shared" si="0"/>
        <v>55.1451</v>
      </c>
      <c r="D14" s="62">
        <v>55.1451</v>
      </c>
      <c r="E14" s="38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</row>
    <row r="15" ht="35.1" customHeight="1" spans="1:243">
      <c r="A15" s="39">
        <v>302</v>
      </c>
      <c r="B15" s="31" t="s">
        <v>153</v>
      </c>
      <c r="C15" s="52">
        <f t="shared" si="0"/>
        <v>35</v>
      </c>
      <c r="E15" s="63">
        <f>SUM(E16:E32)</f>
        <v>35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</row>
    <row r="16" ht="35.1" customHeight="1" spans="1:243">
      <c r="A16" s="39">
        <v>30201</v>
      </c>
      <c r="B16" s="31" t="s">
        <v>154</v>
      </c>
      <c r="C16" s="52"/>
      <c r="D16" s="38"/>
      <c r="E16" s="62">
        <v>10.744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</row>
    <row r="17" ht="35.1" customHeight="1" spans="1:243">
      <c r="A17" s="39">
        <v>30202</v>
      </c>
      <c r="B17" s="31" t="s">
        <v>155</v>
      </c>
      <c r="C17" s="52"/>
      <c r="D17" s="38"/>
      <c r="E17" s="62">
        <v>0.353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</row>
    <row r="18" ht="35.1" customHeight="1" spans="1:243">
      <c r="A18" s="39">
        <v>30203</v>
      </c>
      <c r="B18" s="31" t="s">
        <v>156</v>
      </c>
      <c r="C18" s="52"/>
      <c r="D18" s="38"/>
      <c r="E18" s="62">
        <v>0.382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</row>
    <row r="19" ht="35.1" customHeight="1" spans="1:243">
      <c r="A19" s="39">
        <v>30204</v>
      </c>
      <c r="B19" s="31" t="s">
        <v>157</v>
      </c>
      <c r="C19" s="52"/>
      <c r="D19" s="38"/>
      <c r="E19" s="62">
        <v>0.017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</row>
    <row r="20" ht="35.1" customHeight="1" spans="1:243">
      <c r="A20" s="39">
        <v>30205</v>
      </c>
      <c r="B20" s="31" t="s">
        <v>158</v>
      </c>
      <c r="C20" s="52"/>
      <c r="D20" s="38"/>
      <c r="E20" s="62">
        <v>0.227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</row>
    <row r="21" ht="35.1" customHeight="1" spans="1:243">
      <c r="A21" s="39">
        <v>30207</v>
      </c>
      <c r="B21" s="31" t="s">
        <v>159</v>
      </c>
      <c r="C21" s="52"/>
      <c r="D21" s="38"/>
      <c r="E21" s="62">
        <v>2.403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</row>
    <row r="22" ht="35.1" customHeight="1" spans="1:243">
      <c r="A22" s="39">
        <v>30211</v>
      </c>
      <c r="B22" s="31" t="s">
        <v>160</v>
      </c>
      <c r="C22" s="52"/>
      <c r="D22" s="38"/>
      <c r="E22" s="62">
        <v>12.772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</row>
    <row r="23" ht="35.1" customHeight="1" spans="1:243">
      <c r="A23" s="39">
        <v>30213</v>
      </c>
      <c r="B23" s="31" t="s">
        <v>161</v>
      </c>
      <c r="C23" s="52"/>
      <c r="D23" s="38"/>
      <c r="E23" s="62">
        <v>0.116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</row>
    <row r="24" ht="35.1" customHeight="1" spans="1:243">
      <c r="A24" s="39">
        <v>30214</v>
      </c>
      <c r="B24" s="31" t="s">
        <v>162</v>
      </c>
      <c r="C24" s="52"/>
      <c r="D24" s="38"/>
      <c r="E24" s="62">
        <v>0.087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</row>
    <row r="25" ht="35.1" customHeight="1" spans="1:243">
      <c r="A25" s="39">
        <v>30215</v>
      </c>
      <c r="B25" s="31" t="s">
        <v>163</v>
      </c>
      <c r="C25" s="52"/>
      <c r="D25" s="38"/>
      <c r="E25" s="62">
        <v>0.387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</row>
    <row r="26" ht="35.1" customHeight="1" spans="1:243">
      <c r="A26" s="39">
        <v>30216</v>
      </c>
      <c r="B26" s="31" t="s">
        <v>164</v>
      </c>
      <c r="C26" s="52"/>
      <c r="D26" s="38"/>
      <c r="E26" s="62">
        <v>0.353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</row>
    <row r="27" ht="35.1" customHeight="1" spans="1:243">
      <c r="A27" s="39">
        <v>30224</v>
      </c>
      <c r="B27" s="64" t="s">
        <v>165</v>
      </c>
      <c r="C27" s="52"/>
      <c r="D27" s="38"/>
      <c r="E27" s="62">
        <v>0.1065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</row>
    <row r="28" ht="35.1" customHeight="1" spans="1:243">
      <c r="A28" s="39">
        <v>30226</v>
      </c>
      <c r="B28" s="31" t="s">
        <v>166</v>
      </c>
      <c r="C28" s="52"/>
      <c r="D28" s="38"/>
      <c r="E28" s="62">
        <v>0.0315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</row>
    <row r="29" ht="35.1" customHeight="1" spans="1:243">
      <c r="A29" s="39">
        <v>30227</v>
      </c>
      <c r="B29" s="31" t="s">
        <v>167</v>
      </c>
      <c r="C29" s="52"/>
      <c r="D29" s="38"/>
      <c r="E29" s="62">
        <v>0.585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</row>
    <row r="30" ht="35.1" customHeight="1" spans="1:243">
      <c r="A30" s="39">
        <v>30239</v>
      </c>
      <c r="B30" s="31" t="s">
        <v>168</v>
      </c>
      <c r="C30" s="52"/>
      <c r="D30" s="38"/>
      <c r="E30" s="62">
        <v>0.228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</row>
    <row r="31" ht="35.1" customHeight="1" spans="1:243">
      <c r="A31" s="39">
        <v>30239</v>
      </c>
      <c r="B31" s="31" t="s">
        <v>169</v>
      </c>
      <c r="C31" s="52"/>
      <c r="D31" s="38"/>
      <c r="E31" s="65">
        <v>6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</row>
    <row r="32" ht="35.1" customHeight="1" spans="1:243">
      <c r="A32" s="39">
        <v>30299</v>
      </c>
      <c r="B32" s="31" t="s">
        <v>170</v>
      </c>
      <c r="C32" s="52"/>
      <c r="D32" s="38"/>
      <c r="E32" s="62">
        <v>0.208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</row>
    <row r="33" ht="35.1" customHeight="1" spans="1:243">
      <c r="A33" s="39">
        <v>310</v>
      </c>
      <c r="B33" s="31" t="s">
        <v>171</v>
      </c>
      <c r="C33" s="52">
        <f>D33+E33</f>
        <v>5</v>
      </c>
      <c r="D33" s="38"/>
      <c r="E33" s="63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</row>
    <row r="34" ht="35.1" customHeight="1" spans="1:243">
      <c r="A34" s="39">
        <v>31002</v>
      </c>
      <c r="B34" s="31" t="s">
        <v>172</v>
      </c>
      <c r="C34" s="52"/>
      <c r="D34" s="38"/>
      <c r="E34" s="63">
        <v>5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ht="35.1" customHeight="1" spans="1:243">
      <c r="A35" s="39"/>
      <c r="B35" s="36" t="s">
        <v>70</v>
      </c>
      <c r="C35" s="33">
        <f>C33+C15+C6</f>
        <v>362.622782</v>
      </c>
      <c r="D35" s="33">
        <f>D33+D15+D6</f>
        <v>322.622782</v>
      </c>
      <c r="E35" s="33">
        <f t="shared" ref="D35:E35" si="1">E33+E15+E6</f>
        <v>40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</row>
    <row r="36" ht="29.25" customHeight="1" spans="1:2">
      <c r="A36" s="40" t="s">
        <v>173</v>
      </c>
      <c r="B36" s="40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8" workbookViewId="0">
      <selection activeCell="C7" sqref="C7"/>
    </sheetView>
  </sheetViews>
  <sheetFormatPr defaultColWidth="9.16666666666667" defaultRowHeight="27.75" customHeight="1"/>
  <cols>
    <col min="1" max="1" width="18.8333333333333" style="23" customWidth="1"/>
    <col min="2" max="2" width="31.1666666666667" style="23" customWidth="1"/>
    <col min="3" max="5" width="19.3333333333333" style="23" customWidth="1"/>
    <col min="6" max="243" width="7.66666666666667" style="23" customWidth="1"/>
  </cols>
  <sheetData>
    <row r="1" customHeight="1" spans="1:2">
      <c r="A1" s="24" t="s">
        <v>174</v>
      </c>
      <c r="B1" s="24"/>
    </row>
    <row r="2" s="20" customFormat="1" ht="34.5" customHeight="1" spans="1:5">
      <c r="A2" s="25" t="s">
        <v>175</v>
      </c>
      <c r="B2" s="25"/>
      <c r="C2" s="25"/>
      <c r="D2" s="25"/>
      <c r="E2" s="25"/>
    </row>
    <row r="3" s="21" customFormat="1" ht="30.75" customHeight="1" spans="1:5">
      <c r="A3" s="26" t="s">
        <v>2</v>
      </c>
      <c r="E3" s="21" t="s">
        <v>3</v>
      </c>
    </row>
    <row r="4" s="22" customFormat="1" ht="40.15" customHeight="1" spans="1:243">
      <c r="A4" s="27" t="s">
        <v>68</v>
      </c>
      <c r="B4" s="27" t="s">
        <v>69</v>
      </c>
      <c r="C4" s="28" t="s">
        <v>176</v>
      </c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="22" customFormat="1" ht="40.15" customHeight="1" spans="1:243">
      <c r="A5" s="30"/>
      <c r="B5" s="30"/>
      <c r="C5" s="27" t="s">
        <v>135</v>
      </c>
      <c r="D5" s="27" t="s">
        <v>71</v>
      </c>
      <c r="E5" s="27" t="s">
        <v>72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ht="45.75" customHeight="1" spans="1:5">
      <c r="A6" s="31"/>
      <c r="B6" s="31"/>
      <c r="C6" s="37"/>
      <c r="D6" s="38"/>
      <c r="E6" s="38"/>
    </row>
    <row r="7" ht="64.5" customHeight="1" spans="1:5">
      <c r="A7" s="34"/>
      <c r="B7" s="34"/>
      <c r="C7" s="37"/>
      <c r="D7" s="38"/>
      <c r="E7" s="38"/>
    </row>
    <row r="8" ht="35.1" customHeight="1" spans="1:5">
      <c r="A8" s="35"/>
      <c r="B8" s="35"/>
      <c r="C8" s="37"/>
      <c r="D8" s="38"/>
      <c r="E8" s="38"/>
    </row>
    <row r="9" ht="35.1" customHeight="1" spans="1:5">
      <c r="A9" s="36"/>
      <c r="B9" s="36"/>
      <c r="C9" s="37"/>
      <c r="D9" s="38"/>
      <c r="E9" s="38"/>
    </row>
    <row r="10" ht="35.1" customHeight="1" spans="1:5">
      <c r="A10" s="39"/>
      <c r="B10" s="39"/>
      <c r="C10" s="37"/>
      <c r="D10" s="38"/>
      <c r="E10" s="38"/>
    </row>
    <row r="11" ht="35.1" customHeight="1" spans="1:5">
      <c r="A11" s="34"/>
      <c r="B11" s="34"/>
      <c r="C11" s="37"/>
      <c r="D11" s="38"/>
      <c r="E11" s="38"/>
    </row>
    <row r="12" ht="35.1" customHeight="1" spans="1:5">
      <c r="A12" s="35"/>
      <c r="B12" s="35"/>
      <c r="C12" s="37"/>
      <c r="D12" s="38"/>
      <c r="E12" s="38"/>
    </row>
    <row r="13" ht="35.1" customHeight="1" spans="1:5">
      <c r="A13" s="36"/>
      <c r="B13" s="36"/>
      <c r="C13" s="37"/>
      <c r="D13" s="38"/>
      <c r="E13" s="38"/>
    </row>
    <row r="14" ht="35.1" customHeight="1" spans="1:5">
      <c r="A14" s="36"/>
      <c r="B14" s="36"/>
      <c r="C14" s="37"/>
      <c r="D14" s="38"/>
      <c r="E14" s="38"/>
    </row>
    <row r="15" ht="35.1" customHeight="1" spans="1:5">
      <c r="A15" s="36"/>
      <c r="B15" s="36" t="s">
        <v>177</v>
      </c>
      <c r="C15" s="37"/>
      <c r="D15" s="38"/>
      <c r="E15" s="38"/>
    </row>
    <row r="16" customHeight="1" spans="1:2">
      <c r="A16" s="40" t="s">
        <v>124</v>
      </c>
      <c r="B16" s="4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topLeftCell="A6" workbookViewId="0">
      <selection activeCell="D7" sqref="D7"/>
    </sheetView>
  </sheetViews>
  <sheetFormatPr defaultColWidth="12" defaultRowHeight="14.25" outlineLevelRow="7" outlineLevelCol="7"/>
  <cols>
    <col min="1" max="1" width="21.6666666666667" style="54" customWidth="1"/>
    <col min="2" max="6" width="18" style="54" customWidth="1"/>
    <col min="7" max="16384" width="12" style="54"/>
  </cols>
  <sheetData>
    <row r="1" ht="44.25" customHeight="1" spans="1:6">
      <c r="A1" s="24" t="s">
        <v>178</v>
      </c>
      <c r="B1" s="55"/>
      <c r="C1" s="55"/>
      <c r="D1" s="55"/>
      <c r="E1" s="55"/>
      <c r="F1" s="55"/>
    </row>
    <row r="2" ht="42" customHeight="1" spans="1:6">
      <c r="A2" s="6" t="s">
        <v>179</v>
      </c>
      <c r="B2" s="6"/>
      <c r="C2" s="6"/>
      <c r="D2" s="6"/>
      <c r="E2" s="6"/>
      <c r="F2" s="6"/>
    </row>
    <row r="3" ht="24" customHeight="1" spans="1:6">
      <c r="A3" s="6"/>
      <c r="B3" s="6"/>
      <c r="C3" s="6"/>
      <c r="D3" s="6"/>
      <c r="E3" s="6"/>
      <c r="F3" s="6"/>
    </row>
    <row r="4" ht="24" customHeight="1" spans="1:6">
      <c r="A4" s="56" t="s">
        <v>2</v>
      </c>
      <c r="B4" s="56"/>
      <c r="C4" s="56"/>
      <c r="D4" s="56"/>
      <c r="E4" s="56"/>
      <c r="F4" s="57" t="s">
        <v>3</v>
      </c>
    </row>
    <row r="5" ht="64.5" customHeight="1" spans="1:6">
      <c r="A5" s="58" t="s">
        <v>180</v>
      </c>
      <c r="B5" s="58" t="s">
        <v>181</v>
      </c>
      <c r="C5" s="59" t="s">
        <v>182</v>
      </c>
      <c r="D5" s="59"/>
      <c r="E5" s="59"/>
      <c r="F5" s="59" t="s">
        <v>183</v>
      </c>
    </row>
    <row r="6" ht="64.5" customHeight="1" spans="1:8">
      <c r="A6" s="58"/>
      <c r="B6" s="58"/>
      <c r="C6" s="59" t="s">
        <v>184</v>
      </c>
      <c r="D6" s="58" t="s">
        <v>185</v>
      </c>
      <c r="E6" s="58" t="s">
        <v>186</v>
      </c>
      <c r="F6" s="59"/>
      <c r="H6" s="60"/>
    </row>
    <row r="7" ht="64.5" customHeight="1" spans="1:6">
      <c r="A7" s="59">
        <v>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</row>
    <row r="8" ht="51" customHeight="1" spans="1:6">
      <c r="A8" s="61"/>
      <c r="B8" s="56"/>
      <c r="C8" s="56"/>
      <c r="D8" s="56"/>
      <c r="E8" s="56"/>
      <c r="F8" s="56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高放</cp:lastModifiedBy>
  <dcterms:created xsi:type="dcterms:W3CDTF">2016-02-18T02:32:00Z</dcterms:created>
  <cp:lastPrinted>2022-01-21T11:15:00Z</cp:lastPrinted>
  <dcterms:modified xsi:type="dcterms:W3CDTF">2024-11-21T08:12:47Z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DD7E910614B74B85A809633C37086974_13</vt:lpwstr>
  </property>
</Properties>
</file>