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761" firstSheet="1" activeTab="9"/>
  </bookViews>
  <sheets>
    <sheet name="WTFQPVQ" sheetId="5" state="veryHidden" r:id="rId1"/>
    <sheet name="1" sheetId="1" r:id="rId2"/>
    <sheet name="3" sheetId="7" r:id="rId3"/>
    <sheet name="2" sheetId="6" r:id="rId4"/>
    <sheet name="4" sheetId="10" r:id="rId5"/>
    <sheet name="5" sheetId="2" r:id="rId6"/>
    <sheet name="6" sheetId="3" r:id="rId7"/>
    <sheet name="7" sheetId="11" r:id="rId8"/>
    <sheet name="8" sheetId="4" r:id="rId9"/>
    <sheet name="9" sheetId="15" r:id="rId10"/>
    <sheet name="10" sheetId="13" r:id="rId11"/>
    <sheet name="11" sheetId="12" r:id="rId12"/>
  </sheets>
  <externalReferences>
    <externalReference r:id="rId13"/>
    <externalReference r:id="rId14"/>
  </externalReferences>
  <definedNames>
    <definedName name="_xlnm._FilterDatabase" localSheetId="11" hidden="1">'11'!$A$5:$O$22</definedName>
    <definedName name="_xlnm.Print_Area" localSheetId="1">'1'!$A$1:$D$31</definedName>
    <definedName name="_xlnm.Print_Area" localSheetId="11">'11'!$A$1:$L$12</definedName>
    <definedName name="_xlnm.Print_Area" localSheetId="2">'3'!$A$1:$H$16</definedName>
    <definedName name="_xlnm.Print_Area" localSheetId="4">'4'!$A$1:$D$31</definedName>
    <definedName name="_xlnm.Print_Area" localSheetId="8">'8'!$A$1:$F$7</definedName>
    <definedName name="_xlnm.Print_Area" localSheetId="9">'9'!$A$1:$F$9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<sst xmlns="http://schemas.openxmlformats.org/spreadsheetml/2006/main" count="308" uniqueCount="179">
  <si>
    <t>附件2</t>
  </si>
  <si>
    <t>2024年收支预算总表</t>
  </si>
  <si>
    <t>部门：天津东疆综合保税区文化和旅游局</t>
  </si>
  <si>
    <t>单位：万元</t>
  </si>
  <si>
    <t>收入</t>
  </si>
  <si>
    <t>支出</t>
  </si>
  <si>
    <t>项目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</si>
  <si>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</si>
  <si>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</si>
  <si>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</si>
  <si>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</si>
  <si>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</si>
  <si>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</si>
  <si>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</si>
  <si>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</si>
  <si>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</si>
  <si>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</si>
  <si>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</si>
  <si>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</si>
  <si>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</si>
  <si>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</si>
  <si>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</si>
  <si>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</si>
  <si>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</si>
  <si>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</si>
  <si>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</si>
  <si>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</si>
  <si>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</si>
  <si>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</si>
  <si>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</si>
  <si>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</si>
  <si>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</si>
  <si>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</si>
  <si>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</si>
  <si>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</si>
  <si>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</si>
  <si>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</si>
  <si>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</si>
  <si>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</si>
  <si>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本年收入合计</t>
  </si>
  <si>
    <t>本年支出合计</t>
  </si>
  <si>
    <t>上年结转结余</t>
  </si>
  <si>
    <t>年终结转结余</t>
  </si>
  <si>
    <t>收入总计</t>
  </si>
  <si>
    <t>支出总计</t>
  </si>
  <si>
    <t>注：财政专户管理资金收入是指教育收费收入；事业收入不含教育收费收入，下同。</t>
  </si>
  <si>
    <t>附件4</t>
  </si>
  <si>
    <t>2024年支出预算总表</t>
  </si>
  <si>
    <t>科目编码</t>
  </si>
  <si>
    <t>科目名称</t>
  </si>
  <si>
    <t>合计</t>
  </si>
  <si>
    <t>基本支出</t>
  </si>
  <si>
    <t>项目支出</t>
  </si>
  <si>
    <t>事业单位经营支出</t>
  </si>
  <si>
    <t>上缴上级支出</t>
  </si>
  <si>
    <t>对附属单位补助支出</t>
  </si>
  <si>
    <t>文化旅游体育与传媒支出</t>
  </si>
  <si>
    <t>01</t>
  </si>
  <si>
    <t xml:space="preserve"> 文化和旅游</t>
  </si>
  <si>
    <t xml:space="preserve">  行政运行</t>
  </si>
  <si>
    <t>04</t>
  </si>
  <si>
    <t xml:space="preserve">   图书馆</t>
  </si>
  <si>
    <t>08</t>
  </si>
  <si>
    <t xml:space="preserve">   文化活动</t>
  </si>
  <si>
    <t xml:space="preserve">   文化和旅游市场管理</t>
  </si>
  <si>
    <t>13</t>
  </si>
  <si>
    <t>旅游宣传</t>
  </si>
  <si>
    <t xml:space="preserve">   文化和旅游管理事务</t>
  </si>
  <si>
    <t>注：本表按支出功能分类填列，明细到类、款、项三级科目。</t>
  </si>
  <si>
    <t>附件3</t>
  </si>
  <si>
    <t>2024年收入预算总表</t>
  </si>
  <si>
    <t>部门（单位）代码</t>
  </si>
  <si>
    <t>部门（单位）名称</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</si>
  <si>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</si>
  <si>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</si>
  <si>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</si>
  <si>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</si>
  <si>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</si>
  <si>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</si>
  <si>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</si>
  <si>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</si>
  <si>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</si>
  <si>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</si>
  <si>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</si>
  <si>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</si>
  <si>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</si>
  <si>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天津东疆综合保税区文化和旅游局</t>
  </si>
  <si>
    <t>附件5</t>
  </si>
  <si>
    <t>2024年财政拨款收支预算总表</t>
  </si>
  <si>
    <t>一、本年收入</t>
  </si>
  <si>
    <t>（一）一般公共预算拨款</t>
  </si>
  <si>
    <t>（二）政府性基金预算拨款</t>
  </si>
  <si>
    <t>（三）国有资本经营预算拨款</t>
  </si>
  <si>
    <t>二、上年财政结转结余</t>
  </si>
  <si>
    <t>二、年终结转结余</t>
  </si>
  <si>
    <t>附件6</t>
  </si>
  <si>
    <t>2024年财政拨款一般公共预算支出预算表</t>
  </si>
  <si>
    <t>人员经费</t>
  </si>
  <si>
    <t>公用经费</t>
  </si>
  <si>
    <t>附件7</t>
  </si>
  <si>
    <t>2024年财政拨款一般公共预算基本支出预算表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</si>
  <si>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</si>
  <si>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</si>
  <si>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</si>
  <si>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</si>
  <si>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</si>
  <si>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</si>
  <si>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</si>
  <si>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</si>
  <si>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</si>
  <si>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</si>
  <si>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</si>
  <si>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</si>
  <si>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</si>
  <si>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</si>
  <si>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</si>
  <si>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</si>
  <si>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</si>
  <si>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</si>
  <si>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</si>
  <si>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</si>
  <si>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</si>
  <si>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</si>
  <si>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</si>
  <si>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</si>
  <si>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</si>
  <si>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</si>
  <si>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</si>
  <si>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t>
  </si>
  <si>
    <t xml:space="preserve">  因公出国(境)</t>
  </si>
  <si>
    <t xml:space="preserve">  资本性支出</t>
  </si>
  <si>
    <t xml:space="preserve">  办公设备购置</t>
  </si>
  <si>
    <t>注：本表按部门预算支出经济分类填列，明细到类、款两级科目。</t>
  </si>
  <si>
    <t>附件8</t>
  </si>
  <si>
    <t>2024年财政拨款政府性基金预算支出预算表</t>
  </si>
  <si>
    <t>本年政府性基金预算支出</t>
  </si>
  <si>
    <t>……</t>
  </si>
  <si>
    <t>附件9</t>
  </si>
  <si>
    <t>2024年财政拨款一般公共预算“三公”经费支出预算表</t>
  </si>
  <si>
    <t>“三公”经费合计</t>
  </si>
  <si>
    <t>因公出国（境）费</t>
  </si>
  <si>
    <t>公务用车购置及运行费</t>
  </si>
  <si>
    <t>公务接待费</t>
  </si>
  <si>
    <t>公务用车购置费</t>
  </si>
  <si>
    <t>公务用车运行费</t>
  </si>
  <si>
    <t>附件10</t>
  </si>
  <si>
    <t>2024年财政拨款政府采购预算表</t>
  </si>
  <si>
    <t>功能科目</t>
  </si>
  <si>
    <t>单位编码</t>
  </si>
  <si>
    <t>项目类别</t>
  </si>
  <si>
    <t>单位名称（项目名称）</t>
  </si>
  <si>
    <t>财政拨款</t>
  </si>
  <si>
    <t>备注</t>
  </si>
  <si>
    <t>货物</t>
  </si>
  <si>
    <t>日常办公费-办公费</t>
  </si>
  <si>
    <t>办公设备购置</t>
  </si>
  <si>
    <t>文化服务经费</t>
  </si>
  <si>
    <t>往年已执行，本年预计支付3.566万元。</t>
  </si>
  <si>
    <t>服务</t>
  </si>
  <si>
    <t>区域文旅配套提升</t>
  </si>
  <si>
    <t>附件11</t>
  </si>
  <si>
    <t>2024年国有资本经营预算支出情况表</t>
  </si>
  <si>
    <t>本年国有资本经营基金预算支出</t>
  </si>
  <si>
    <t>附件12</t>
  </si>
  <si>
    <t>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</si>
  <si>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</si>
  <si>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</si>
  <si>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</si>
  <si>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</si>
  <si>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</si>
  <si>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</si>
  <si>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</si>
  <si>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</si>
  <si>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</si>
  <si>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</si>
  <si>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公共文体活动经费</t>
  </si>
  <si>
    <t>应急管理专项资金-安全生产检查专家费</t>
  </si>
  <si>
    <t>行政执法监管相关费用</t>
  </si>
  <si>
    <t>文旅宣传经费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</si>
</sst>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2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0.0000_ "/>
    <numFmt numFmtId="191" formatCode="#,##0.00_ ;[Red]\-#,##0.00\ "/>
    <numFmt numFmtId="192" formatCode=";;"/>
    <numFmt numFmtId="193" formatCode="#,##0.0"/>
    <numFmt numFmtId="194" formatCode="_ * #,##0.00_ ;_ * \-#,##0.00_ ;_ * &quot;-&quot;???_ ;_ @_ "/>
    <numFmt numFmtId="195" formatCode="#,##0.0000"/>
    <numFmt numFmtId="196" formatCode="* #,##0.00;* \-#,##0.00;* &quot;&quot;??;@"/>
    <numFmt numFmtId="197" formatCode="#,##0.0_ "/>
    <numFmt numFmtId="198" formatCode="00"/>
    <numFmt numFmtId="199" formatCode="#,##0.00_);[Red]\(#,##0.00\)"/>
  </numFmts>
  <fonts count="85">
    <font>
      <sz val="9"/>
      <name val="宋体"/>
      <charset val="134"/>
    </font>
    <font>
      <sz val="12"/>
      <name val="宋体"/>
      <charset val="134"/>
    </font>
    <font>
      <sz val="9"/>
      <name val="宋体"/>
      <charset val="134"/>
    </font>
    <font>
      <sz val="16"/>
      <name val="黑体"/>
      <charset val="134"/>
    </font>
    <font>
      <sz val="20"/>
      <name val="黑体"/>
      <charset val="134"/>
    </font>
    <font>
      <sz val="15"/>
      <name val="宋体"/>
      <charset val="134"/>
    </font>
    <font>
      <sz val="11"/>
      <color theme="1"/>
      <name val="宋体"/>
      <charset val="134"/>
    </font>
    <font>
      <sz val="11"/>
      <name val="宋体"/>
      <charset val="134"/>
    </font>
    <font>
      <sz val="22"/>
      <name val="黑体"/>
      <charset val="134"/>
    </font>
    <font>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29"/>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7">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3" borderId="0" applyNumberFormat="0" applyBorder="0" applyAlignment="0" applyProtection="0">
      <alignment vertical="center"/>
    </xf>
    <xf numFmtId="0" fontId="31" fillId="41" borderId="0" applyNumberFormat="0" applyBorder="0" applyAlignment="0" applyProtection="0">
      <alignment vertical="center"/>
    </xf>
    <xf numFmtId="0" fontId="31" fillId="44" borderId="0" applyNumberFormat="0" applyBorder="0" applyAlignment="0" applyProtection="0">
      <alignment vertical="center"/>
    </xf>
    <xf numFmtId="0" fontId="31" fillId="34" borderId="0" applyNumberFormat="0" applyBorder="0" applyAlignment="0" applyProtection="0">
      <alignment vertical="center"/>
    </xf>
    <xf numFmtId="0" fontId="31" fillId="44" borderId="0" applyNumberFormat="0" applyBorder="0" applyAlignment="0" applyProtection="0">
      <alignment vertical="center"/>
    </xf>
    <xf numFmtId="0" fontId="31" fillId="42" borderId="0" applyNumberFormat="0" applyBorder="0" applyAlignment="0" applyProtection="0">
      <alignment vertical="center"/>
    </xf>
    <xf numFmtId="0" fontId="31" fillId="45" borderId="0" applyNumberFormat="0" applyBorder="0" applyAlignment="0" applyProtection="0">
      <alignment vertical="center"/>
    </xf>
    <xf numFmtId="0" fontId="31" fillId="40" borderId="0" applyNumberFormat="0" applyBorder="0" applyAlignment="0" applyProtection="0">
      <alignment vertical="center"/>
    </xf>
    <xf numFmtId="0" fontId="31" fillId="44" borderId="0" applyNumberFormat="0" applyBorder="0" applyAlignment="0" applyProtection="0">
      <alignment vertical="center"/>
    </xf>
    <xf numFmtId="0" fontId="31" fillId="46" borderId="0" applyNumberFormat="0" applyBorder="0" applyAlignment="0" applyProtection="0">
      <alignment vertical="center"/>
    </xf>
    <xf numFmtId="0" fontId="32" fillId="47"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1" borderId="0" applyNumberFormat="0" applyBorder="0" applyAlignment="0" applyProtection="0">
      <alignment vertical="center"/>
    </xf>
    <xf numFmtId="0" fontId="32" fillId="47" borderId="0" applyNumberFormat="0" applyBorder="0" applyAlignment="0" applyProtection="0">
      <alignment vertical="center"/>
    </xf>
    <xf numFmtId="0" fontId="32" fillId="34" borderId="0" applyNumberFormat="0" applyBorder="0" applyAlignment="0" applyProtection="0">
      <alignment vertical="center"/>
    </xf>
    <xf numFmtId="0" fontId="33" fillId="48"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50" borderId="0" applyNumberFormat="0" applyBorder="0" applyAlignment="0" applyProtection="0">
      <alignment vertical="center"/>
    </xf>
    <xf numFmtId="0" fontId="34"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60"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5"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61" borderId="0" applyNumberFormat="0" applyBorder="0" applyAlignment="0" applyProtection="0"/>
    <xf numFmtId="0" fontId="34" fillId="62" borderId="0" applyNumberFormat="0" applyBorder="0" applyAlignment="0" applyProtection="0"/>
    <xf numFmtId="0" fontId="35" fillId="52" borderId="0" applyNumberFormat="0" applyBorder="0" applyAlignment="0" applyProtection="0"/>
    <xf numFmtId="0" fontId="35" fillId="54" borderId="0" applyNumberFormat="0" applyBorder="0" applyAlignment="0" applyProtection="0"/>
    <xf numFmtId="0" fontId="34" fillId="54" borderId="0" applyNumberFormat="0" applyBorder="0" applyAlignment="0" applyProtection="0"/>
    <xf numFmtId="0" fontId="34" fillId="63" borderId="0" applyNumberFormat="0" applyBorder="0" applyAlignment="0" applyProtection="0"/>
    <xf numFmtId="0" fontId="35" fillId="52" borderId="0" applyNumberFormat="0" applyBorder="0" applyAlignment="0" applyProtection="0"/>
    <xf numFmtId="0" fontId="35"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6" fillId="38" borderId="0" applyNumberFormat="0" applyBorder="0" applyAlignment="0" applyProtection="0">
      <alignment vertical="center"/>
    </xf>
    <xf numFmtId="176" fontId="37" fillId="0" borderId="0" applyFill="0" applyBorder="0" applyAlignment="0"/>
    <xf numFmtId="0" fontId="38" fillId="33" borderId="15" applyNumberFormat="0" applyAlignment="0" applyProtection="0">
      <alignment vertical="center"/>
    </xf>
    <xf numFmtId="0" fontId="39" fillId="67" borderId="16" applyNumberFormat="0" applyAlignment="0" applyProtection="0">
      <alignment vertical="center"/>
    </xf>
    <xf numFmtId="0" fontId="40" fillId="0" borderId="0" applyProtection="0">
      <alignment vertical="center"/>
    </xf>
    <xf numFmtId="41" fontId="30" fillId="0" borderId="0" applyFont="0" applyFill="0" applyBorder="0" applyAlignment="0" applyProtection="0"/>
    <xf numFmtId="177" fontId="41" fillId="0" borderId="0"/>
    <xf numFmtId="43" fontId="30" fillId="0" borderId="0" applyFont="0" applyFill="0" applyBorder="0" applyAlignment="0" applyProtection="0"/>
    <xf numFmtId="178" fontId="30" fillId="0" borderId="0" applyFont="0" applyFill="0" applyBorder="0" applyAlignment="0" applyProtection="0"/>
    <xf numFmtId="179" fontId="30" fillId="0" borderId="0" applyFont="0" applyFill="0" applyBorder="0" applyAlignment="0" applyProtection="0"/>
    <xf numFmtId="180" fontId="41" fillId="0" borderId="0"/>
    <xf numFmtId="0" fontId="42" fillId="0" borderId="0" applyProtection="0"/>
    <xf numFmtId="181" fontId="41" fillId="0" borderId="0"/>
    <xf numFmtId="0" fontId="43" fillId="0" borderId="0" applyNumberFormat="0" applyFill="0" applyBorder="0" applyAlignment="0" applyProtection="0">
      <alignment vertical="center"/>
    </xf>
    <xf numFmtId="2" fontId="42" fillId="0" borderId="0" applyProtection="0"/>
    <xf numFmtId="0" fontId="44" fillId="39" borderId="0" applyNumberFormat="0" applyBorder="0" applyAlignment="0" applyProtection="0">
      <alignment vertical="center"/>
    </xf>
    <xf numFmtId="38" fontId="45" fillId="41" borderId="0" applyBorder="0" applyAlignment="0" applyProtection="0"/>
    <xf numFmtId="0" fontId="46" fillId="0" borderId="17" applyNumberFormat="0" applyAlignment="0" applyProtection="0">
      <alignment horizontal="left" vertical="center"/>
    </xf>
    <xf numFmtId="0" fontId="46" fillId="0" borderId="18">
      <alignment horizontal="lef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Protection="0"/>
    <xf numFmtId="0" fontId="46" fillId="0" borderId="0" applyProtection="0"/>
    <xf numFmtId="0" fontId="51" fillId="34" borderId="15" applyNumberFormat="0" applyAlignment="0" applyProtection="0">
      <alignment vertical="center"/>
    </xf>
    <xf numFmtId="10" fontId="45" fillId="33" borderId="1" applyBorder="0" applyAlignment="0" applyProtection="0"/>
    <xf numFmtId="0" fontId="51" fillId="34" borderId="15" applyNumberFormat="0" applyAlignment="0" applyProtection="0">
      <alignment vertical="center"/>
    </xf>
    <xf numFmtId="0" fontId="52" fillId="0" borderId="22" applyNumberFormat="0" applyFill="0" applyAlignment="0" applyProtection="0">
      <alignment vertical="center"/>
    </xf>
    <xf numFmtId="0" fontId="53" fillId="43" borderId="0" applyNumberFormat="0" applyBorder="0" applyAlignment="0" applyProtection="0">
      <alignment vertical="center"/>
    </xf>
    <xf numFmtId="37" fontId="54" fillId="0" borderId="0"/>
    <xf numFmtId="0" fontId="55" fillId="0" borderId="0"/>
    <xf numFmtId="0" fontId="56" fillId="0" borderId="0"/>
    <xf numFmtId="0" fontId="57" fillId="0" borderId="0"/>
    <xf numFmtId="0" fontId="31" fillId="35" borderId="23" applyNumberFormat="0" applyFont="0" applyAlignment="0" applyProtection="0">
      <alignment vertical="center"/>
    </xf>
    <xf numFmtId="0" fontId="58" fillId="33" borderId="24" applyNumberFormat="0" applyAlignment="0" applyProtection="0">
      <alignment vertical="center"/>
    </xf>
    <xf numFmtId="10" fontId="30" fillId="0" borderId="0" applyFont="0" applyFill="0" applyBorder="0" applyAlignment="0" applyProtection="0"/>
    <xf numFmtId="1" fontId="30" fillId="0" borderId="0"/>
    <xf numFmtId="0" fontId="1" fillId="0" borderId="0" applyNumberFormat="0" applyFill="0" applyBorder="0" applyAlignment="0" applyProtection="0"/>
    <xf numFmtId="0" fontId="59" fillId="0" borderId="0" applyNumberFormat="0" applyFill="0" applyBorder="0" applyAlignment="0" applyProtection="0">
      <alignment vertical="center"/>
    </xf>
    <xf numFmtId="0" fontId="42" fillId="0" borderId="25" applyProtection="0"/>
    <xf numFmtId="0" fontId="60" fillId="0" borderId="0" applyNumberFormat="0" applyFill="0" applyBorder="0" applyAlignment="0" applyProtection="0">
      <alignment vertical="center"/>
    </xf>
    <xf numFmtId="9" fontId="6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62" fillId="0" borderId="26" applyNumberFormat="0" applyFill="0" applyAlignment="0" applyProtection="0">
      <alignment vertical="center"/>
    </xf>
    <xf numFmtId="0" fontId="63" fillId="0" borderId="20" applyNumberFormat="0" applyFill="0" applyAlignment="0" applyProtection="0">
      <alignment vertical="center"/>
    </xf>
    <xf numFmtId="0" fontId="64" fillId="0" borderId="27" applyNumberFormat="0" applyFill="0" applyAlignment="0" applyProtection="0">
      <alignment vertical="center"/>
    </xf>
    <xf numFmtId="0" fontId="64" fillId="0" borderId="0" applyNumberFormat="0" applyFill="0" applyBorder="0" applyAlignment="0" applyProtection="0">
      <alignment vertical="center"/>
    </xf>
    <xf numFmtId="0" fontId="65" fillId="0" borderId="0">
      <alignment horizontal="centerContinuous" vertical="center"/>
    </xf>
    <xf numFmtId="0" fontId="7" fillId="0" borderId="1">
      <alignment horizontal="distributed" vertical="center" wrapText="1"/>
    </xf>
    <xf numFmtId="0" fontId="36" fillId="38" borderId="0" applyNumberFormat="0" applyBorder="0" applyAlignment="0" applyProtection="0">
      <alignment vertical="center"/>
    </xf>
    <xf numFmtId="0" fontId="66" fillId="40" borderId="0" applyNumberFormat="0" applyBorder="0" applyAlignment="0" applyProtection="0">
      <alignment vertical="center"/>
    </xf>
    <xf numFmtId="0" fontId="67" fillId="40" borderId="0" applyNumberFormat="0" applyBorder="0" applyAlignment="0" applyProtection="0">
      <alignment vertical="center"/>
    </xf>
    <xf numFmtId="0" fontId="66" fillId="40" borderId="0" applyNumberFormat="0" applyBorder="0" applyAlignment="0" applyProtection="0">
      <alignment vertical="center"/>
    </xf>
    <xf numFmtId="0" fontId="68" fillId="64"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7"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Protection="0">
      <alignment vertical="center"/>
    </xf>
    <xf numFmtId="0" fontId="69"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68" fillId="61" borderId="0" applyNumberFormat="0" applyBorder="0" applyAlignment="0" applyProtection="0"/>
    <xf numFmtId="0" fontId="67"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67" fillId="40"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8" fillId="61" borderId="0" applyNumberFormat="0" applyBorder="0" applyAlignment="0" applyProtection="0"/>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3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7" fillId="0" borderId="0"/>
    <xf numFmtId="0" fontId="1" fillId="0" borderId="0"/>
    <xf numFmtId="0" fontId="2" fillId="0" borderId="0"/>
    <xf numFmtId="0" fontId="1" fillId="0" borderId="0"/>
    <xf numFmtId="0" fontId="71" fillId="0" borderId="0"/>
    <xf numFmtId="0" fontId="1" fillId="0" borderId="0">
      <alignment vertical="center"/>
    </xf>
    <xf numFmtId="0" fontId="1" fillId="0" borderId="0"/>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1" fillId="0" borderId="0">
      <alignment vertical="center"/>
    </xf>
    <xf numFmtId="0" fontId="1" fillId="0" borderId="0"/>
    <xf numFmtId="0" fontId="9" fillId="0" borderId="0">
      <alignment vertical="center"/>
    </xf>
    <xf numFmtId="0" fontId="1" fillId="0" borderId="0"/>
    <xf numFmtId="0" fontId="1" fillId="0" borderId="0">
      <alignment vertical="center"/>
    </xf>
    <xf numFmtId="0" fontId="31" fillId="0" borderId="0">
      <alignment vertical="center"/>
    </xf>
    <xf numFmtId="0" fontId="31" fillId="0" borderId="0">
      <alignment vertical="center"/>
    </xf>
    <xf numFmtId="0" fontId="2" fillId="0" borderId="0"/>
    <xf numFmtId="0" fontId="1" fillId="0" borderId="0"/>
    <xf numFmtId="0" fontId="1" fillId="0" borderId="0"/>
    <xf numFmtId="0" fontId="1" fillId="0" borderId="0"/>
    <xf numFmtId="0" fontId="1" fillId="0" borderId="0"/>
    <xf numFmtId="0" fontId="1" fillId="0" borderId="0"/>
    <xf numFmtId="0" fontId="72" fillId="0" borderId="0" applyNumberFormat="0" applyFill="0" applyBorder="0" applyAlignment="0" applyProtection="0">
      <alignment vertical="top"/>
      <protection locked="0"/>
    </xf>
    <xf numFmtId="0" fontId="1" fillId="0" borderId="0" applyNumberFormat="0" applyFill="0" applyBorder="0" applyAlignment="0" applyProtection="0"/>
    <xf numFmtId="9" fontId="73" fillId="0" borderId="0" applyFont="0" applyFill="0" applyBorder="0" applyAlignment="0" applyProtection="0"/>
    <xf numFmtId="0" fontId="44" fillId="39" borderId="0" applyNumberFormat="0" applyBorder="0" applyAlignment="0" applyProtection="0">
      <alignment vertical="center"/>
    </xf>
    <xf numFmtId="0" fontId="74" fillId="36" borderId="0" applyNumberFormat="0" applyBorder="0" applyAlignment="0" applyProtection="0">
      <alignment vertical="center"/>
    </xf>
    <xf numFmtId="0" fontId="75"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5"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Protection="0">
      <alignment vertical="center"/>
    </xf>
    <xf numFmtId="0" fontId="76"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74" fillId="68" borderId="0" applyNumberFormat="0" applyBorder="0" applyAlignment="0" applyProtection="0"/>
    <xf numFmtId="0" fontId="75"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75" fillId="36"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68" borderId="0" applyNumberFormat="0" applyBorder="0" applyAlignment="0" applyProtection="0"/>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28" applyNumberFormat="0" applyFill="0" applyAlignment="0" applyProtection="0">
      <alignment vertical="center"/>
    </xf>
    <xf numFmtId="182" fontId="61" fillId="0" borderId="0" applyFont="0" applyFill="0" applyBorder="0" applyAlignment="0" applyProtection="0"/>
    <xf numFmtId="0" fontId="38" fillId="41" borderId="15" applyNumberFormat="0" applyAlignment="0" applyProtection="0">
      <alignment vertical="center"/>
    </xf>
    <xf numFmtId="0" fontId="80" fillId="67" borderId="16" applyNumberFormat="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22" applyNumberFormat="0" applyFill="0" applyAlignment="0" applyProtection="0">
      <alignment vertical="center"/>
    </xf>
    <xf numFmtId="183" fontId="71"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0" fontId="41" fillId="0" borderId="0"/>
    <xf numFmtId="41" fontId="41" fillId="0" borderId="0" applyFont="0" applyFill="0" applyBorder="0" applyAlignment="0" applyProtection="0"/>
    <xf numFmtId="43" fontId="4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7" fontId="6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73" fillId="0" borderId="0"/>
    <xf numFmtId="0" fontId="81" fillId="69" borderId="0" applyNumberFormat="0" applyBorder="0" applyAlignment="0" applyProtection="0"/>
    <xf numFmtId="0" fontId="81" fillId="70" borderId="0" applyNumberFormat="0" applyBorder="0" applyAlignment="0" applyProtection="0"/>
    <xf numFmtId="0" fontId="81" fillId="71" borderId="0" applyNumberFormat="0" applyBorder="0" applyAlignment="0" applyProtection="0"/>
    <xf numFmtId="0" fontId="33" fillId="72" borderId="0" applyNumberFormat="0" applyBorder="0" applyAlignment="0" applyProtection="0">
      <alignment vertical="center"/>
    </xf>
    <xf numFmtId="0" fontId="33" fillId="73" borderId="0" applyNumberFormat="0" applyBorder="0" applyAlignment="0" applyProtection="0">
      <alignment vertical="center"/>
    </xf>
    <xf numFmtId="0" fontId="33" fillId="74"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75" borderId="0" applyNumberFormat="0" applyBorder="0" applyAlignment="0" applyProtection="0">
      <alignment vertical="center"/>
    </xf>
    <xf numFmtId="0" fontId="53" fillId="43" borderId="0" applyNumberFormat="0" applyBorder="0" applyAlignment="0" applyProtection="0">
      <alignment vertical="center"/>
    </xf>
    <xf numFmtId="0" fontId="58" fillId="41" borderId="24" applyNumberFormat="0" applyAlignment="0" applyProtection="0">
      <alignment vertical="center"/>
    </xf>
    <xf numFmtId="0" fontId="51" fillId="34" borderId="15" applyNumberFormat="0" applyAlignment="0" applyProtection="0">
      <alignment vertical="center"/>
    </xf>
    <xf numFmtId="1" fontId="7" fillId="0" borderId="1">
      <alignment vertical="center"/>
      <protection locked="0"/>
    </xf>
    <xf numFmtId="0" fontId="82" fillId="0" borderId="0"/>
    <xf numFmtId="188" fontId="7" fillId="0" borderId="1">
      <alignment vertical="center"/>
      <protection locked="0"/>
    </xf>
    <xf numFmtId="0" fontId="30" fillId="0" borderId="0"/>
    <xf numFmtId="0" fontId="1" fillId="35" borderId="23" applyNumberFormat="0" applyFont="0" applyAlignment="0" applyProtection="0">
      <alignment vertical="center"/>
    </xf>
    <xf numFmtId="38" fontId="83" fillId="0" borderId="0" applyFont="0" applyFill="0" applyBorder="0" applyAlignment="0" applyProtection="0"/>
    <xf numFmtId="40"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0" fontId="84" fillId="0" borderId="0"/>
  </cellStyleXfs>
  <cellXfs count="142">
    <xf numFmtId="0" fontId="0" fillId="0" borderId="0" xfId="0"/>
    <xf numFmtId="0" fontId="1" fillId="0" borderId="0" xfId="478" applyFont="1" applyAlignment="1">
      <alignment wrapText="1"/>
    </xf>
    <xf numFmtId="0" fontId="2" fillId="0" borderId="0" xfId="478" applyAlignment="1">
      <alignment wrapText="1"/>
    </xf>
    <xf numFmtId="0" fontId="3" fillId="0" borderId="0" xfId="478" applyFont="1" applyAlignment="1">
      <alignment horizontal="left" wrapText="1"/>
    </xf>
    <xf numFmtId="0" fontId="3" fillId="0" borderId="0" xfId="478" applyFont="1" applyAlignment="1">
      <alignment wrapText="1"/>
    </xf>
    <xf numFmtId="0" fontId="4" fillId="0" borderId="0" xfId="496" applyFont="1" applyAlignment="1">
      <alignment horizontal="center" vertical="center" wrapText="1"/>
    </xf>
    <xf numFmtId="0" fontId="1" fillId="0" borderId="0" xfId="0" applyFont="1" applyAlignment="1">
      <alignment horizontal="left" wrapText="1"/>
    </xf>
    <xf numFmtId="0" fontId="5" fillId="0" borderId="0" xfId="496" applyFont="1" applyAlignment="1">
      <alignment wrapText="1"/>
    </xf>
    <xf numFmtId="0" fontId="1" fillId="0" borderId="1" xfId="478" applyFont="1" applyBorder="1" applyAlignment="1">
      <alignment horizontal="center" vertical="center" wrapText="1"/>
    </xf>
    <xf numFmtId="0" fontId="1" fillId="0" borderId="1" xfId="478" applyFont="1" applyBorder="1" applyAlignment="1">
      <alignment vertical="center" wrapText="1"/>
    </xf>
    <xf numFmtId="189" fontId="1" fillId="0" borderId="1" xfId="478" applyNumberFormat="1" applyFont="1" applyBorder="1" applyAlignment="1">
      <alignment horizontal="center" vertical="center" wrapText="1"/>
    </xf>
    <xf numFmtId="190" fontId="2" fillId="0" borderId="1" xfId="478" applyNumberFormat="1" applyBorder="1" applyAlignment="1">
      <alignment wrapText="1"/>
    </xf>
    <xf numFmtId="0" fontId="2" fillId="0" borderId="1" xfId="478" applyBorder="1" applyAlignment="1">
      <alignment wrapText="1"/>
    </xf>
    <xf numFmtId="191" fontId="6" fillId="0" borderId="1" xfId="468" applyNumberFormat="1" applyFont="1" applyBorder="1" applyAlignment="1">
      <alignment horizontal="center" vertical="center" wrapText="1"/>
    </xf>
    <xf numFmtId="0" fontId="5" fillId="0" borderId="0" xfId="496" applyFont="1" applyAlignment="1">
      <alignment horizontal="right" wrapText="1"/>
    </xf>
    <xf numFmtId="0" fontId="7" fillId="0" borderId="0" xfId="478" applyFont="1"/>
    <xf numFmtId="0" fontId="8" fillId="0" borderId="0" xfId="0" applyFont="1" applyAlignment="1">
      <alignment horizontal="center" vertical="top"/>
    </xf>
    <xf numFmtId="0" fontId="1" fillId="0" borderId="0" xfId="0" applyFont="1" applyAlignment="1">
      <alignment horizontal="right"/>
    </xf>
    <xf numFmtId="0" fontId="1" fillId="0" borderId="0" xfId="0" applyFont="1"/>
    <xf numFmtId="0" fontId="9" fillId="0" borderId="0" xfId="0" applyFont="1" applyAlignment="1">
      <alignment horizontal="center" vertical="center"/>
    </xf>
    <xf numFmtId="0" fontId="3" fillId="0" borderId="0" xfId="0" applyFont="1"/>
    <xf numFmtId="0" fontId="8" fillId="0" borderId="0" xfId="0" applyFont="1" applyAlignment="1">
      <alignment horizontal="centerContinuous" vertical="top"/>
    </xf>
    <xf numFmtId="0" fontId="1"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192" fontId="1" fillId="0" borderId="1" xfId="0" applyNumberFormat="1" applyFont="1" applyBorder="1" applyAlignment="1">
      <alignment horizontal="left" vertical="center" wrapText="1"/>
    </xf>
    <xf numFmtId="192" fontId="1" fillId="0" borderId="1" xfId="0" applyNumberFormat="1" applyFont="1" applyBorder="1" applyAlignment="1">
      <alignment horizontal="center" vertical="center" wrapText="1"/>
    </xf>
    <xf numFmtId="193" fontId="1" fillId="0" borderId="3" xfId="0" applyNumberFormat="1" applyFont="1" applyBorder="1" applyAlignment="1">
      <alignment horizontal="right" vertical="center" wrapText="1"/>
    </xf>
    <xf numFmtId="193" fontId="1" fillId="0" borderId="1" xfId="0" applyNumberFormat="1" applyFont="1" applyBorder="1" applyAlignment="1">
      <alignment horizontal="right" vertical="center" wrapText="1"/>
    </xf>
    <xf numFmtId="0" fontId="1" fillId="0" borderId="0" xfId="0" applyFont="1" applyAlignment="1">
      <alignment horizontal="left" vertical="center"/>
    </xf>
    <xf numFmtId="0" fontId="9" fillId="0" borderId="0" xfId="472" applyFont="1" applyAlignment="1">
      <alignment horizontal="center" vertical="center"/>
    </xf>
    <xf numFmtId="0" fontId="8" fillId="0" borderId="0" xfId="472" applyFont="1" applyAlignment="1">
      <alignment horizontal="center" vertical="top"/>
    </xf>
    <xf numFmtId="0" fontId="1" fillId="0" borderId="0" xfId="472" applyFont="1" applyAlignment="1">
      <alignment horizontal="right"/>
    </xf>
    <xf numFmtId="0" fontId="1" fillId="0" borderId="0" xfId="472" applyFont="1"/>
    <xf numFmtId="0" fontId="2" fillId="0" borderId="0" xfId="472"/>
    <xf numFmtId="0" fontId="3" fillId="0" borderId="0" xfId="472" applyFont="1"/>
    <xf numFmtId="0" fontId="8" fillId="0" borderId="0" xfId="472" applyFont="1" applyAlignment="1">
      <alignment horizontal="centerContinuous" vertical="top"/>
    </xf>
    <xf numFmtId="0" fontId="1" fillId="0" borderId="0" xfId="472" applyFont="1" applyAlignment="1">
      <alignment horizontal="left"/>
    </xf>
    <xf numFmtId="0" fontId="1" fillId="0" borderId="2" xfId="472" applyFont="1" applyBorder="1" applyAlignment="1">
      <alignment horizontal="center" vertical="center" wrapText="1"/>
    </xf>
    <xf numFmtId="0" fontId="1" fillId="0" borderId="1" xfId="472" applyFont="1" applyBorder="1" applyAlignment="1">
      <alignment horizontal="center" vertical="center" wrapText="1"/>
    </xf>
    <xf numFmtId="0" fontId="1" fillId="0" borderId="0" xfId="472" applyFont="1" applyAlignment="1">
      <alignment horizontal="center" vertical="center"/>
    </xf>
    <xf numFmtId="193" fontId="1" fillId="0" borderId="3" xfId="472" applyNumberFormat="1" applyFont="1" applyBorder="1" applyAlignment="1">
      <alignment horizontal="center" vertical="center" wrapText="1"/>
    </xf>
    <xf numFmtId="193" fontId="1" fillId="0" borderId="1" xfId="472" applyNumberFormat="1" applyFont="1" applyBorder="1" applyAlignment="1">
      <alignment horizontal="center" vertical="center" wrapText="1"/>
    </xf>
    <xf numFmtId="194" fontId="1" fillId="0" borderId="1" xfId="472" applyNumberFormat="1" applyFont="1" applyBorder="1" applyAlignment="1">
      <alignment horizontal="center" vertical="center" wrapText="1"/>
    </xf>
    <xf numFmtId="194" fontId="1" fillId="0" borderId="1" xfId="472" applyNumberFormat="1" applyFont="1" applyBorder="1" applyAlignment="1">
      <alignment horizontal="right" vertical="center" wrapText="1"/>
    </xf>
    <xf numFmtId="0" fontId="2" fillId="0" borderId="0" xfId="472" applyAlignment="1">
      <alignment horizontal="center"/>
    </xf>
    <xf numFmtId="0" fontId="1" fillId="0" borderId="0" xfId="496"/>
    <xf numFmtId="0" fontId="4" fillId="0" borderId="0" xfId="496" applyFont="1" applyAlignment="1">
      <alignment vertical="center"/>
    </xf>
    <xf numFmtId="0" fontId="4" fillId="0" borderId="0" xfId="496" applyFont="1" applyAlignment="1">
      <alignment horizontal="center" vertical="center"/>
    </xf>
    <xf numFmtId="0" fontId="5" fillId="0" borderId="0" xfId="496" applyFont="1"/>
    <xf numFmtId="0" fontId="5" fillId="0" borderId="0" xfId="496" applyFont="1" applyAlignment="1">
      <alignment horizontal="right"/>
    </xf>
    <xf numFmtId="0" fontId="5" fillId="0" borderId="1" xfId="496" applyFont="1" applyBorder="1" applyAlignment="1">
      <alignment horizontal="center" vertical="center" wrapText="1"/>
    </xf>
    <xf numFmtId="0" fontId="5" fillId="0" borderId="1" xfId="496" applyFont="1" applyBorder="1" applyAlignment="1">
      <alignment horizontal="center" vertical="center"/>
    </xf>
    <xf numFmtId="0" fontId="5" fillId="0" borderId="0" xfId="496" applyFont="1" applyAlignment="1">
      <alignment horizontal="center" vertical="center" wrapText="1"/>
    </xf>
    <xf numFmtId="189" fontId="5" fillId="0" borderId="1" xfId="496" applyNumberFormat="1" applyFont="1" applyBorder="1" applyAlignment="1">
      <alignment horizontal="center" vertical="center"/>
    </xf>
    <xf numFmtId="0" fontId="5" fillId="0" borderId="0" xfId="496" applyFont="1" applyAlignment="1">
      <alignment vertical="center"/>
    </xf>
    <xf numFmtId="0" fontId="1" fillId="0" borderId="1" xfId="0" applyFont="1" applyBorder="1" applyAlignment="1">
      <alignment horizontal="left" vertical="center" wrapText="1"/>
    </xf>
    <xf numFmtId="189" fontId="1" fillId="0" borderId="1" xfId="0" applyNumberFormat="1" applyFont="1" applyBorder="1" applyAlignment="1">
      <alignment horizontal="righ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wrapText="1"/>
    </xf>
    <xf numFmtId="189" fontId="1" fillId="0" borderId="1" xfId="0" applyNumberFormat="1" applyFont="1" applyBorder="1" applyAlignment="1">
      <alignment horizontal="left" vertical="center" wrapText="1"/>
    </xf>
    <xf numFmtId="18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89" fontId="1" fillId="0" borderId="1" xfId="0" applyNumberFormat="1" applyFont="1" applyBorder="1" applyAlignment="1">
      <alignment horizontal="left" vertical="center" wrapText="1" indent="1"/>
    </xf>
    <xf numFmtId="49" fontId="1" fillId="0" borderId="1" xfId="0" applyNumberFormat="1" applyFont="1" applyBorder="1" applyAlignment="1">
      <alignment horizontal="right" vertical="center" wrapText="1"/>
    </xf>
    <xf numFmtId="189" fontId="1" fillId="0" borderId="1" xfId="0" applyNumberFormat="1" applyFont="1" applyBorder="1" applyAlignment="1">
      <alignment horizontal="left" vertical="center" wrapText="1" indent="2"/>
    </xf>
    <xf numFmtId="189" fontId="1" fillId="0" borderId="1" xfId="0" applyNumberFormat="1" applyFont="1" applyBorder="1"/>
    <xf numFmtId="0" fontId="1" fillId="0" borderId="1" xfId="0" applyFont="1" applyBorder="1" applyAlignment="1">
      <alignment horizontal="left" vertical="center"/>
    </xf>
    <xf numFmtId="190" fontId="1" fillId="0" borderId="1" xfId="0" applyNumberFormat="1" applyFont="1" applyBorder="1" applyAlignment="1">
      <alignment horizontal="left" vertical="center"/>
    </xf>
    <xf numFmtId="190" fontId="9" fillId="0" borderId="1" xfId="0" applyNumberFormat="1" applyFont="1" applyBorder="1" applyAlignment="1">
      <alignment horizontal="center" vertical="center"/>
    </xf>
    <xf numFmtId="0" fontId="8" fillId="0" borderId="0" xfId="0" applyFont="1" applyAlignment="1">
      <alignment vertical="top"/>
    </xf>
    <xf numFmtId="0" fontId="1" fillId="0" borderId="0" xfId="0" applyFont="1" applyAlignment="1">
      <alignment vertical="center"/>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horizontal="left" vertical="center" wrapText="1"/>
    </xf>
    <xf numFmtId="4" fontId="1" fillId="0" borderId="1" xfId="0" applyNumberFormat="1" applyFont="1" applyBorder="1" applyAlignment="1">
      <alignment horizontal="left" vertical="center"/>
    </xf>
    <xf numFmtId="4" fontId="1" fillId="0" borderId="1" xfId="0" applyNumberFormat="1" applyFont="1" applyBorder="1" applyAlignment="1">
      <alignment wrapText="1"/>
    </xf>
    <xf numFmtId="0" fontId="9" fillId="0" borderId="1" xfId="0" applyFont="1" applyBorder="1" applyAlignment="1">
      <alignment vertical="center"/>
    </xf>
    <xf numFmtId="4" fontId="1" fillId="0" borderId="2" xfId="0" applyNumberFormat="1" applyFont="1" applyBorder="1" applyAlignment="1">
      <alignment horizontal="right" vertical="center" wrapText="1"/>
    </xf>
    <xf numFmtId="4" fontId="1" fillId="0" borderId="4" xfId="0" applyNumberFormat="1" applyFont="1" applyBorder="1" applyAlignment="1">
      <alignment horizontal="left" vertical="center" wrapText="1"/>
    </xf>
    <xf numFmtId="4" fontId="1" fillId="0" borderId="5" xfId="0" applyNumberFormat="1" applyFont="1" applyBorder="1" applyAlignment="1">
      <alignment horizontal="right" vertical="center" wrapText="1"/>
    </xf>
    <xf numFmtId="0" fontId="1" fillId="0" borderId="1" xfId="0" applyFont="1" applyBorder="1" applyAlignment="1">
      <alignment horizontal="left" vertical="center" wrapText="1" indent="3"/>
    </xf>
    <xf numFmtId="4" fontId="1" fillId="0" borderId="1" xfId="0" applyNumberFormat="1" applyFont="1" applyBorder="1" applyAlignment="1">
      <alignment horizontal="center" vertical="center"/>
    </xf>
    <xf numFmtId="193" fontId="1" fillId="0" borderId="0" xfId="0" applyNumberFormat="1" applyFont="1" applyAlignment="1">
      <alignment horizontal="right" vertical="center" wrapText="1"/>
    </xf>
    <xf numFmtId="0" fontId="1" fillId="0" borderId="0" xfId="0" applyFont="1" applyAlignment="1">
      <alignment horizontal="centerContinuous" vertical="center"/>
    </xf>
    <xf numFmtId="195" fontId="1" fillId="0" borderId="0" xfId="0" applyNumberFormat="1" applyFont="1" applyAlignment="1">
      <alignment horizontal="right" vertical="center" wrapText="1"/>
    </xf>
    <xf numFmtId="0" fontId="9" fillId="0" borderId="0" xfId="0" applyFont="1" applyAlignment="1">
      <alignment vertical="center"/>
    </xf>
    <xf numFmtId="193" fontId="9" fillId="0" borderId="0" xfId="0" applyNumberFormat="1" applyFont="1" applyAlignment="1">
      <alignment vertical="center"/>
    </xf>
    <xf numFmtId="0" fontId="9" fillId="0" borderId="0" xfId="0" applyFont="1"/>
    <xf numFmtId="0" fontId="9" fillId="0" borderId="0" xfId="0" applyFont="1" applyAlignment="1">
      <alignment horizontal="right" vertical="top"/>
    </xf>
    <xf numFmtId="0" fontId="0" fillId="0" borderId="0" xfId="0" applyAlignment="1">
      <alignment horizontal="center" vertical="center" wrapText="1"/>
    </xf>
    <xf numFmtId="196" fontId="9" fillId="0" borderId="0" xfId="0" applyNumberFormat="1" applyFont="1" applyAlignment="1">
      <alignment vertical="center"/>
    </xf>
    <xf numFmtId="197" fontId="9" fillId="0" borderId="0" xfId="0" applyNumberFormat="1" applyFont="1" applyAlignment="1">
      <alignment horizontal="right" vertical="top"/>
    </xf>
    <xf numFmtId="198" fontId="8" fillId="0" borderId="0" xfId="0" applyNumberFormat="1" applyFont="1" applyAlignment="1">
      <alignment horizontal="center" vertical="top"/>
    </xf>
    <xf numFmtId="197" fontId="1" fillId="0" borderId="0" xfId="0" applyNumberFormat="1" applyFont="1" applyAlignment="1">
      <alignment horizontal="left"/>
    </xf>
    <xf numFmtId="197" fontId="1" fillId="0" borderId="0" xfId="0" applyNumberFormat="1" applyFont="1" applyAlignment="1">
      <alignment horizontal="right"/>
    </xf>
    <xf numFmtId="197" fontId="0" fillId="0" borderId="1" xfId="0" applyNumberFormat="1" applyBorder="1" applyAlignment="1">
      <alignment horizontal="center" vertical="center" wrapText="1"/>
    </xf>
    <xf numFmtId="197" fontId="0" fillId="0" borderId="2" xfId="0" applyNumberFormat="1" applyBorder="1" applyAlignment="1">
      <alignment horizontal="center" vertical="center" wrapText="1"/>
    </xf>
    <xf numFmtId="0" fontId="0" fillId="0" borderId="1" xfId="0" applyBorder="1" applyAlignment="1">
      <alignment horizontal="center" vertical="center"/>
    </xf>
    <xf numFmtId="197" fontId="0" fillId="0" borderId="6" xfId="0" applyNumberForma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199" fontId="9" fillId="0" borderId="1" xfId="0" applyNumberFormat="1" applyFont="1" applyBorder="1" applyAlignment="1">
      <alignment horizontal="right" vertical="center" wrapText="1"/>
    </xf>
    <xf numFmtId="193" fontId="1" fillId="0" borderId="1" xfId="0" applyNumberFormat="1" applyFont="1" applyBorder="1" applyAlignment="1">
      <alignment horizontal="center" vertical="center" wrapText="1"/>
    </xf>
    <xf numFmtId="193" fontId="0" fillId="0" borderId="4" xfId="0" applyNumberFormat="1" applyBorder="1" applyAlignment="1">
      <alignment horizontal="center" vertical="center" wrapText="1"/>
    </xf>
    <xf numFmtId="193" fontId="0" fillId="0" borderId="3" xfId="0" applyNumberFormat="1" applyBorder="1" applyAlignment="1">
      <alignment horizontal="center" vertical="center" wrapText="1"/>
    </xf>
    <xf numFmtId="196" fontId="9" fillId="0" borderId="1" xfId="0" applyNumberFormat="1" applyFont="1" applyBorder="1" applyAlignment="1">
      <alignment vertical="center"/>
    </xf>
    <xf numFmtId="197" fontId="0" fillId="0" borderId="2" xfId="0" applyNumberFormat="1" applyBorder="1" applyAlignment="1">
      <alignment vertical="center" wrapText="1"/>
    </xf>
    <xf numFmtId="196" fontId="0" fillId="0" borderId="2" xfId="0" applyNumberFormat="1" applyBorder="1" applyAlignment="1">
      <alignment vertical="center" wrapText="1"/>
    </xf>
    <xf numFmtId="189" fontId="9" fillId="0" borderId="0" xfId="0" applyNumberFormat="1" applyFont="1" applyAlignment="1">
      <alignment horizontal="right" vertical="top"/>
    </xf>
    <xf numFmtId="189" fontId="8" fillId="0" borderId="0" xfId="0" applyNumberFormat="1" applyFont="1" applyAlignment="1">
      <alignment horizontal="center" vertical="top"/>
    </xf>
    <xf numFmtId="189" fontId="1" fillId="0" borderId="0" xfId="0" applyNumberFormat="1" applyFont="1" applyAlignment="1">
      <alignment horizontal="right"/>
    </xf>
    <xf numFmtId="189" fontId="1" fillId="0" borderId="0" xfId="0" applyNumberFormat="1" applyFont="1" applyAlignment="1">
      <alignment vertical="center"/>
    </xf>
    <xf numFmtId="189" fontId="1" fillId="0" borderId="0" xfId="0" applyNumberFormat="1" applyFont="1" applyAlignment="1">
      <alignment horizontal="center" vertical="center"/>
    </xf>
    <xf numFmtId="189" fontId="1" fillId="0" borderId="0" xfId="0" applyNumberFormat="1" applyFont="1"/>
    <xf numFmtId="49" fontId="9" fillId="0" borderId="0" xfId="0" applyNumberFormat="1" applyFont="1" applyAlignment="1">
      <alignment horizontal="left" vertical="center"/>
    </xf>
    <xf numFmtId="189" fontId="9" fillId="0" borderId="0" xfId="0" applyNumberFormat="1" applyFont="1" applyAlignment="1">
      <alignment horizontal="left" vertical="center"/>
    </xf>
    <xf numFmtId="189" fontId="9" fillId="0" borderId="0" xfId="0" applyNumberFormat="1" applyFont="1" applyAlignment="1">
      <alignment horizontal="center" vertical="center"/>
    </xf>
    <xf numFmtId="189" fontId="0" fillId="0" borderId="0" xfId="0" applyNumberFormat="1"/>
    <xf numFmtId="49" fontId="3" fillId="0" borderId="0" xfId="0" applyNumberFormat="1" applyFont="1"/>
    <xf numFmtId="189" fontId="3" fillId="0" borderId="0" xfId="0" applyNumberFormat="1" applyFont="1"/>
    <xf numFmtId="49" fontId="8" fillId="0" borderId="0" xfId="0" applyNumberFormat="1" applyFont="1" applyAlignment="1">
      <alignment horizontal="centerContinuous" vertical="top"/>
    </xf>
    <xf numFmtId="189" fontId="8" fillId="0" borderId="0" xfId="0" applyNumberFormat="1" applyFont="1" applyAlignment="1">
      <alignment horizontal="centerContinuous" vertical="top"/>
    </xf>
    <xf numFmtId="49" fontId="1" fillId="0" borderId="0" xfId="0" applyNumberFormat="1" applyFont="1" applyAlignment="1">
      <alignment horizontal="left"/>
    </xf>
    <xf numFmtId="18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189" fontId="8" fillId="0" borderId="0" xfId="0" applyNumberFormat="1" applyFont="1" applyAlignment="1">
      <alignment vertical="top"/>
    </xf>
    <xf numFmtId="189" fontId="1" fillId="0" borderId="0" xfId="0" applyNumberFormat="1" applyFont="1" applyAlignment="1">
      <alignment horizontal="left"/>
    </xf>
    <xf numFmtId="189" fontId="1" fillId="0" borderId="4" xfId="0" applyNumberFormat="1" applyFont="1" applyBorder="1" applyAlignment="1">
      <alignment vertical="center"/>
    </xf>
    <xf numFmtId="189" fontId="1" fillId="0" borderId="4" xfId="0" applyNumberFormat="1" applyFont="1" applyBorder="1" applyAlignment="1">
      <alignment horizontal="left" vertical="center"/>
    </xf>
    <xf numFmtId="189" fontId="1" fillId="0" borderId="1" xfId="0" applyNumberFormat="1" applyFont="1" applyBorder="1" applyAlignment="1">
      <alignment horizontal="left" vertical="center"/>
    </xf>
    <xf numFmtId="189" fontId="1" fillId="0" borderId="1" xfId="0" applyNumberFormat="1" applyFont="1" applyBorder="1" applyAlignment="1">
      <alignment wrapText="1"/>
    </xf>
    <xf numFmtId="189" fontId="1" fillId="0" borderId="2" xfId="0" applyNumberFormat="1" applyFont="1" applyBorder="1" applyAlignment="1">
      <alignment horizontal="right" vertical="center" wrapText="1"/>
    </xf>
    <xf numFmtId="189" fontId="1" fillId="0" borderId="4" xfId="0" applyNumberFormat="1" applyFont="1" applyBorder="1" applyAlignment="1">
      <alignment horizontal="left" vertical="center" wrapText="1"/>
    </xf>
    <xf numFmtId="189" fontId="1" fillId="0" borderId="5" xfId="0" applyNumberFormat="1" applyFont="1" applyBorder="1" applyAlignment="1">
      <alignment horizontal="right" vertical="center" wrapText="1"/>
    </xf>
    <xf numFmtId="189" fontId="1" fillId="0" borderId="0" xfId="0" applyNumberFormat="1" applyFont="1" applyAlignment="1">
      <alignment horizontal="left" vertical="center"/>
    </xf>
    <xf numFmtId="189" fontId="1" fillId="0" borderId="0" xfId="0" applyNumberFormat="1" applyFont="1" applyAlignment="1">
      <alignment horizontal="right" vertical="center" wrapText="1"/>
    </xf>
    <xf numFmtId="189" fontId="1" fillId="0" borderId="0" xfId="0" applyNumberFormat="1" applyFont="1" applyAlignment="1">
      <alignment horizontal="centerContinuous" vertical="center"/>
    </xf>
    <xf numFmtId="189" fontId="9" fillId="0" borderId="0" xfId="0" applyNumberFormat="1" applyFont="1" applyAlignment="1">
      <alignment vertical="center"/>
    </xf>
    <xf numFmtId="189" fontId="9" fillId="0" borderId="0" xfId="0" applyNumberFormat="1" applyFont="1"/>
  </cellXfs>
  <cellStyles count="83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3" xfId="483"/>
    <cellStyle name="常规 3 2" xfId="484"/>
    <cellStyle name="常规 4" xfId="485"/>
    <cellStyle name="常规 4 2" xfId="486"/>
    <cellStyle name="常规 4_2008年横排表0721" xfId="487"/>
    <cellStyle name="常规 5" xfId="488"/>
    <cellStyle name="常规 5 2" xfId="489"/>
    <cellStyle name="常规 6" xfId="490"/>
    <cellStyle name="常规 6 2" xfId="491"/>
    <cellStyle name="常规 7" xfId="492"/>
    <cellStyle name="常规 7 2" xfId="493"/>
    <cellStyle name="常规 8" xfId="494"/>
    <cellStyle name="常规 9" xfId="495"/>
    <cellStyle name="常规_附件 5 " xfId="496"/>
    <cellStyle name="超级链接" xfId="497"/>
    <cellStyle name="分级显示行_1_13区汇总" xfId="498"/>
    <cellStyle name="归盒啦_95" xfId="499"/>
    <cellStyle name="好 2" xfId="500"/>
    <cellStyle name="好_00省级(打印)" xfId="501"/>
    <cellStyle name="好_03昭通" xfId="502"/>
    <cellStyle name="好_0502通海县" xfId="503"/>
    <cellStyle name="好_05潍坊" xfId="504"/>
    <cellStyle name="好_0605石屏县" xfId="505"/>
    <cellStyle name="好_0605石屏县_财力性转移支付2010年预算参考数" xfId="506"/>
    <cellStyle name="好_07临沂" xfId="507"/>
    <cellStyle name="好_09黑龙江" xfId="508"/>
    <cellStyle name="好_09黑龙江_财力性转移支付2010年预算参考数" xfId="509"/>
    <cellStyle name="好_1" xfId="510"/>
    <cellStyle name="好_1_财力性转移支付2010年预算参考数" xfId="511"/>
    <cellStyle name="好_1110洱源县" xfId="512"/>
    <cellStyle name="好_1110洱源县_财力性转移支付2010年预算参考数" xfId="513"/>
    <cellStyle name="好_11大理" xfId="514"/>
    <cellStyle name="好_11大理_财力性转移支付2010年预算参考数" xfId="515"/>
    <cellStyle name="好_12滨州" xfId="516"/>
    <cellStyle name="好_12滨州_财力性转移支付2010年预算参考数" xfId="517"/>
    <cellStyle name="好_14安徽" xfId="518"/>
    <cellStyle name="好_14安徽_财力性转移支付2010年预算参考数" xfId="519"/>
    <cellStyle name="好_2" xfId="520"/>
    <cellStyle name="好_2_财力性转移支付2010年预算参考数" xfId="521"/>
    <cellStyle name="好_2006年22湖南" xfId="522"/>
    <cellStyle name="好_2006年22湖南_财力性转移支付2010年预算参考数" xfId="523"/>
    <cellStyle name="好_2006年27重庆" xfId="524"/>
    <cellStyle name="好_2006年27重庆_财力性转移支付2010年预算参考数" xfId="525"/>
    <cellStyle name="好_2006年28四川" xfId="526"/>
    <cellStyle name="好_2006年28四川_财力性转移支付2010年预算参考数" xfId="527"/>
    <cellStyle name="好_2006年30云南" xfId="528"/>
    <cellStyle name="好_2006年33甘肃" xfId="529"/>
    <cellStyle name="好_2006年34青海" xfId="530"/>
    <cellStyle name="好_2006年34青海_财力性转移支付2010年预算参考数" xfId="531"/>
    <cellStyle name="好_2006年全省财力计算表（中央、决算）" xfId="532"/>
    <cellStyle name="好_2006年水利统计指标统计表" xfId="533"/>
    <cellStyle name="好_2006年水利统计指标统计表_财力性转移支付2010年预算参考数" xfId="534"/>
    <cellStyle name="好_2007年收支情况及2008年收支预计表(汇总表)" xfId="535"/>
    <cellStyle name="好_2007年收支情况及2008年收支预计表(汇总表)_财力性转移支付2010年预算参考数" xfId="536"/>
    <cellStyle name="好_2007年一般预算支出剔除" xfId="537"/>
    <cellStyle name="好_2007年一般预算支出剔除_财力性转移支付2010年预算参考数" xfId="538"/>
    <cellStyle name="好_2007一般预算支出口径剔除表" xfId="539"/>
    <cellStyle name="好_2007一般预算支出口径剔除表_财力性转移支付2010年预算参考数" xfId="540"/>
    <cellStyle name="好_2008计算资料（8月5）" xfId="541"/>
    <cellStyle name="好_2008年全省汇总收支计算表" xfId="542"/>
    <cellStyle name="好_2008年全省汇总收支计算表_财力性转移支付2010年预算参考数" xfId="543"/>
    <cellStyle name="好_2008年一般预算支出预计" xfId="544"/>
    <cellStyle name="好_2008年预计支出与2007年对比" xfId="545"/>
    <cellStyle name="好_2008年支出调整" xfId="546"/>
    <cellStyle name="好_2008年支出调整_财力性转移支付2010年预算参考数" xfId="547"/>
    <cellStyle name="好_2008年支出核定" xfId="548"/>
    <cellStyle name="好_2015年社会保险基金预算草案表样（报人大）" xfId="549"/>
    <cellStyle name="好_2016年科目0114" xfId="550"/>
    <cellStyle name="好_2016人代会附表（2015-9-11）（姚局）-财经委" xfId="551"/>
    <cellStyle name="好_20河南" xfId="552"/>
    <cellStyle name="好_20河南_财力性转移支付2010年预算参考数" xfId="553"/>
    <cellStyle name="好_22湖南" xfId="554"/>
    <cellStyle name="好_22湖南_财力性转移支付2010年预算参考数" xfId="555"/>
    <cellStyle name="好_27重庆" xfId="556"/>
    <cellStyle name="好_27重庆_财力性转移支付2010年预算参考数" xfId="557"/>
    <cellStyle name="好_28四川" xfId="558"/>
    <cellStyle name="好_28四川_财力性转移支付2010年预算参考数" xfId="559"/>
    <cellStyle name="好_30云南" xfId="560"/>
    <cellStyle name="好_30云南_1" xfId="561"/>
    <cellStyle name="好_30云南_1_财力性转移支付2010年预算参考数" xfId="562"/>
    <cellStyle name="好_33甘肃" xfId="563"/>
    <cellStyle name="好_34青海" xfId="564"/>
    <cellStyle name="好_34青海_1" xfId="565"/>
    <cellStyle name="好_34青海_1_财力性转移支付2010年预算参考数" xfId="566"/>
    <cellStyle name="好_34青海_财力性转移支付2010年预算参考数" xfId="567"/>
    <cellStyle name="好_530623_2006年县级财政报表附表" xfId="568"/>
    <cellStyle name="好_530629_2006年县级财政报表附表" xfId="569"/>
    <cellStyle name="好_5334_2006年迪庆县级财政报表附表" xfId="570"/>
    <cellStyle name="好_Book1" xfId="571"/>
    <cellStyle name="好_Book1_财力性转移支付2010年预算参考数" xfId="572"/>
    <cellStyle name="好_Book2" xfId="573"/>
    <cellStyle name="好_Book2_财力性转移支付2010年预算参考数" xfId="574"/>
    <cellStyle name="好_gdp" xfId="575"/>
    <cellStyle name="好_M01-2(州市补助收入)" xfId="576"/>
    <cellStyle name="好_安徽 缺口县区测算(地方填报)1" xfId="577"/>
    <cellStyle name="好_安徽 缺口县区测算(地方填报)1_财力性转移支付2010年预算参考数" xfId="578"/>
    <cellStyle name="好_报表" xfId="579"/>
    <cellStyle name="好_不含人员经费系数" xfId="580"/>
    <cellStyle name="好_不含人员经费系数_财力性转移支付2010年预算参考数" xfId="581"/>
    <cellStyle name="好_财政供养人员" xfId="582"/>
    <cellStyle name="好_财政供养人员_财力性转移支付2010年预算参考数" xfId="583"/>
    <cellStyle name="好_测算结果" xfId="584"/>
    <cellStyle name="好_测算结果_财力性转移支付2010年预算参考数" xfId="585"/>
    <cellStyle name="好_测算结果汇总" xfId="586"/>
    <cellStyle name="好_测算结果汇总_财力性转移支付2010年预算参考数" xfId="587"/>
    <cellStyle name="好_成本差异系数" xfId="588"/>
    <cellStyle name="好_成本差异系数（含人口规模）" xfId="589"/>
    <cellStyle name="好_成本差异系数（含人口规模）_财力性转移支付2010年预算参考数" xfId="590"/>
    <cellStyle name="好_成本差异系数_财力性转移支付2010年预算参考数" xfId="591"/>
    <cellStyle name="好_城建部门" xfId="592"/>
    <cellStyle name="好_第五部分(才淼、饶永宏）" xfId="593"/>
    <cellStyle name="好_第一部分：综合全" xfId="594"/>
    <cellStyle name="好_分析缺口率" xfId="595"/>
    <cellStyle name="好_分析缺口率_财力性转移支付2010年预算参考数" xfId="596"/>
    <cellStyle name="好_分县成本差异系数" xfId="597"/>
    <cellStyle name="好_分县成本差异系数_不含人员经费系数" xfId="598"/>
    <cellStyle name="好_分县成本差异系数_不含人员经费系数_财力性转移支付2010年预算参考数" xfId="599"/>
    <cellStyle name="好_分县成本差异系数_财力性转移支付2010年预算参考数" xfId="600"/>
    <cellStyle name="好_分县成本差异系数_民生政策最低支出需求" xfId="601"/>
    <cellStyle name="好_分县成本差异系数_民生政策最低支出需求_财力性转移支付2010年预算参考数" xfId="602"/>
    <cellStyle name="好_附表" xfId="603"/>
    <cellStyle name="好_附表_财力性转移支付2010年预算参考数" xfId="604"/>
    <cellStyle name="好_河南 缺口县区测算(地方填报)" xfId="605"/>
    <cellStyle name="好_河南 缺口县区测算(地方填报)_财力性转移支付2010年预算参考数" xfId="606"/>
    <cellStyle name="好_河南 缺口县区测算(地方填报白)" xfId="607"/>
    <cellStyle name="好_河南 缺口县区测算(地方填报白)_财力性转移支付2010年预算参考数" xfId="608"/>
    <cellStyle name="好_核定人数对比" xfId="609"/>
    <cellStyle name="好_核定人数对比_财力性转移支付2010年预算参考数" xfId="610"/>
    <cellStyle name="好_核定人数下发表" xfId="611"/>
    <cellStyle name="好_核定人数下发表_财力性转移支付2010年预算参考数" xfId="612"/>
    <cellStyle name="好_汇总" xfId="613"/>
    <cellStyle name="好_汇总_财力性转移支付2010年预算参考数" xfId="614"/>
    <cellStyle name="好_汇总表" xfId="615"/>
    <cellStyle name="好_汇总表_财力性转移支付2010年预算参考数" xfId="616"/>
    <cellStyle name="好_汇总表4" xfId="617"/>
    <cellStyle name="好_汇总表4_财力性转移支付2010年预算参考数" xfId="618"/>
    <cellStyle name="好_汇总表提前告知区县" xfId="619"/>
    <cellStyle name="好_汇总-县级财政报表附表" xfId="620"/>
    <cellStyle name="好_检验表" xfId="621"/>
    <cellStyle name="好_检验表（调整后）" xfId="622"/>
    <cellStyle name="好_教育(按照总人口测算）—20080416" xfId="623"/>
    <cellStyle name="好_教育(按照总人口测算）—20080416_不含人员经费系数" xfId="624"/>
    <cellStyle name="好_教育(按照总人口测算）—20080416_不含人员经费系数_财力性转移支付2010年预算参考数" xfId="625"/>
    <cellStyle name="好_教育(按照总人口测算）—20080416_财力性转移支付2010年预算参考数" xfId="626"/>
    <cellStyle name="好_教育(按照总人口测算）—20080416_民生政策最低支出需求" xfId="627"/>
    <cellStyle name="好_教育(按照总人口测算）—20080416_民生政策最低支出需求_财力性转移支付2010年预算参考数" xfId="628"/>
    <cellStyle name="好_教育(按照总人口测算）—20080416_县市旗测算-新科目（含人口规模效应）" xfId="629"/>
    <cellStyle name="好_教育(按照总人口测算）—20080416_县市旗测算-新科目（含人口规模效应）_财力性转移支付2010年预算参考数" xfId="630"/>
    <cellStyle name="好_丽江汇总" xfId="631"/>
    <cellStyle name="好_民生政策最低支出需求" xfId="632"/>
    <cellStyle name="好_民生政策最低支出需求_财力性转移支付2010年预算参考数" xfId="633"/>
    <cellStyle name="好_农林水和城市维护标准支出20080505－县区合计" xfId="634"/>
    <cellStyle name="好_农林水和城市维护标准支出20080505－县区合计_不含人员经费系数" xfId="635"/>
    <cellStyle name="好_农林水和城市维护标准支出20080505－县区合计_不含人员经费系数_财力性转移支付2010年预算参考数" xfId="636"/>
    <cellStyle name="好_农林水和城市维护标准支出20080505－县区合计_财力性转移支付2010年预算参考数" xfId="637"/>
    <cellStyle name="好_农林水和城市维护标准支出20080505－县区合计_民生政策最低支出需求" xfId="638"/>
    <cellStyle name="好_农林水和城市维护标准支出20080505－县区合计_民生政策最低支出需求_财力性转移支付2010年预算参考数" xfId="639"/>
    <cellStyle name="好_农林水和城市维护标准支出20080505－县区合计_县市旗测算-新科目（含人口规模效应）" xfId="640"/>
    <cellStyle name="好_农林水和城市维护标准支出20080505－县区合计_县市旗测算-新科目（含人口规模效应）_财力性转移支付2010年预算参考数" xfId="641"/>
    <cellStyle name="好_平邑" xfId="642"/>
    <cellStyle name="好_平邑_财力性转移支付2010年预算参考数" xfId="643"/>
    <cellStyle name="好_其他部门(按照总人口测算）—20080416" xfId="644"/>
    <cellStyle name="好_其他部门(按照总人口测算）—20080416_不含人员经费系数" xfId="645"/>
    <cellStyle name="好_其他部门(按照总人口测算）—20080416_不含人员经费系数_财力性转移支付2010年预算参考数" xfId="646"/>
    <cellStyle name="好_其他部门(按照总人口测算）—20080416_财力性转移支付2010年预算参考数" xfId="647"/>
    <cellStyle name="好_其他部门(按照总人口测算）—20080416_民生政策最低支出需求" xfId="648"/>
    <cellStyle name="好_其他部门(按照总人口测算）—20080416_民生政策最低支出需求_财力性转移支付2010年预算参考数" xfId="649"/>
    <cellStyle name="好_其他部门(按照总人口测算）—20080416_县市旗测算-新科目（含人口规模效应）" xfId="650"/>
    <cellStyle name="好_其他部门(按照总人口测算）—20080416_县市旗测算-新科目（含人口规模效应）_财力性转移支付2010年预算参考数" xfId="651"/>
    <cellStyle name="好_青海 缺口县区测算(地方填报)" xfId="652"/>
    <cellStyle name="好_青海 缺口县区测算(地方填报)_财力性转移支付2010年预算参考数" xfId="653"/>
    <cellStyle name="好_缺口县区测算" xfId="654"/>
    <cellStyle name="好_缺口县区测算（11.13）" xfId="655"/>
    <cellStyle name="好_缺口县区测算（11.13）_财力性转移支付2010年预算参考数" xfId="656"/>
    <cellStyle name="好_缺口县区测算(按2007支出增长25%测算)" xfId="657"/>
    <cellStyle name="好_缺口县区测算(按2007支出增长25%测算)_财力性转移支付2010年预算参考数" xfId="658"/>
    <cellStyle name="好_缺口县区测算(按核定人数)" xfId="659"/>
    <cellStyle name="好_缺口县区测算(按核定人数)_财力性转移支付2010年预算参考数" xfId="660"/>
    <cellStyle name="好_缺口县区测算(财政部标准)" xfId="661"/>
    <cellStyle name="好_缺口县区测算(财政部标准)_财力性转移支付2010年预算参考数" xfId="662"/>
    <cellStyle name="好_缺口县区测算_财力性转移支付2010年预算参考数" xfId="663"/>
    <cellStyle name="好_人员工资和公用经费" xfId="664"/>
    <cellStyle name="好_人员工资和公用经费_财力性转移支付2010年预算参考数" xfId="665"/>
    <cellStyle name="好_人员工资和公用经费2" xfId="666"/>
    <cellStyle name="好_人员工资和公用经费2_财力性转移支付2010年预算参考数" xfId="667"/>
    <cellStyle name="好_人员工资和公用经费3" xfId="668"/>
    <cellStyle name="好_人员工资和公用经费3_财力性转移支付2010年预算参考数" xfId="669"/>
    <cellStyle name="好_山东省民生支出标准" xfId="670"/>
    <cellStyle name="好_山东省民生支出标准_财力性转移支付2010年预算参考数" xfId="671"/>
    <cellStyle name="好_社保处下达区县2015年指标（第二批）" xfId="672"/>
    <cellStyle name="好_市辖区测算20080510" xfId="673"/>
    <cellStyle name="好_市辖区测算20080510_不含人员经费系数" xfId="674"/>
    <cellStyle name="好_市辖区测算20080510_不含人员经费系数_财力性转移支付2010年预算参考数" xfId="675"/>
    <cellStyle name="好_市辖区测算20080510_财力性转移支付2010年预算参考数" xfId="676"/>
    <cellStyle name="好_市辖区测算20080510_民生政策最低支出需求" xfId="677"/>
    <cellStyle name="好_市辖区测算20080510_民生政策最低支出需求_财力性转移支付2010年预算参考数" xfId="678"/>
    <cellStyle name="好_市辖区测算20080510_县市旗测算-新科目（含人口规模效应）" xfId="679"/>
    <cellStyle name="好_市辖区测算20080510_县市旗测算-新科目（含人口规模效应）_财力性转移支付2010年预算参考数" xfId="680"/>
    <cellStyle name="好_市辖区测算-新科目（20080626）" xfId="681"/>
    <cellStyle name="好_市辖区测算-新科目（20080626）_不含人员经费系数" xfId="682"/>
    <cellStyle name="好_市辖区测算-新科目（20080626）_不含人员经费系数_财力性转移支付2010年预算参考数" xfId="683"/>
    <cellStyle name="好_市辖区测算-新科目（20080626）_财力性转移支付2010年预算参考数" xfId="684"/>
    <cellStyle name="好_市辖区测算-新科目（20080626）_民生政策最低支出需求" xfId="685"/>
    <cellStyle name="好_市辖区测算-新科目（20080626）_民生政策最低支出需求_财力性转移支付2010年预算参考数" xfId="686"/>
    <cellStyle name="好_市辖区测算-新科目（20080626）_县市旗测算-新科目（含人口规模效应）" xfId="687"/>
    <cellStyle name="好_市辖区测算-新科目（20080626）_县市旗测算-新科目（含人口规模效应）_财力性转移支付2010年预算参考数" xfId="688"/>
    <cellStyle name="好_数据--基础数据--预算组--2015年人代会预算部分--2015.01.20--人代会前第6稿--按姚局意见改--调市级项级明细" xfId="689"/>
    <cellStyle name="好_数据--基础数据--预算组--2015年人代会预算部分--2015.01.20--人代会前第6稿--按姚局意见改--调市级项级明细_区县政府预算公开整改--表" xfId="690"/>
    <cellStyle name="好_同德" xfId="691"/>
    <cellStyle name="好_同德_财力性转移支付2010年预算参考数" xfId="692"/>
    <cellStyle name="好_危改资金测算" xfId="693"/>
    <cellStyle name="好_危改资金测算_财力性转移支付2010年预算参考数" xfId="694"/>
    <cellStyle name="好_卫生(按照总人口测算）—20080416" xfId="695"/>
    <cellStyle name="好_卫生(按照总人口测算）—20080416_不含人员经费系数" xfId="696"/>
    <cellStyle name="好_卫生(按照总人口测算）—20080416_不含人员经费系数_财力性转移支付2010年预算参考数" xfId="697"/>
    <cellStyle name="好_卫生(按照总人口测算）—20080416_财力性转移支付2010年预算参考数" xfId="698"/>
    <cellStyle name="好_卫生(按照总人口测算）—20080416_民生政策最低支出需求" xfId="699"/>
    <cellStyle name="好_卫生(按照总人口测算）—20080416_民生政策最低支出需求_财力性转移支付2010年预算参考数" xfId="700"/>
    <cellStyle name="好_卫生(按照总人口测算）—20080416_县市旗测算-新科目（含人口规模效应）" xfId="701"/>
    <cellStyle name="好_卫生(按照总人口测算）—20080416_县市旗测算-新科目（含人口规模效应）_财力性转移支付2010年预算参考数" xfId="702"/>
    <cellStyle name="好_卫生部门" xfId="703"/>
    <cellStyle name="好_卫生部门_财力性转移支付2010年预算参考数" xfId="704"/>
    <cellStyle name="好_文体广播部门" xfId="705"/>
    <cellStyle name="好_文体广播事业(按照总人口测算）—20080416" xfId="706"/>
    <cellStyle name="好_文体广播事业(按照总人口测算）—20080416_不含人员经费系数" xfId="707"/>
    <cellStyle name="好_文体广播事业(按照总人口测算）—20080416_不含人员经费系数_财力性转移支付2010年预算参考数" xfId="708"/>
    <cellStyle name="好_文体广播事业(按照总人口测算）—20080416_财力性转移支付2010年预算参考数" xfId="709"/>
    <cellStyle name="好_文体广播事业(按照总人口测算）—20080416_民生政策最低支出需求" xfId="710"/>
    <cellStyle name="好_文体广播事业(按照总人口测算）—20080416_民生政策最低支出需求_财力性转移支付2010年预算参考数" xfId="711"/>
    <cellStyle name="好_文体广播事业(按照总人口测算）—20080416_县市旗测算-新科目（含人口规模效应）" xfId="712"/>
    <cellStyle name="好_文体广播事业(按照总人口测算）—20080416_县市旗测算-新科目（含人口规模效应）_财力性转移支付2010年预算参考数" xfId="713"/>
    <cellStyle name="好_县区合并测算20080421" xfId="714"/>
    <cellStyle name="好_县区合并测算20080421_不含人员经费系数" xfId="715"/>
    <cellStyle name="好_县区合并测算20080421_不含人员经费系数_财力性转移支付2010年预算参考数" xfId="716"/>
    <cellStyle name="好_县区合并测算20080421_财力性转移支付2010年预算参考数" xfId="717"/>
    <cellStyle name="好_县区合并测算20080421_民生政策最低支出需求" xfId="718"/>
    <cellStyle name="好_县区合并测算20080421_民生政策最低支出需求_财力性转移支付2010年预算参考数" xfId="719"/>
    <cellStyle name="好_县区合并测算20080421_县市旗测算-新科目（含人口规模效应）" xfId="720"/>
    <cellStyle name="好_县区合并测算20080421_县市旗测算-新科目（含人口规模效应）_财力性转移支付2010年预算参考数" xfId="721"/>
    <cellStyle name="好_县区合并测算20080423(按照各省比重）" xfId="722"/>
    <cellStyle name="好_县区合并测算20080423(按照各省比重）_不含人员经费系数" xfId="723"/>
    <cellStyle name="好_县区合并测算20080423(按照各省比重）_不含人员经费系数_财力性转移支付2010年预算参考数" xfId="724"/>
    <cellStyle name="好_县区合并测算20080423(按照各省比重）_财力性转移支付2010年预算参考数" xfId="725"/>
    <cellStyle name="好_县区合并测算20080423(按照各省比重）_民生政策最低支出需求" xfId="726"/>
    <cellStyle name="好_县区合并测算20080423(按照各省比重）_民生政策最低支出需求_财力性转移支付2010年预算参考数" xfId="727"/>
    <cellStyle name="好_县区合并测算20080423(按照各省比重）_县市旗测算-新科目（含人口规模效应）" xfId="728"/>
    <cellStyle name="好_县区合并测算20080423(按照各省比重）_县市旗测算-新科目（含人口规模效应）_财力性转移支付2010年预算参考数" xfId="729"/>
    <cellStyle name="好_县市旗测算20080508" xfId="730"/>
    <cellStyle name="好_县市旗测算20080508_不含人员经费系数" xfId="731"/>
    <cellStyle name="好_县市旗测算20080508_不含人员经费系数_财力性转移支付2010年预算参考数" xfId="732"/>
    <cellStyle name="好_县市旗测算20080508_财力性转移支付2010年预算参考数" xfId="733"/>
    <cellStyle name="好_县市旗测算20080508_民生政策最低支出需求" xfId="734"/>
    <cellStyle name="好_县市旗测算20080508_民生政策最低支出需求_财力性转移支付2010年预算参考数" xfId="735"/>
    <cellStyle name="好_县市旗测算20080508_县市旗测算-新科目（含人口规模效应）" xfId="736"/>
    <cellStyle name="好_县市旗测算20080508_县市旗测算-新科目（含人口规模效应）_财力性转移支付2010年预算参考数" xfId="737"/>
    <cellStyle name="好_县市旗测算-新科目（20080626）" xfId="738"/>
    <cellStyle name="好_县市旗测算-新科目（20080626）_不含人员经费系数" xfId="739"/>
    <cellStyle name="好_县市旗测算-新科目（20080626）_不含人员经费系数_财力性转移支付2010年预算参考数" xfId="740"/>
    <cellStyle name="好_县市旗测算-新科目（20080626）_财力性转移支付2010年预算参考数" xfId="741"/>
    <cellStyle name="好_县市旗测算-新科目（20080626）_民生政策最低支出需求" xfId="742"/>
    <cellStyle name="好_县市旗测算-新科目（20080626）_民生政策最低支出需求_财力性转移支付2010年预算参考数" xfId="743"/>
    <cellStyle name="好_县市旗测算-新科目（20080626）_县市旗测算-新科目（含人口规模效应）" xfId="744"/>
    <cellStyle name="好_县市旗测算-新科目（20080626）_县市旗测算-新科目（含人口规模效应）_财力性转移支付2010年预算参考数" xfId="745"/>
    <cellStyle name="好_县市旗测算-新科目（20080627）" xfId="746"/>
    <cellStyle name="好_县市旗测算-新科目（20080627）_不含人员经费系数" xfId="747"/>
    <cellStyle name="好_县市旗测算-新科目（20080627）_不含人员经费系数_财力性转移支付2010年预算参考数" xfId="748"/>
    <cellStyle name="好_县市旗测算-新科目（20080627）_财力性转移支付2010年预算参考数" xfId="749"/>
    <cellStyle name="好_县市旗测算-新科目（20080627）_民生政策最低支出需求" xfId="750"/>
    <cellStyle name="好_县市旗测算-新科目（20080627）_民生政策最低支出需求_财力性转移支付2010年预算参考数" xfId="751"/>
    <cellStyle name="好_县市旗测算-新科目（20080627）_县市旗测算-新科目（含人口规模效应）" xfId="752"/>
    <cellStyle name="好_县市旗测算-新科目（20080627）_县市旗测算-新科目（含人口规模效应）_财力性转移支付2010年预算参考数" xfId="753"/>
    <cellStyle name="好_行政(燃修费)" xfId="754"/>
    <cellStyle name="好_行政(燃修费)_不含人员经费系数" xfId="755"/>
    <cellStyle name="好_行政(燃修费)_不含人员经费系数_财力性转移支付2010年预算参考数" xfId="756"/>
    <cellStyle name="好_行政(燃修费)_财力性转移支付2010年预算参考数" xfId="757"/>
    <cellStyle name="好_行政(燃修费)_民生政策最低支出需求" xfId="758"/>
    <cellStyle name="好_行政(燃修费)_民生政策最低支出需求_财力性转移支付2010年预算参考数" xfId="759"/>
    <cellStyle name="好_行政(燃修费)_县市旗测算-新科目（含人口规模效应）" xfId="760"/>
    <cellStyle name="好_行政(燃修费)_县市旗测算-新科目（含人口规模效应）_财力性转移支付2010年预算参考数" xfId="761"/>
    <cellStyle name="好_行政（人员）" xfId="762"/>
    <cellStyle name="好_行政（人员）_不含人员经费系数" xfId="763"/>
    <cellStyle name="好_行政（人员）_不含人员经费系数_财力性转移支付2010年预算参考数" xfId="764"/>
    <cellStyle name="好_行政（人员）_财力性转移支付2010年预算参考数" xfId="765"/>
    <cellStyle name="好_行政（人员）_民生政策最低支出需求" xfId="766"/>
    <cellStyle name="好_行政（人员）_民生政策最低支出需求_财力性转移支付2010年预算参考数" xfId="767"/>
    <cellStyle name="好_行政（人员）_县市旗测算-新科目（含人口规模效应）" xfId="768"/>
    <cellStyle name="好_行政（人员）_县市旗测算-新科目（含人口规模效应）_财力性转移支付2010年预算参考数" xfId="769"/>
    <cellStyle name="好_行政公检法测算" xfId="770"/>
    <cellStyle name="好_行政公检法测算_不含人员经费系数" xfId="771"/>
    <cellStyle name="好_行政公检法测算_不含人员经费系数_财力性转移支付2010年预算参考数" xfId="772"/>
    <cellStyle name="好_行政公检法测算_财力性转移支付2010年预算参考数" xfId="773"/>
    <cellStyle name="好_行政公检法测算_民生政策最低支出需求" xfId="774"/>
    <cellStyle name="好_行政公检法测算_民生政策最低支出需求_财力性转移支付2010年预算参考数" xfId="775"/>
    <cellStyle name="好_行政公检法测算_县市旗测算-新科目（含人口规模效应）" xfId="776"/>
    <cellStyle name="好_行政公检法测算_县市旗测算-新科目（含人口规模效应）_财力性转移支付2010年预算参考数" xfId="777"/>
    <cellStyle name="好_一般预算支出口径剔除表" xfId="778"/>
    <cellStyle name="好_一般预算支出口径剔除表_财力性转移支付2010年预算参考数" xfId="779"/>
    <cellStyle name="好_云南 缺口县区测算(地方填报)" xfId="780"/>
    <cellStyle name="好_云南 缺口县区测算(地方填报)_财力性转移支付2010年预算参考数" xfId="781"/>
    <cellStyle name="好_云南省2008年转移支付测算——州市本级考核部分及政策性测算" xfId="782"/>
    <cellStyle name="好_云南省2008年转移支付测算——州市本级考核部分及政策性测算_财力性转移支付2010年预算参考数" xfId="783"/>
    <cellStyle name="好_重点民生支出需求测算表社保（农村低保）081112" xfId="784"/>
    <cellStyle name="好_自行调整差异系数顺序" xfId="785"/>
    <cellStyle name="好_自行调整差异系数顺序_财力性转移支付2010年预算参考数" xfId="786"/>
    <cellStyle name="好_总人口" xfId="787"/>
    <cellStyle name="好_总人口_财力性转移支付2010年预算参考数" xfId="788"/>
    <cellStyle name="后继超级链接" xfId="789"/>
    <cellStyle name="后继超链接" xfId="790"/>
    <cellStyle name="汇总 2" xfId="791"/>
    <cellStyle name="货币 2" xfId="792"/>
    <cellStyle name="计算 2" xfId="793"/>
    <cellStyle name="检查单元格 2" xfId="794"/>
    <cellStyle name="解释性文本 2" xfId="795"/>
    <cellStyle name="警告文本 2" xfId="796"/>
    <cellStyle name="链接单元格 2" xfId="797"/>
    <cellStyle name="霓付 [0]_ +Foil &amp; -FOIL &amp; PAPER" xfId="798"/>
    <cellStyle name="霓付_ +Foil &amp; -FOIL &amp; PAPER" xfId="799"/>
    <cellStyle name="烹拳 [0]_ +Foil &amp; -FOIL &amp; PAPER" xfId="800"/>
    <cellStyle name="烹拳_ +Foil &amp; -FOIL &amp; PAPER" xfId="801"/>
    <cellStyle name="普通_ 白土" xfId="802"/>
    <cellStyle name="千分位[0]_ 白土" xfId="803"/>
    <cellStyle name="千分位_ 白土" xfId="804"/>
    <cellStyle name="千位[0]_(人代会用)" xfId="805"/>
    <cellStyle name="千位_(人代会用)" xfId="806"/>
    <cellStyle name="千位分隔 2" xfId="807"/>
    <cellStyle name="千位分隔 3" xfId="808"/>
    <cellStyle name="千位分隔 4" xfId="809"/>
    <cellStyle name="千位分隔[0] 2" xfId="810"/>
    <cellStyle name="千位分隔[0] 3" xfId="811"/>
    <cellStyle name="千位分隔[0] 4" xfId="812"/>
    <cellStyle name="千位分季_新建 Microsoft Excel 工作表" xfId="813"/>
    <cellStyle name="钎霖_4岿角利" xfId="814"/>
    <cellStyle name="强调 1" xfId="815"/>
    <cellStyle name="强调 2" xfId="816"/>
    <cellStyle name="强调 3" xfId="817"/>
    <cellStyle name="强调文字颜色 1 2" xfId="818"/>
    <cellStyle name="强调文字颜色 2 2" xfId="819"/>
    <cellStyle name="强调文字颜色 3 2" xfId="820"/>
    <cellStyle name="强调文字颜色 4 2" xfId="821"/>
    <cellStyle name="强调文字颜色 5 2" xfId="822"/>
    <cellStyle name="强调文字颜色 6 2" xfId="823"/>
    <cellStyle name="适中 2" xfId="824"/>
    <cellStyle name="输出 2" xfId="825"/>
    <cellStyle name="输入 2" xfId="826"/>
    <cellStyle name="数字" xfId="827"/>
    <cellStyle name="未定义" xfId="828"/>
    <cellStyle name="小数" xfId="829"/>
    <cellStyle name="样式 1" xfId="830"/>
    <cellStyle name="注释 2" xfId="831"/>
    <cellStyle name="콤마 [0]_BOILER-CO1" xfId="832"/>
    <cellStyle name="콤마_BOILER-CO1" xfId="833"/>
    <cellStyle name="통화 [0]_BOILER-CO1" xfId="834"/>
    <cellStyle name="통화_BOILER-CO1" xfId="835"/>
    <cellStyle name="표준_0N-HANDLING " xfId="83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57150</xdr:rowOff>
    </xdr:to>
    <xdr:sp>
      <xdr:nvSpPr>
        <xdr:cNvPr id="20511" name="Text Box 1"/>
        <xdr:cNvSpPr txBox="1">
          <a:spLocks noChangeArrowheads="1"/>
        </xdr:cNvSpPr>
      </xdr:nvSpPr>
      <xdr:spPr>
        <a:xfrm>
          <a:off x="1701800" y="5103495"/>
          <a:ext cx="5715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G:\&#12304;work&#12305;\1.&#39044;&#31639;\2024&#24180;&#20013;&#26399;\&#23548;&#20986;&#25968;&#25454;10.8.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G:\&#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sheetData sheetId="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8923117.39</v>
          </cell>
          <cell r="E3">
            <v>8923117.39</v>
          </cell>
          <cell r="F3">
            <v>8923117.39</v>
          </cell>
          <cell r="G3">
            <v>0</v>
          </cell>
          <cell r="H3">
            <v>2045947.39</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8923117.39</v>
          </cell>
          <cell r="E74">
            <v>8923117.39</v>
          </cell>
          <cell r="F74">
            <v>8923117.39</v>
          </cell>
          <cell r="G74">
            <v>0</v>
          </cell>
          <cell r="H74">
            <v>2045947.39</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0.8"/>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9"/>
  <sheetViews>
    <sheetView tabSelected="1" view="pageBreakPreview" zoomScaleNormal="100" workbookViewId="0">
      <selection activeCell="A8" sqref="A8"/>
    </sheetView>
  </sheetViews>
  <sheetFormatPr defaultColWidth="9.16666666666667" defaultRowHeight="27.75" customHeight="1"/>
  <cols>
    <col min="1" max="1" width="18.8333333333333" style="32" customWidth="1"/>
    <col min="2" max="2" width="21.3333333333333" style="32" customWidth="1"/>
    <col min="3" max="3" width="19.3333333333333" style="32" customWidth="1"/>
    <col min="4" max="4" width="51.3333333333333" style="32" customWidth="1"/>
    <col min="5" max="5" width="19.3333333333333" style="32" customWidth="1"/>
    <col min="6" max="6" width="42.8333333333333" style="32" customWidth="1"/>
    <col min="7" max="7" width="13.3333333333333" style="32" customWidth="1"/>
    <col min="8" max="8" width="39" style="32" customWidth="1"/>
    <col min="9" max="237" width="7.66666666666667" style="32" customWidth="1"/>
    <col min="238" max="16384" width="9.16666666666667" style="36"/>
  </cols>
  <sheetData>
    <row r="1" s="32" customFormat="1" customHeight="1" spans="1:247">
      <c r="A1" s="37" t="s">
        <v>145</v>
      </c>
      <c r="B1" s="37"/>
      <c r="ID1" s="36"/>
      <c r="IE1" s="36"/>
      <c r="IF1" s="36"/>
      <c r="IG1" s="36"/>
      <c r="IH1" s="36"/>
      <c r="II1" s="36"/>
      <c r="IJ1" s="36"/>
      <c r="IK1" s="36"/>
      <c r="IL1" s="36"/>
      <c r="IM1" s="36"/>
    </row>
    <row r="2" s="33" customFormat="1" ht="34.5" customHeight="1" spans="1:6">
      <c r="A2" s="38" t="s">
        <v>146</v>
      </c>
      <c r="B2" s="38"/>
      <c r="C2" s="38"/>
      <c r="D2" s="38"/>
      <c r="E2" s="38"/>
      <c r="F2" s="38"/>
    </row>
    <row r="3" s="34" customFormat="1" ht="30.75" customHeight="1" spans="1:6">
      <c r="A3" s="39" t="s">
        <v>2</v>
      </c>
      <c r="B3" s="39"/>
      <c r="F3" s="34" t="s">
        <v>3</v>
      </c>
    </row>
    <row r="4" s="35" customFormat="1" ht="40.15" customHeight="1" spans="1:237">
      <c r="A4" s="40" t="s">
        <v>147</v>
      </c>
      <c r="B4" s="40" t="s">
        <v>148</v>
      </c>
      <c r="C4" s="41" t="s">
        <v>149</v>
      </c>
      <c r="D4" s="41" t="s">
        <v>150</v>
      </c>
      <c r="E4" s="41" t="s">
        <v>151</v>
      </c>
      <c r="F4" s="41" t="s">
        <v>152</v>
      </c>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row>
    <row r="5" s="32" customFormat="1" ht="45.75" customHeight="1" spans="1:247">
      <c r="A5" s="41">
        <v>2070101</v>
      </c>
      <c r="B5" s="41">
        <v>363</v>
      </c>
      <c r="C5" s="43" t="s">
        <v>153</v>
      </c>
      <c r="D5" s="44" t="s">
        <v>154</v>
      </c>
      <c r="E5" s="45">
        <v>1</v>
      </c>
      <c r="F5" s="44"/>
      <c r="ID5" s="36"/>
      <c r="IE5" s="36"/>
      <c r="IF5" s="36"/>
      <c r="IG5" s="36"/>
      <c r="IH5" s="36"/>
      <c r="II5" s="36"/>
      <c r="IJ5" s="36"/>
      <c r="IK5" s="36"/>
      <c r="IL5" s="36"/>
      <c r="IM5" s="36"/>
    </row>
    <row r="6" s="32" customFormat="1" ht="54" customHeight="1" spans="1:247">
      <c r="A6" s="41">
        <v>2070101</v>
      </c>
      <c r="B6" s="41">
        <v>363</v>
      </c>
      <c r="C6" s="43" t="s">
        <v>153</v>
      </c>
      <c r="D6" s="44" t="s">
        <v>155</v>
      </c>
      <c r="E6" s="45">
        <v>13.46</v>
      </c>
      <c r="F6" s="44"/>
      <c r="ID6" s="47"/>
      <c r="IE6" s="47"/>
      <c r="IF6" s="47"/>
      <c r="IG6" s="47"/>
      <c r="IH6" s="47"/>
      <c r="II6" s="47"/>
      <c r="IJ6" s="47"/>
      <c r="IK6" s="47"/>
      <c r="IL6" s="47"/>
      <c r="IM6" s="47"/>
    </row>
    <row r="7" s="32" customFormat="1" ht="54" customHeight="1" spans="1:245">
      <c r="A7" s="41">
        <v>2070104</v>
      </c>
      <c r="B7" s="41">
        <v>363</v>
      </c>
      <c r="C7" s="43" t="s">
        <v>153</v>
      </c>
      <c r="D7" s="44" t="s">
        <v>156</v>
      </c>
      <c r="E7" s="45">
        <v>3.566</v>
      </c>
      <c r="F7" s="44" t="s">
        <v>157</v>
      </c>
      <c r="IB7" s="47"/>
      <c r="IC7" s="47"/>
      <c r="ID7" s="47"/>
      <c r="IE7" s="47"/>
      <c r="IF7" s="47"/>
      <c r="IG7" s="47"/>
      <c r="IH7" s="47"/>
      <c r="II7" s="47"/>
      <c r="IJ7" s="47"/>
      <c r="IK7" s="47"/>
    </row>
    <row r="8" ht="46.5" customHeight="1" spans="1:235">
      <c r="A8" s="41">
        <v>2070114</v>
      </c>
      <c r="B8" s="41">
        <v>363</v>
      </c>
      <c r="C8" s="43" t="s">
        <v>158</v>
      </c>
      <c r="D8" s="44" t="s">
        <v>159</v>
      </c>
      <c r="E8" s="46">
        <v>14.958</v>
      </c>
      <c r="F8" s="44"/>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row>
    <row r="9" ht="46.5" customHeight="1" spans="1:6">
      <c r="A9" s="41"/>
      <c r="B9" s="41"/>
      <c r="C9" s="43"/>
      <c r="D9" s="44" t="s">
        <v>50</v>
      </c>
      <c r="E9" s="46">
        <f>SUM(E5:E8)</f>
        <v>32.984</v>
      </c>
      <c r="F9" s="44"/>
    </row>
  </sheetData>
  <pageMargins left="0.75" right="0.75" top="1" bottom="1" header="0.5" footer="0.5"/>
  <pageSetup paperSize="9" scale="8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II8"/>
  <sheetViews>
    <sheetView showGridLines="0" showZeros="0" view="pageBreakPreview" zoomScaleNormal="115" workbookViewId="0">
      <selection activeCell="I9" sqref="I9"/>
    </sheetView>
  </sheetViews>
  <sheetFormatPr defaultColWidth="9.16666666666667" defaultRowHeight="27.75" customHeight="1" outlineLevelRow="7"/>
  <cols>
    <col min="1" max="1" width="18.8333333333333" style="19" customWidth="1"/>
    <col min="2" max="2" width="31.1666666666667" style="19" customWidth="1"/>
    <col min="3" max="5" width="19.3333333333333" style="19" customWidth="1"/>
    <col min="6" max="243" width="7.66666666666667" style="19" customWidth="1"/>
  </cols>
  <sheetData>
    <row r="1" customHeight="1" spans="1:2">
      <c r="A1" s="20" t="s">
        <v>160</v>
      </c>
      <c r="B1" s="20"/>
    </row>
    <row r="2" s="16" customFormat="1" ht="34.5" customHeight="1" spans="1:5">
      <c r="A2" s="21" t="s">
        <v>161</v>
      </c>
      <c r="B2" s="21"/>
      <c r="C2" s="21"/>
      <c r="D2" s="21"/>
      <c r="E2" s="21"/>
    </row>
    <row r="3" s="17" customFormat="1" ht="30.75" customHeight="1" spans="1:5">
      <c r="A3" s="22" t="s">
        <v>2</v>
      </c>
      <c r="E3" s="17" t="s">
        <v>3</v>
      </c>
    </row>
    <row r="4" s="18" customFormat="1" ht="40.15" customHeight="1" spans="1:243">
      <c r="A4" s="23" t="s">
        <v>48</v>
      </c>
      <c r="B4" s="23" t="s">
        <v>49</v>
      </c>
      <c r="C4" s="24" t="s">
        <v>162</v>
      </c>
      <c r="D4" s="24"/>
      <c r="E4" s="24"/>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row>
    <row r="5" s="18" customFormat="1" ht="40.15" customHeight="1" spans="1:243">
      <c r="A5" s="26"/>
      <c r="B5" s="26"/>
      <c r="C5" s="23" t="s">
        <v>50</v>
      </c>
      <c r="D5" s="23" t="s">
        <v>51</v>
      </c>
      <c r="E5" s="23" t="s">
        <v>52</v>
      </c>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row>
    <row r="6" ht="45.75" customHeight="1" spans="1:5">
      <c r="A6" s="27"/>
      <c r="B6" s="28" t="s">
        <v>136</v>
      </c>
      <c r="C6" s="29"/>
      <c r="D6" s="30"/>
      <c r="E6" s="30"/>
    </row>
    <row r="7" ht="35.1" customHeight="1" spans="1:5">
      <c r="A7" s="28"/>
      <c r="B7" s="28" t="s">
        <v>50</v>
      </c>
      <c r="C7" s="29"/>
      <c r="D7" s="30"/>
      <c r="E7" s="30"/>
    </row>
    <row r="8" customHeight="1" spans="1:2">
      <c r="A8" s="31" t="s">
        <v>68</v>
      </c>
      <c r="B8" s="31"/>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view="pageBreakPreview" zoomScale="85" zoomScaleNormal="70" topLeftCell="B1" workbookViewId="0">
      <selection activeCell="E23" sqref="E23"/>
    </sheetView>
  </sheetViews>
  <sheetFormatPr defaultColWidth="17" defaultRowHeight="10.8"/>
  <cols>
    <col min="1" max="1" width="22.3333333333333" style="2" customWidth="1"/>
    <col min="2" max="2" width="51.1666666666667" style="2" customWidth="1"/>
    <col min="3" max="3" width="34.5" style="2" customWidth="1"/>
    <col min="4" max="4" width="14.3333333333333" style="2" customWidth="1"/>
    <col min="5" max="5" width="17.8333333333333" style="2" customWidth="1"/>
    <col min="6" max="10" width="15.5" style="2" customWidth="1"/>
    <col min="11" max="12" width="11.8333333333333" style="2" customWidth="1"/>
    <col min="13" max="13" width="23.3333333333333" style="2" customWidth="1"/>
    <col min="14" max="16384" width="17" style="2"/>
  </cols>
  <sheetData>
    <row r="1" ht="32.25" customHeight="1" spans="1:12">
      <c r="A1" s="3" t="s">
        <v>163</v>
      </c>
      <c r="B1" s="3"/>
      <c r="C1" s="4"/>
      <c r="D1" s="4"/>
      <c r="E1" s="4"/>
      <c r="F1" s="4"/>
      <c r="G1" s="4"/>
      <c r="H1" s="4"/>
      <c r="I1" s="4"/>
      <c r="J1" s="4"/>
      <c r="K1" s="4"/>
      <c r="L1" s="4"/>
    </row>
    <row r="2" ht="45" customHeight="1" spans="2:12">
      <c r="B2" s="5" t="s">
        <v>164</v>
      </c>
      <c r="C2" s="5"/>
      <c r="D2" s="5"/>
      <c r="E2" s="5"/>
      <c r="F2" s="5"/>
      <c r="G2" s="5"/>
      <c r="H2" s="5"/>
      <c r="I2" s="5"/>
      <c r="J2" s="5"/>
      <c r="K2" s="5"/>
      <c r="L2" s="5"/>
    </row>
    <row r="3" ht="24" customHeight="1" spans="1:12">
      <c r="A3" s="6" t="s">
        <v>2</v>
      </c>
      <c r="B3" s="6"/>
      <c r="C3" s="6"/>
      <c r="D3" s="7"/>
      <c r="E3" s="7"/>
      <c r="F3" s="7"/>
      <c r="G3" s="7"/>
      <c r="H3" s="7"/>
      <c r="I3" s="7"/>
      <c r="J3" s="7"/>
      <c r="K3" s="14" t="s">
        <v>3</v>
      </c>
      <c r="L3" s="14"/>
    </row>
    <row r="4" s="1" customFormat="1" ht="44.25" customHeight="1" spans="1:12">
      <c r="A4" s="8" t="s">
        <v>165</v>
      </c>
      <c r="B4" s="8" t="s">
        <v>166</v>
      </c>
      <c r="C4" s="8" t="s">
        <v>167</v>
      </c>
      <c r="D4" s="8" t="s">
        <v>50</v>
      </c>
      <c r="E4" s="8" t="s">
        <v>168</v>
      </c>
      <c r="F4" s="8"/>
      <c r="G4" s="8"/>
      <c r="H4" s="8" t="s">
        <v>169</v>
      </c>
      <c r="I4" s="8"/>
      <c r="J4" s="8"/>
      <c r="K4" s="8" t="s">
        <v>170</v>
      </c>
      <c r="L4" s="8" t="s">
        <v>85</v>
      </c>
    </row>
    <row r="5" s="1" customFormat="1" ht="44.25" customHeight="1" spans="1:12">
      <c r="A5" s="8"/>
      <c r="B5" s="8"/>
      <c r="C5" s="8"/>
      <c r="D5" s="8"/>
      <c r="E5" s="8" t="s">
        <v>171</v>
      </c>
      <c r="F5" s="8" t="s">
        <v>172</v>
      </c>
      <c r="G5" s="8" t="s">
        <v>173</v>
      </c>
      <c r="H5" s="8" t="s">
        <v>171</v>
      </c>
      <c r="I5" s="8" t="s">
        <v>172</v>
      </c>
      <c r="J5" s="8" t="s">
        <v>173</v>
      </c>
      <c r="K5" s="8"/>
      <c r="L5" s="8"/>
    </row>
    <row r="6" ht="42.75" customHeight="1" spans="1:15">
      <c r="A6" s="9" t="s">
        <v>174</v>
      </c>
      <c r="B6" s="8" t="s">
        <v>159</v>
      </c>
      <c r="C6" s="9" t="s">
        <v>86</v>
      </c>
      <c r="D6" s="10">
        <f>E6</f>
        <v>39.028</v>
      </c>
      <c r="E6" s="10">
        <v>39.028</v>
      </c>
      <c r="F6" s="11"/>
      <c r="G6" s="12"/>
      <c r="H6" s="12"/>
      <c r="I6" s="12"/>
      <c r="J6" s="12"/>
      <c r="K6" s="12"/>
      <c r="L6" s="12"/>
      <c r="M6" s="15" t="str">
        <f>VLOOKUP(B6,'[1]中期数据 (合并)'!$B$2:$C$133,2,0)</f>
        <v>[2070114]文化和旅游管理事务</v>
      </c>
      <c r="N6" s="15">
        <f>VLOOKUP(B6,'[1]中期数据 (合并)'!$B$1:$E$200,4,0)/10000</f>
        <v>89.628</v>
      </c>
      <c r="O6" s="15">
        <f>VLOOKUP(B6,[2]明细表!$C$2:$H$80,6,0)/10000</f>
        <v>39.028</v>
      </c>
    </row>
    <row r="7" ht="42.75" customHeight="1" spans="1:15">
      <c r="A7" s="9" t="s">
        <v>174</v>
      </c>
      <c r="B7" s="8" t="s">
        <v>175</v>
      </c>
      <c r="C7" s="9" t="s">
        <v>86</v>
      </c>
      <c r="D7" s="10">
        <f t="shared" ref="D7:D10" si="0">E7</f>
        <v>99.984</v>
      </c>
      <c r="E7" s="10">
        <v>99.984</v>
      </c>
      <c r="F7" s="11"/>
      <c r="G7" s="12"/>
      <c r="H7" s="12"/>
      <c r="I7" s="12"/>
      <c r="J7" s="12"/>
      <c r="K7" s="12"/>
      <c r="L7" s="12"/>
      <c r="M7" s="15" t="str">
        <f>VLOOKUP(B7,'[1]中期数据 (合并)'!$B$2:$C$133,2,0)</f>
        <v>[2070108]文化活动</v>
      </c>
      <c r="N7" s="15">
        <f>VLOOKUP(B7,'[1]中期数据 (合并)'!$B$1:$E$200,4,0)/10000</f>
        <v>244.984</v>
      </c>
      <c r="O7" s="15">
        <f>VLOOKUP(B7,[2]明细表!$C$2:$H$80,6,0)/10000</f>
        <v>99.984</v>
      </c>
    </row>
    <row r="8" ht="42.75" customHeight="1" spans="1:15">
      <c r="A8" s="9" t="s">
        <v>174</v>
      </c>
      <c r="B8" s="8" t="s">
        <v>176</v>
      </c>
      <c r="C8" s="9" t="s">
        <v>86</v>
      </c>
      <c r="D8" s="10">
        <f t="shared" si="0"/>
        <v>11.2</v>
      </c>
      <c r="E8" s="10">
        <v>11.2</v>
      </c>
      <c r="F8" s="11"/>
      <c r="G8" s="12"/>
      <c r="H8" s="12"/>
      <c r="I8" s="12"/>
      <c r="J8" s="12"/>
      <c r="K8" s="12"/>
      <c r="L8" s="12"/>
      <c r="M8" s="15" t="str">
        <f>VLOOKUP(B8,'[1]中期数据 (合并)'!$B$2:$C$133,2,0)</f>
        <v>[2070112]文化和旅游市场管理</v>
      </c>
      <c r="N8" s="15">
        <f>VLOOKUP(B8,'[1]中期数据 (合并)'!$B$1:$E$200,4,0)/10000</f>
        <v>11.372</v>
      </c>
      <c r="O8" s="15">
        <f>VLOOKUP(B8,[2]明细表!$C$2:$H$80,6,0)/10000</f>
        <v>11.2</v>
      </c>
    </row>
    <row r="9" ht="42.75" customHeight="1" spans="1:15">
      <c r="A9" s="9" t="s">
        <v>174</v>
      </c>
      <c r="B9" s="8" t="s">
        <v>177</v>
      </c>
      <c r="C9" s="9" t="s">
        <v>86</v>
      </c>
      <c r="D9" s="10">
        <f t="shared" si="0"/>
        <v>1.055</v>
      </c>
      <c r="E9" s="10">
        <v>1.055</v>
      </c>
      <c r="F9" s="11"/>
      <c r="G9" s="12"/>
      <c r="H9" s="12"/>
      <c r="I9" s="12"/>
      <c r="J9" s="12"/>
      <c r="K9" s="12"/>
      <c r="L9" s="12"/>
      <c r="M9" s="15" t="str">
        <f>VLOOKUP(B9,'[1]中期数据 (合并)'!$B$2:$C$133,2,0)</f>
        <v>[2070112]文化和旅游市场管理</v>
      </c>
      <c r="N9" s="15">
        <f>VLOOKUP(B9,'[1]中期数据 (合并)'!$B$1:$E$200,4,0)/10000</f>
        <v>2.5</v>
      </c>
      <c r="O9" s="15">
        <f>VLOOKUP(B9,[2]明细表!$C$2:$H$80,6,0)/10000</f>
        <v>1.055</v>
      </c>
    </row>
    <row r="10" ht="42.75" customHeight="1" spans="1:15">
      <c r="A10" s="9" t="s">
        <v>174</v>
      </c>
      <c r="B10" s="8" t="s">
        <v>156</v>
      </c>
      <c r="C10" s="9" t="s">
        <v>86</v>
      </c>
      <c r="D10" s="10">
        <f t="shared" si="0"/>
        <v>23.811739</v>
      </c>
      <c r="E10" s="10">
        <v>23.811739</v>
      </c>
      <c r="F10" s="11"/>
      <c r="G10" s="12"/>
      <c r="H10" s="12"/>
      <c r="I10" s="12"/>
      <c r="J10" s="12"/>
      <c r="K10" s="12"/>
      <c r="L10" s="12"/>
      <c r="M10" s="15" t="str">
        <f>VLOOKUP(B10,'[1]中期数据 (合并)'!$B$2:$C$133,2,0)</f>
        <v>[2070104]图书馆</v>
      </c>
      <c r="N10" s="15">
        <f>VLOOKUP(B10,'[1]中期数据 (合并)'!$B$1:$E$200,4,0)/10000</f>
        <v>38.811739</v>
      </c>
      <c r="O10" s="15">
        <f>VLOOKUP(B10,[2]明细表!$C$2:$H$80,6,0)/10000</f>
        <v>23.811739</v>
      </c>
    </row>
    <row r="11" ht="42.75" customHeight="1" spans="1:15">
      <c r="A11" s="9" t="s">
        <v>174</v>
      </c>
      <c r="B11" s="13" t="s">
        <v>178</v>
      </c>
      <c r="C11" s="9" t="s">
        <v>86</v>
      </c>
      <c r="D11" s="10">
        <f t="shared" ref="D11" si="1">E11</f>
        <v>29.516</v>
      </c>
      <c r="E11" s="10">
        <v>29.516</v>
      </c>
      <c r="F11" s="11"/>
      <c r="G11" s="12"/>
      <c r="H11" s="12"/>
      <c r="I11" s="12"/>
      <c r="J11" s="12"/>
      <c r="K11" s="12"/>
      <c r="L11" s="12"/>
      <c r="M11" s="15" t="str">
        <f>VLOOKUP(B11,'[1]中期数据 (合并)'!$B$2:$C$133,2,0)</f>
        <v>[2070113]旅游宣传</v>
      </c>
      <c r="N11" s="15">
        <f>VLOOKUP(B11,'[1]中期数据 (合并)'!$B$1:$E$200,4,0)/10000</f>
        <v>55.016</v>
      </c>
      <c r="O11" s="15">
        <f>VLOOKUP(B11,[2]明细表!$C$2:$H$80,6,0)/10000</f>
        <v>29.516</v>
      </c>
    </row>
    <row r="12" ht="42.75" customHeight="1" spans="1:15">
      <c r="A12" s="8" t="s">
        <v>50</v>
      </c>
      <c r="B12" s="8"/>
      <c r="C12" s="12"/>
      <c r="D12" s="10">
        <f>SUM(D6:D11)</f>
        <v>204.594739</v>
      </c>
      <c r="E12" s="10">
        <f>SUM(E6:E11)</f>
        <v>204.594739</v>
      </c>
      <c r="F12" s="11"/>
      <c r="G12" s="12"/>
      <c r="H12" s="12"/>
      <c r="I12" s="12"/>
      <c r="J12" s="12"/>
      <c r="K12" s="12"/>
      <c r="L12" s="12"/>
      <c r="M12" s="15" t="e">
        <f>VLOOKUP(B12,'[1]中期数据 (合并)'!$B$2:$C$133,2,0)</f>
        <v>#N/A</v>
      </c>
      <c r="N12" s="15" t="e">
        <f>VLOOKUP(B12,'[1]中期数据 (合并)'!$B$1:$E$200,4,0)/10000</f>
        <v>#N/A</v>
      </c>
      <c r="O12" s="15" t="e">
        <f>VLOOKUP(B12,[2]明细表!$C$2:$H$80,6,0)/10000</f>
        <v>#N/A</v>
      </c>
    </row>
    <row r="13" ht="35.1" customHeight="1" spans="13:15">
      <c r="M13" s="15" t="e">
        <f>VLOOKUP(B13,'[1]中期数据 (合并)'!$B$2:$C$133,2,0)</f>
        <v>#N/A</v>
      </c>
      <c r="N13" s="15" t="e">
        <f>VLOOKUP(B13,'[1]中期数据 (合并)'!$B$1:$E$200,4,0)/10000</f>
        <v>#N/A</v>
      </c>
      <c r="O13" s="15" t="e">
        <f>VLOOKUP(B13,[2]明细表!$C$2:$H$80,6,0)/10000</f>
        <v>#N/A</v>
      </c>
    </row>
    <row r="14" ht="35.1" customHeight="1" spans="13:15">
      <c r="M14" s="15" t="e">
        <f>VLOOKUP(B14,'[1]中期数据 (合并)'!$B$2:$C$133,2,0)</f>
        <v>#N/A</v>
      </c>
      <c r="N14" s="15" t="e">
        <f>VLOOKUP(B14,'[1]中期数据 (合并)'!$B$1:$E$200,4,0)/10000</f>
        <v>#N/A</v>
      </c>
      <c r="O14" s="15" t="e">
        <f>VLOOKUP(B14,[2]明细表!$C$2:$H$80,6,0)/10000</f>
        <v>#N/A</v>
      </c>
    </row>
    <row r="15" ht="35.1" customHeight="1" spans="13:15">
      <c r="M15" s="15" t="e">
        <f>VLOOKUP(B15,'[1]中期数据 (合并)'!$B$2:$C$133,2,0)</f>
        <v>#N/A</v>
      </c>
      <c r="N15" s="15" t="e">
        <f>VLOOKUP(B15,'[1]中期数据 (合并)'!$B$1:$E$200,4,0)/10000</f>
        <v>#N/A</v>
      </c>
      <c r="O15" s="15" t="e">
        <f>VLOOKUP(B15,[2]明细表!$C$2:$H$80,6,0)/10000</f>
        <v>#N/A</v>
      </c>
    </row>
    <row r="16" ht="35.1" customHeight="1" spans="13:15">
      <c r="M16" s="15" t="e">
        <f>VLOOKUP(B16,'[1]中期数据 (合并)'!$B$2:$C$133,2,0)</f>
        <v>#N/A</v>
      </c>
      <c r="N16" s="15" t="e">
        <f>VLOOKUP(B16,'[1]中期数据 (合并)'!$B$1:$E$200,4,0)/10000</f>
        <v>#N/A</v>
      </c>
      <c r="O16" s="15" t="e">
        <f>VLOOKUP(B16,[2]明细表!$C$2:$H$80,6,0)/10000</f>
        <v>#N/A</v>
      </c>
    </row>
    <row r="17" ht="35.1" customHeight="1" spans="13:15">
      <c r="M17" s="15" t="e">
        <f>VLOOKUP(B17,'[1]中期数据 (合并)'!$B$2:$C$133,2,0)</f>
        <v>#N/A</v>
      </c>
      <c r="N17" s="15" t="e">
        <f>VLOOKUP(B17,'[1]中期数据 (合并)'!$B$1:$E$200,4,0)/10000</f>
        <v>#N/A</v>
      </c>
      <c r="O17" s="15" t="e">
        <f>VLOOKUP(B17,[2]明细表!$C$2:$H$80,6,0)/10000</f>
        <v>#N/A</v>
      </c>
    </row>
    <row r="18" ht="35.1" customHeight="1" spans="13:15">
      <c r="M18" s="15" t="e">
        <f>VLOOKUP(B18,'[1]中期数据 (合并)'!$B$2:$C$133,2,0)</f>
        <v>#N/A</v>
      </c>
      <c r="N18" s="15" t="e">
        <f>VLOOKUP(B18,'[1]中期数据 (合并)'!$B$1:$E$200,4,0)/10000</f>
        <v>#N/A</v>
      </c>
      <c r="O18" s="15" t="e">
        <f>VLOOKUP(B18,[2]明细表!$C$2:$H$80,6,0)/10000</f>
        <v>#N/A</v>
      </c>
    </row>
    <row r="19" ht="35.1" customHeight="1" spans="13:15">
      <c r="M19" s="15" t="e">
        <f>VLOOKUP(B19,'[1]中期数据 (合并)'!$B$2:$C$133,2,0)</f>
        <v>#N/A</v>
      </c>
      <c r="N19" s="15" t="e">
        <f>VLOOKUP(B19,'[1]中期数据 (合并)'!$B$1:$E$200,4,0)/10000</f>
        <v>#N/A</v>
      </c>
      <c r="O19" s="15" t="e">
        <f>VLOOKUP(B19,[2]明细表!$C$2:$H$80,6,0)/10000</f>
        <v>#N/A</v>
      </c>
    </row>
    <row r="20" ht="35.1" customHeight="1" spans="13:15">
      <c r="M20" s="15" t="e">
        <f>VLOOKUP(B20,'[1]中期数据 (合并)'!$B$2:$C$133,2,0)</f>
        <v>#N/A</v>
      </c>
      <c r="N20" s="15" t="e">
        <f>VLOOKUP(B20,'[1]中期数据 (合并)'!$B$1:$E$200,4,0)/10000</f>
        <v>#N/A</v>
      </c>
      <c r="O20" s="15" t="e">
        <f>VLOOKUP(B20,[2]明细表!$C$2:$H$80,6,0)/10000</f>
        <v>#N/A</v>
      </c>
    </row>
    <row r="21" ht="35.1" customHeight="1" spans="13:15">
      <c r="M21" s="15" t="e">
        <f>VLOOKUP(B21,'[1]中期数据 (合并)'!$B$2:$C$133,2,0)</f>
        <v>#N/A</v>
      </c>
      <c r="N21" s="15" t="e">
        <f>VLOOKUP(B21,'[1]中期数据 (合并)'!$B$1:$E$200,4,0)/10000</f>
        <v>#N/A</v>
      </c>
      <c r="O21" s="15" t="e">
        <f>VLOOKUP(B21,[2]明细表!$C$2:$H$80,6,0)/10000</f>
        <v>#N/A</v>
      </c>
    </row>
    <row r="22" ht="35.1" customHeight="1" spans="13:15">
      <c r="M22" s="15" t="e">
        <f>VLOOKUP(B22,'[1]中期数据 (合并)'!$B$2:$C$133,2,0)</f>
        <v>#N/A</v>
      </c>
      <c r="N22" s="15" t="e">
        <f>VLOOKUP(B22,'[1]中期数据 (合并)'!$B$1:$E$200,4,0)/10000</f>
        <v>#N/A</v>
      </c>
      <c r="O22" s="15" t="e">
        <f>VLOOKUP(B22,[2]明细表!$C$2:$H$80,6,0)/10000</f>
        <v>#N/A</v>
      </c>
    </row>
    <row r="23" ht="35.1" customHeight="1" spans="5:5">
      <c r="E23" s="2">
        <f>SUBTOTAL(9,E5:E22)</f>
        <v>409.189478</v>
      </c>
    </row>
  </sheetData>
  <autoFilter xmlns:etc="http://www.wps.cn/officeDocument/2017/etCustomData" ref="A5:O22" etc:filterBottomFollowUsedRange="0">
    <extLst/>
  </autoFilter>
  <mergeCells count="12">
    <mergeCell ref="A1:B1"/>
    <mergeCell ref="B2:L2"/>
    <mergeCell ref="A3:C3"/>
    <mergeCell ref="K3:L3"/>
    <mergeCell ref="E4:G4"/>
    <mergeCell ref="H4:J4"/>
    <mergeCell ref="A4:A5"/>
    <mergeCell ref="B4:B5"/>
    <mergeCell ref="C4:C5"/>
    <mergeCell ref="D4:D5"/>
    <mergeCell ref="K4:K5"/>
    <mergeCell ref="L4:L5"/>
  </mergeCell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16" workbookViewId="0">
      <selection activeCell="B7" sqref="B7"/>
    </sheetView>
  </sheetViews>
  <sheetFormatPr defaultColWidth="6.66666666666667" defaultRowHeight="18" customHeight="1"/>
  <cols>
    <col min="1" max="1" width="50.6666666666667" style="120" customWidth="1"/>
    <col min="2" max="2" width="17.6666666666667" style="120" customWidth="1"/>
    <col min="3" max="3" width="50.6666666666667" style="120" customWidth="1"/>
    <col min="4" max="4" width="17.6666666666667" style="120" customWidth="1"/>
    <col min="5" max="156" width="9" style="120" customWidth="1"/>
    <col min="157" max="249" width="9.16666666666667" style="120" customWidth="1"/>
    <col min="250" max="16384" width="6.66666666666667" style="120"/>
  </cols>
  <sheetData>
    <row r="1" ht="24" customHeight="1" spans="1:1">
      <c r="A1" s="122" t="s">
        <v>0</v>
      </c>
    </row>
    <row r="2" ht="42" customHeight="1" spans="1:249">
      <c r="A2" s="124" t="s">
        <v>1</v>
      </c>
      <c r="B2" s="124"/>
      <c r="C2" s="124"/>
      <c r="D2" s="124"/>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row>
    <row r="3" ht="24" customHeight="1" spans="1:249">
      <c r="A3" s="129" t="s">
        <v>2</v>
      </c>
      <c r="B3" s="113"/>
      <c r="C3" s="113"/>
      <c r="D3" s="113" t="s">
        <v>3</v>
      </c>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row>
    <row r="4" ht="37.15" customHeight="1" spans="1:249">
      <c r="A4" s="63" t="s">
        <v>4</v>
      </c>
      <c r="B4" s="63"/>
      <c r="C4" s="63" t="s">
        <v>5</v>
      </c>
      <c r="D4" s="63"/>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row>
    <row r="5" ht="37.15" customHeight="1" spans="1:249">
      <c r="A5" s="63" t="s">
        <v>6</v>
      </c>
      <c r="B5" s="63" t="s">
        <v>7</v>
      </c>
      <c r="C5" s="63" t="s">
        <v>6</v>
      </c>
      <c r="D5" s="63" t="s">
        <v>7</v>
      </c>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row>
    <row r="6" ht="30" customHeight="1" spans="1:249">
      <c r="A6" s="130" t="s">
        <v>8</v>
      </c>
      <c r="B6" s="59">
        <f>'4'!B6</f>
        <v>483.691123</v>
      </c>
      <c r="C6" s="62" t="s">
        <v>9</v>
      </c>
      <c r="D6" s="59"/>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row>
    <row r="7" ht="30" customHeight="1" spans="1:249">
      <c r="A7" s="130" t="s">
        <v>10</v>
      </c>
      <c r="B7" s="59"/>
      <c r="C7" s="62" t="s">
        <v>11</v>
      </c>
      <c r="D7" s="59"/>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row>
    <row r="8" ht="30" customHeight="1" spans="1:249">
      <c r="A8" s="130" t="s">
        <v>12</v>
      </c>
      <c r="B8" s="59"/>
      <c r="C8" s="62" t="s">
        <v>13</v>
      </c>
      <c r="D8" s="59"/>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row>
    <row r="9" ht="30" customHeight="1" spans="1:249">
      <c r="A9" s="131" t="s">
        <v>14</v>
      </c>
      <c r="B9" s="59"/>
      <c r="C9" s="62" t="s">
        <v>15</v>
      </c>
      <c r="D9" s="59"/>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row>
    <row r="10" ht="30" customHeight="1" spans="1:249">
      <c r="A10" s="131" t="s">
        <v>16</v>
      </c>
      <c r="B10" s="59"/>
      <c r="C10" s="62" t="s">
        <v>17</v>
      </c>
      <c r="D10" s="59">
        <f>'4'!D10</f>
        <v>483.691123</v>
      </c>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row>
    <row r="11" ht="30" customHeight="1" spans="1:249">
      <c r="A11" s="131" t="s">
        <v>18</v>
      </c>
      <c r="B11" s="59"/>
      <c r="C11" s="132" t="s">
        <v>19</v>
      </c>
      <c r="D11" s="59"/>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row>
    <row r="12" ht="30" customHeight="1" spans="1:249">
      <c r="A12" s="130" t="s">
        <v>20</v>
      </c>
      <c r="B12" s="59"/>
      <c r="C12" s="62" t="s">
        <v>21</v>
      </c>
      <c r="D12" s="59"/>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row>
    <row r="13" ht="30" customHeight="1" spans="1:249">
      <c r="A13" s="130" t="s">
        <v>22</v>
      </c>
      <c r="B13" s="133"/>
      <c r="C13" s="62" t="s">
        <v>23</v>
      </c>
      <c r="D13" s="59"/>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row>
    <row r="14" ht="30" customHeight="1" spans="1:249">
      <c r="A14" s="130" t="s">
        <v>24</v>
      </c>
      <c r="B14" s="133"/>
      <c r="C14" s="62" t="s">
        <v>25</v>
      </c>
      <c r="D14" s="59"/>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row>
    <row r="15" ht="30" customHeight="1" spans="1:249">
      <c r="A15" s="130"/>
      <c r="B15" s="133"/>
      <c r="C15" s="62" t="s">
        <v>26</v>
      </c>
      <c r="D15" s="59"/>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row>
    <row r="16" ht="30" customHeight="1" spans="1:249">
      <c r="A16" s="130"/>
      <c r="B16" s="133"/>
      <c r="C16" s="62" t="s">
        <v>27</v>
      </c>
      <c r="D16" s="59"/>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row>
    <row r="17" ht="30" customHeight="1" spans="1:249">
      <c r="A17" s="130"/>
      <c r="B17" s="133"/>
      <c r="C17" s="62" t="s">
        <v>28</v>
      </c>
      <c r="D17" s="59"/>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row>
    <row r="18" ht="30" customHeight="1" spans="1:249">
      <c r="A18" s="130"/>
      <c r="B18" s="59"/>
      <c r="C18" s="62" t="s">
        <v>29</v>
      </c>
      <c r="D18" s="59"/>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row>
    <row r="19" ht="30" customHeight="1" spans="1:249">
      <c r="A19" s="130"/>
      <c r="B19" s="59"/>
      <c r="C19" s="62" t="s">
        <v>30</v>
      </c>
      <c r="D19" s="59"/>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row>
    <row r="20" ht="30" customHeight="1" spans="1:249">
      <c r="A20" s="130"/>
      <c r="B20" s="59"/>
      <c r="C20" s="62" t="s">
        <v>31</v>
      </c>
      <c r="D20" s="13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row>
    <row r="21" ht="30" customHeight="1" spans="1:249">
      <c r="A21" s="62"/>
      <c r="B21" s="59"/>
      <c r="C21" s="62" t="s">
        <v>32</v>
      </c>
      <c r="D21" s="13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row>
    <row r="22" ht="30" customHeight="1" spans="1:249">
      <c r="A22" s="62"/>
      <c r="B22" s="59"/>
      <c r="C22" s="135" t="s">
        <v>33</v>
      </c>
      <c r="D22" s="59"/>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row>
    <row r="23" ht="30" customHeight="1" spans="1:249">
      <c r="A23" s="62"/>
      <c r="B23" s="59"/>
      <c r="C23" s="135" t="s">
        <v>34</v>
      </c>
      <c r="D23" s="136"/>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row>
    <row r="24" ht="30" customHeight="1" spans="1:249">
      <c r="A24" s="62"/>
      <c r="B24" s="59"/>
      <c r="C24" s="135" t="s">
        <v>35</v>
      </c>
      <c r="D24" s="136"/>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row>
    <row r="25" ht="31.15" customHeight="1" spans="1:249">
      <c r="A25" s="62"/>
      <c r="B25" s="59"/>
      <c r="C25" s="135" t="s">
        <v>36</v>
      </c>
      <c r="D25" s="136"/>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row>
    <row r="26" ht="31.15" customHeight="1" spans="1:249">
      <c r="A26" s="62"/>
      <c r="B26" s="59"/>
      <c r="C26" s="135" t="s">
        <v>37</v>
      </c>
      <c r="D26" s="136"/>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row>
    <row r="27" ht="31.15" customHeight="1" spans="1:249">
      <c r="A27" s="62"/>
      <c r="B27" s="59"/>
      <c r="C27" s="135" t="s">
        <v>38</v>
      </c>
      <c r="D27" s="136"/>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row>
    <row r="28" ht="30" customHeight="1" spans="1:249">
      <c r="A28" s="126" t="s">
        <v>39</v>
      </c>
      <c r="B28" s="59">
        <f>B6+B7</f>
        <v>483.691123</v>
      </c>
      <c r="C28" s="126" t="s">
        <v>40</v>
      </c>
      <c r="D28" s="59">
        <f>SUM(D6:D27)</f>
        <v>483.691123</v>
      </c>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row>
    <row r="29" ht="30" customHeight="1" spans="1:249">
      <c r="A29" s="130" t="s">
        <v>41</v>
      </c>
      <c r="B29" s="59"/>
      <c r="C29" s="62" t="s">
        <v>42</v>
      </c>
      <c r="D29" s="59"/>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P29" s="114"/>
      <c r="HQ29" s="114"/>
      <c r="HR29" s="114"/>
      <c r="HS29" s="114"/>
      <c r="HT29" s="114"/>
      <c r="HU29" s="114"/>
      <c r="HV29" s="114"/>
      <c r="HW29" s="114"/>
      <c r="HX29" s="114"/>
      <c r="HY29" s="114"/>
      <c r="HZ29" s="114"/>
      <c r="IA29" s="114"/>
      <c r="IB29" s="114"/>
      <c r="IC29" s="114"/>
      <c r="ID29" s="114"/>
      <c r="IE29" s="114"/>
      <c r="IF29" s="114"/>
      <c r="IG29" s="114"/>
      <c r="IH29" s="114"/>
      <c r="II29" s="114"/>
      <c r="IJ29" s="114"/>
      <c r="IK29" s="114"/>
      <c r="IL29" s="114"/>
      <c r="IM29" s="114"/>
      <c r="IN29" s="114"/>
      <c r="IO29" s="114"/>
    </row>
    <row r="30" ht="30" customHeight="1" spans="1:249">
      <c r="A30" s="126" t="s">
        <v>43</v>
      </c>
      <c r="B30" s="59">
        <f>B28+B29</f>
        <v>483.691123</v>
      </c>
      <c r="C30" s="126" t="s">
        <v>44</v>
      </c>
      <c r="D30" s="59">
        <f>D28+D29</f>
        <v>483.691123</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row>
    <row r="31" ht="27" customHeight="1" spans="1:249">
      <c r="A31" s="137" t="s">
        <v>45</v>
      </c>
      <c r="B31" s="138"/>
      <c r="C31" s="139"/>
      <c r="D31" s="138"/>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row>
    <row r="32" ht="27.75" customHeight="1" spans="1:249">
      <c r="A32" s="140"/>
      <c r="B32" s="140"/>
      <c r="C32" s="140"/>
      <c r="D32" s="140"/>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row>
    <row r="33" ht="27.75" customHeight="1" spans="1:249">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c r="DH33" s="140"/>
      <c r="DI33" s="140"/>
      <c r="DJ33" s="140"/>
      <c r="DK33" s="140"/>
      <c r="DL33" s="140"/>
      <c r="DM33" s="140"/>
      <c r="DN33" s="140"/>
      <c r="DO33" s="140"/>
      <c r="DP33" s="140"/>
      <c r="DQ33" s="140"/>
      <c r="DR33" s="140"/>
      <c r="DS33" s="140"/>
      <c r="DT33" s="140"/>
      <c r="DU33" s="140"/>
      <c r="DV33" s="140"/>
      <c r="DW33" s="140"/>
      <c r="DX33" s="140"/>
      <c r="DY33" s="140"/>
      <c r="DZ33" s="140"/>
      <c r="EA33" s="140"/>
      <c r="EB33" s="140"/>
      <c r="EC33" s="140"/>
      <c r="ED33" s="140"/>
      <c r="EE33" s="140"/>
      <c r="EF33" s="140"/>
      <c r="EG33" s="140"/>
      <c r="EH33" s="140"/>
      <c r="EI33" s="140"/>
      <c r="EJ33" s="140"/>
      <c r="EK33" s="140"/>
      <c r="EL33" s="140"/>
      <c r="EM33" s="140"/>
      <c r="EN33" s="140"/>
      <c r="EO33" s="140"/>
      <c r="EP33" s="140"/>
      <c r="EQ33" s="140"/>
      <c r="ER33" s="140"/>
      <c r="ES33" s="140"/>
      <c r="ET33" s="140"/>
      <c r="EU33" s="140"/>
      <c r="EV33" s="140"/>
      <c r="EW33" s="140"/>
      <c r="EX33" s="140"/>
      <c r="EY33" s="140"/>
      <c r="EZ33" s="140"/>
      <c r="FA33" s="141"/>
      <c r="FB33" s="141"/>
      <c r="FC33" s="141"/>
      <c r="FD33" s="141"/>
      <c r="FE33" s="141"/>
      <c r="FF33" s="141"/>
      <c r="FG33" s="141"/>
      <c r="FH33" s="141"/>
      <c r="FI33" s="141"/>
      <c r="FJ33" s="141"/>
      <c r="FK33" s="141"/>
      <c r="FL33" s="141"/>
      <c r="FM33" s="141"/>
      <c r="FN33" s="141"/>
      <c r="FO33" s="141"/>
      <c r="FP33" s="141"/>
      <c r="FQ33" s="141"/>
      <c r="FR33" s="141"/>
      <c r="FS33" s="141"/>
      <c r="FT33" s="141"/>
      <c r="FU33" s="141"/>
      <c r="FV33" s="141"/>
      <c r="FW33" s="141"/>
      <c r="FX33" s="141"/>
      <c r="FY33" s="141"/>
      <c r="FZ33" s="141"/>
      <c r="GA33" s="141"/>
      <c r="GB33" s="141"/>
      <c r="GC33" s="141"/>
      <c r="GD33" s="141"/>
      <c r="GE33" s="141"/>
      <c r="GF33" s="141"/>
      <c r="GG33" s="141"/>
      <c r="GH33" s="141"/>
      <c r="GI33" s="141"/>
      <c r="GJ33" s="141"/>
      <c r="GK33" s="141"/>
      <c r="GL33" s="141"/>
      <c r="GM33" s="141"/>
      <c r="GN33" s="141"/>
      <c r="GO33" s="141"/>
      <c r="GP33" s="141"/>
      <c r="GQ33" s="141"/>
      <c r="GR33" s="141"/>
      <c r="GS33" s="141"/>
      <c r="GT33" s="141"/>
      <c r="GU33" s="141"/>
      <c r="GV33" s="141"/>
      <c r="GW33" s="141"/>
      <c r="GX33" s="141"/>
      <c r="GY33" s="141"/>
      <c r="GZ33" s="141"/>
      <c r="HA33" s="141"/>
      <c r="HB33" s="141"/>
      <c r="HC33" s="141"/>
      <c r="HD33" s="141"/>
      <c r="HE33" s="141"/>
      <c r="HF33" s="141"/>
      <c r="HG33" s="141"/>
      <c r="HH33" s="141"/>
      <c r="HI33" s="141"/>
      <c r="HJ33" s="141"/>
      <c r="HK33" s="141"/>
      <c r="HL33" s="141"/>
      <c r="HM33" s="141"/>
      <c r="HN33" s="141"/>
      <c r="HO33" s="141"/>
      <c r="HP33" s="141"/>
      <c r="HQ33" s="141"/>
      <c r="HR33" s="141"/>
      <c r="HS33" s="141"/>
      <c r="HT33" s="141"/>
      <c r="HU33" s="141"/>
      <c r="HV33" s="141"/>
      <c r="HW33" s="141"/>
      <c r="HX33" s="141"/>
      <c r="HY33" s="141"/>
      <c r="HZ33" s="141"/>
      <c r="IA33" s="141"/>
      <c r="IB33" s="141"/>
      <c r="IC33" s="141"/>
      <c r="ID33" s="141"/>
      <c r="IE33" s="141"/>
      <c r="IF33" s="141"/>
      <c r="IG33" s="141"/>
      <c r="IH33" s="141"/>
      <c r="II33" s="141"/>
      <c r="IJ33" s="141"/>
      <c r="IK33" s="141"/>
      <c r="IL33" s="141"/>
      <c r="IM33" s="141"/>
      <c r="IN33" s="141"/>
      <c r="IO33" s="141"/>
    </row>
    <row r="34" ht="27.75" customHeight="1" spans="1:249">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1"/>
      <c r="FB34" s="141"/>
      <c r="FC34" s="141"/>
      <c r="FD34" s="141"/>
      <c r="FE34" s="141"/>
      <c r="FF34" s="141"/>
      <c r="FG34" s="141"/>
      <c r="FH34" s="141"/>
      <c r="FI34" s="141"/>
      <c r="FJ34" s="141"/>
      <c r="FK34" s="141"/>
      <c r="FL34" s="141"/>
      <c r="FM34" s="141"/>
      <c r="FN34" s="141"/>
      <c r="FO34" s="141"/>
      <c r="FP34" s="141"/>
      <c r="FQ34" s="141"/>
      <c r="FR34" s="141"/>
      <c r="FS34" s="141"/>
      <c r="FT34" s="141"/>
      <c r="FU34" s="141"/>
      <c r="FV34" s="141"/>
      <c r="FW34" s="141"/>
      <c r="FX34" s="141"/>
      <c r="FY34" s="141"/>
      <c r="FZ34" s="141"/>
      <c r="GA34" s="141"/>
      <c r="GB34" s="141"/>
      <c r="GC34" s="141"/>
      <c r="GD34" s="141"/>
      <c r="GE34" s="141"/>
      <c r="GF34" s="141"/>
      <c r="GG34" s="141"/>
      <c r="GH34" s="141"/>
      <c r="GI34" s="141"/>
      <c r="GJ34" s="141"/>
      <c r="GK34" s="141"/>
      <c r="GL34" s="141"/>
      <c r="GM34" s="141"/>
      <c r="GN34" s="141"/>
      <c r="GO34" s="141"/>
      <c r="GP34" s="141"/>
      <c r="GQ34" s="141"/>
      <c r="GR34" s="141"/>
      <c r="GS34" s="141"/>
      <c r="GT34" s="141"/>
      <c r="GU34" s="141"/>
      <c r="GV34" s="141"/>
      <c r="GW34" s="141"/>
      <c r="GX34" s="141"/>
      <c r="GY34" s="141"/>
      <c r="GZ34" s="141"/>
      <c r="HA34" s="141"/>
      <c r="HB34" s="141"/>
      <c r="HC34" s="141"/>
      <c r="HD34" s="141"/>
      <c r="HE34" s="141"/>
      <c r="HF34" s="141"/>
      <c r="HG34" s="141"/>
      <c r="HH34" s="141"/>
      <c r="HI34" s="141"/>
      <c r="HJ34" s="141"/>
      <c r="HK34" s="141"/>
      <c r="HL34" s="141"/>
      <c r="HM34" s="141"/>
      <c r="HN34" s="141"/>
      <c r="HO34" s="141"/>
      <c r="HP34" s="141"/>
      <c r="HQ34" s="141"/>
      <c r="HR34" s="141"/>
      <c r="HS34" s="141"/>
      <c r="HT34" s="141"/>
      <c r="HU34" s="141"/>
      <c r="HV34" s="141"/>
      <c r="HW34" s="141"/>
      <c r="HX34" s="141"/>
      <c r="HY34" s="141"/>
      <c r="HZ34" s="141"/>
      <c r="IA34" s="141"/>
      <c r="IB34" s="141"/>
      <c r="IC34" s="141"/>
      <c r="ID34" s="141"/>
      <c r="IE34" s="141"/>
      <c r="IF34" s="141"/>
      <c r="IG34" s="141"/>
      <c r="IH34" s="141"/>
      <c r="II34" s="141"/>
      <c r="IJ34" s="141"/>
      <c r="IK34" s="141"/>
      <c r="IL34" s="141"/>
      <c r="IM34" s="141"/>
      <c r="IN34" s="141"/>
      <c r="IO34" s="141"/>
    </row>
    <row r="35" ht="27.75" customHeight="1" spans="1:249">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c r="DH35" s="140"/>
      <c r="DI35" s="140"/>
      <c r="DJ35" s="140"/>
      <c r="DK35" s="140"/>
      <c r="DL35" s="140"/>
      <c r="DM35" s="140"/>
      <c r="DN35" s="140"/>
      <c r="DO35" s="140"/>
      <c r="DP35" s="140"/>
      <c r="DQ35" s="140"/>
      <c r="DR35" s="140"/>
      <c r="DS35" s="140"/>
      <c r="DT35" s="140"/>
      <c r="DU35" s="140"/>
      <c r="DV35" s="140"/>
      <c r="DW35" s="140"/>
      <c r="DX35" s="140"/>
      <c r="DY35" s="140"/>
      <c r="DZ35" s="140"/>
      <c r="EA35" s="140"/>
      <c r="EB35" s="140"/>
      <c r="EC35" s="140"/>
      <c r="ED35" s="140"/>
      <c r="EE35" s="140"/>
      <c r="EF35" s="140"/>
      <c r="EG35" s="140"/>
      <c r="EH35" s="140"/>
      <c r="EI35" s="140"/>
      <c r="EJ35" s="140"/>
      <c r="EK35" s="140"/>
      <c r="EL35" s="140"/>
      <c r="EM35" s="140"/>
      <c r="EN35" s="140"/>
      <c r="EO35" s="140"/>
      <c r="EP35" s="140"/>
      <c r="EQ35" s="140"/>
      <c r="ER35" s="140"/>
      <c r="ES35" s="140"/>
      <c r="ET35" s="140"/>
      <c r="EU35" s="140"/>
      <c r="EV35" s="140"/>
      <c r="EW35" s="140"/>
      <c r="EX35" s="140"/>
      <c r="EY35" s="140"/>
      <c r="EZ35" s="140"/>
      <c r="FA35" s="141"/>
      <c r="FB35" s="141"/>
      <c r="FC35" s="141"/>
      <c r="FD35" s="141"/>
      <c r="FE35" s="141"/>
      <c r="FF35" s="141"/>
      <c r="FG35" s="141"/>
      <c r="FH35" s="141"/>
      <c r="FI35" s="141"/>
      <c r="FJ35" s="141"/>
      <c r="FK35" s="141"/>
      <c r="FL35" s="141"/>
      <c r="FM35" s="141"/>
      <c r="FN35" s="141"/>
      <c r="FO35" s="141"/>
      <c r="FP35" s="141"/>
      <c r="FQ35" s="141"/>
      <c r="FR35" s="141"/>
      <c r="FS35" s="141"/>
      <c r="FT35" s="141"/>
      <c r="FU35" s="141"/>
      <c r="FV35" s="141"/>
      <c r="FW35" s="141"/>
      <c r="FX35" s="141"/>
      <c r="FY35" s="141"/>
      <c r="FZ35" s="141"/>
      <c r="GA35" s="141"/>
      <c r="GB35" s="141"/>
      <c r="GC35" s="141"/>
      <c r="GD35" s="141"/>
      <c r="GE35" s="141"/>
      <c r="GF35" s="141"/>
      <c r="GG35" s="141"/>
      <c r="GH35" s="141"/>
      <c r="GI35" s="141"/>
      <c r="GJ35" s="141"/>
      <c r="GK35" s="141"/>
      <c r="GL35" s="141"/>
      <c r="GM35" s="141"/>
      <c r="GN35" s="141"/>
      <c r="GO35" s="141"/>
      <c r="GP35" s="141"/>
      <c r="GQ35" s="141"/>
      <c r="GR35" s="141"/>
      <c r="GS35" s="141"/>
      <c r="GT35" s="141"/>
      <c r="GU35" s="141"/>
      <c r="GV35" s="141"/>
      <c r="GW35" s="141"/>
      <c r="GX35" s="141"/>
      <c r="GY35" s="141"/>
      <c r="GZ35" s="141"/>
      <c r="HA35" s="141"/>
      <c r="HB35" s="141"/>
      <c r="HC35" s="141"/>
      <c r="HD35" s="141"/>
      <c r="HE35" s="141"/>
      <c r="HF35" s="141"/>
      <c r="HG35" s="141"/>
      <c r="HH35" s="141"/>
      <c r="HI35" s="141"/>
      <c r="HJ35" s="141"/>
      <c r="HK35" s="141"/>
      <c r="HL35" s="141"/>
      <c r="HM35" s="141"/>
      <c r="HN35" s="141"/>
      <c r="HO35" s="141"/>
      <c r="HP35" s="141"/>
      <c r="HQ35" s="141"/>
      <c r="HR35" s="141"/>
      <c r="HS35" s="141"/>
      <c r="HT35" s="141"/>
      <c r="HU35" s="141"/>
      <c r="HV35" s="141"/>
      <c r="HW35" s="141"/>
      <c r="HX35" s="141"/>
      <c r="HY35" s="141"/>
      <c r="HZ35" s="141"/>
      <c r="IA35" s="141"/>
      <c r="IB35" s="141"/>
      <c r="IC35" s="141"/>
      <c r="ID35" s="141"/>
      <c r="IE35" s="141"/>
      <c r="IF35" s="141"/>
      <c r="IG35" s="141"/>
      <c r="IH35" s="141"/>
      <c r="II35" s="141"/>
      <c r="IJ35" s="141"/>
      <c r="IK35" s="141"/>
      <c r="IL35" s="141"/>
      <c r="IM35" s="141"/>
      <c r="IN35" s="141"/>
      <c r="IO35" s="141"/>
    </row>
    <row r="36" ht="27.75" customHeight="1" spans="1:249">
      <c r="A36" s="140"/>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c r="DE36" s="140"/>
      <c r="DF36" s="140"/>
      <c r="DG36" s="140"/>
      <c r="DH36" s="140"/>
      <c r="DI36" s="140"/>
      <c r="DJ36" s="140"/>
      <c r="DK36" s="140"/>
      <c r="DL36" s="140"/>
      <c r="DM36" s="140"/>
      <c r="DN36" s="140"/>
      <c r="DO36" s="140"/>
      <c r="DP36" s="140"/>
      <c r="DQ36" s="140"/>
      <c r="DR36" s="140"/>
      <c r="DS36" s="140"/>
      <c r="DT36" s="140"/>
      <c r="DU36" s="140"/>
      <c r="DV36" s="140"/>
      <c r="DW36" s="140"/>
      <c r="DX36" s="140"/>
      <c r="DY36" s="140"/>
      <c r="DZ36" s="140"/>
      <c r="EA36" s="140"/>
      <c r="EB36" s="140"/>
      <c r="EC36" s="140"/>
      <c r="ED36" s="140"/>
      <c r="EE36" s="140"/>
      <c r="EF36" s="140"/>
      <c r="EG36" s="140"/>
      <c r="EH36" s="140"/>
      <c r="EI36" s="140"/>
      <c r="EJ36" s="140"/>
      <c r="EK36" s="140"/>
      <c r="EL36" s="140"/>
      <c r="EM36" s="140"/>
      <c r="EN36" s="140"/>
      <c r="EO36" s="140"/>
      <c r="EP36" s="140"/>
      <c r="EQ36" s="140"/>
      <c r="ER36" s="140"/>
      <c r="ES36" s="140"/>
      <c r="ET36" s="140"/>
      <c r="EU36" s="140"/>
      <c r="EV36" s="140"/>
      <c r="EW36" s="140"/>
      <c r="EX36" s="140"/>
      <c r="EY36" s="140"/>
      <c r="EZ36" s="140"/>
      <c r="FA36" s="141"/>
      <c r="FB36" s="141"/>
      <c r="FC36" s="141"/>
      <c r="FD36" s="141"/>
      <c r="FE36" s="141"/>
      <c r="FF36" s="141"/>
      <c r="FG36" s="141"/>
      <c r="FH36" s="141"/>
      <c r="FI36" s="141"/>
      <c r="FJ36" s="141"/>
      <c r="FK36" s="141"/>
      <c r="FL36" s="141"/>
      <c r="FM36" s="141"/>
      <c r="FN36" s="141"/>
      <c r="FO36" s="141"/>
      <c r="FP36" s="141"/>
      <c r="FQ36" s="141"/>
      <c r="FR36" s="141"/>
      <c r="FS36" s="141"/>
      <c r="FT36" s="141"/>
      <c r="FU36" s="141"/>
      <c r="FV36" s="141"/>
      <c r="FW36" s="141"/>
      <c r="FX36" s="141"/>
      <c r="FY36" s="141"/>
      <c r="FZ36" s="141"/>
      <c r="GA36" s="141"/>
      <c r="GB36" s="141"/>
      <c r="GC36" s="141"/>
      <c r="GD36" s="141"/>
      <c r="GE36" s="141"/>
      <c r="GF36" s="141"/>
      <c r="GG36" s="141"/>
      <c r="GH36" s="141"/>
      <c r="GI36" s="141"/>
      <c r="GJ36" s="141"/>
      <c r="GK36" s="141"/>
      <c r="GL36" s="141"/>
      <c r="GM36" s="141"/>
      <c r="GN36" s="141"/>
      <c r="GO36" s="141"/>
      <c r="GP36" s="141"/>
      <c r="GQ36" s="141"/>
      <c r="GR36" s="141"/>
      <c r="GS36" s="141"/>
      <c r="GT36" s="141"/>
      <c r="GU36" s="141"/>
      <c r="GV36" s="141"/>
      <c r="GW36" s="141"/>
      <c r="GX36" s="141"/>
      <c r="GY36" s="141"/>
      <c r="GZ36" s="141"/>
      <c r="HA36" s="141"/>
      <c r="HB36" s="141"/>
      <c r="HC36" s="141"/>
      <c r="HD36" s="141"/>
      <c r="HE36" s="141"/>
      <c r="HF36" s="141"/>
      <c r="HG36" s="141"/>
      <c r="HH36" s="141"/>
      <c r="HI36" s="141"/>
      <c r="HJ36" s="141"/>
      <c r="HK36" s="141"/>
      <c r="HL36" s="141"/>
      <c r="HM36" s="141"/>
      <c r="HN36" s="141"/>
      <c r="HO36" s="141"/>
      <c r="HP36" s="141"/>
      <c r="HQ36" s="141"/>
      <c r="HR36" s="141"/>
      <c r="HS36" s="141"/>
      <c r="HT36" s="141"/>
      <c r="HU36" s="141"/>
      <c r="HV36" s="141"/>
      <c r="HW36" s="141"/>
      <c r="HX36" s="141"/>
      <c r="HY36" s="141"/>
      <c r="HZ36" s="141"/>
      <c r="IA36" s="141"/>
      <c r="IB36" s="141"/>
      <c r="IC36" s="141"/>
      <c r="ID36" s="141"/>
      <c r="IE36" s="141"/>
      <c r="IF36" s="141"/>
      <c r="IG36" s="141"/>
      <c r="IH36" s="141"/>
      <c r="II36" s="141"/>
      <c r="IJ36" s="141"/>
      <c r="IK36" s="141"/>
      <c r="IL36" s="141"/>
      <c r="IM36" s="141"/>
      <c r="IN36" s="141"/>
      <c r="IO36" s="141"/>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showGridLines="0" showZeros="0" view="pageBreakPreview" zoomScale="85" zoomScaleNormal="115" topLeftCell="A4" workbookViewId="0">
      <selection activeCell="F15" sqref="F15"/>
    </sheetView>
  </sheetViews>
  <sheetFormatPr defaultColWidth="9.16666666666667" defaultRowHeight="27.75" customHeight="1"/>
  <cols>
    <col min="1" max="1" width="21.5" style="117" customWidth="1"/>
    <col min="2" max="2" width="24.8333333333333" style="118" customWidth="1"/>
    <col min="3" max="8" width="17.3333333333333" style="119" customWidth="1"/>
    <col min="9" max="248" width="10.6666666666667" style="119" customWidth="1"/>
    <col min="249" max="250" width="9.16666666666667" style="120" customWidth="1"/>
    <col min="251" max="16384" width="9.16666666666667" style="120"/>
  </cols>
  <sheetData>
    <row r="1" s="111" customFormat="1" ht="27" customHeight="1" spans="1:2">
      <c r="A1" s="121" t="s">
        <v>46</v>
      </c>
      <c r="B1" s="122"/>
    </row>
    <row r="2" s="112" customFormat="1" ht="48.75" customHeight="1" spans="1:10">
      <c r="A2" s="123" t="s">
        <v>47</v>
      </c>
      <c r="B2" s="124"/>
      <c r="C2" s="124"/>
      <c r="D2" s="124"/>
      <c r="E2" s="124"/>
      <c r="F2" s="124"/>
      <c r="G2" s="124"/>
      <c r="H2" s="124"/>
      <c r="J2" s="124"/>
    </row>
    <row r="3" s="113" customFormat="1" ht="22.15" customHeight="1" spans="1:8">
      <c r="A3" s="125" t="s">
        <v>2</v>
      </c>
      <c r="H3" s="113" t="s">
        <v>3</v>
      </c>
    </row>
    <row r="4" s="114" customFormat="1" ht="29.85" customHeight="1" spans="1:8">
      <c r="A4" s="64" t="s">
        <v>48</v>
      </c>
      <c r="B4" s="63" t="s">
        <v>49</v>
      </c>
      <c r="C4" s="126" t="s">
        <v>50</v>
      </c>
      <c r="D4" s="63" t="s">
        <v>51</v>
      </c>
      <c r="E4" s="63" t="s">
        <v>52</v>
      </c>
      <c r="F4" s="63" t="s">
        <v>53</v>
      </c>
      <c r="G4" s="63" t="s">
        <v>54</v>
      </c>
      <c r="H4" s="63" t="s">
        <v>55</v>
      </c>
    </row>
    <row r="5" s="114" customFormat="1" ht="29.85" customHeight="1" spans="1:8">
      <c r="A5" s="64"/>
      <c r="B5" s="63"/>
      <c r="C5" s="126"/>
      <c r="D5" s="63"/>
      <c r="E5" s="63"/>
      <c r="F5" s="63"/>
      <c r="G5" s="63"/>
      <c r="H5" s="63"/>
    </row>
    <row r="6" s="114" customFormat="1" ht="29.85" customHeight="1" spans="1:8">
      <c r="A6" s="64"/>
      <c r="B6" s="63"/>
      <c r="C6" s="126"/>
      <c r="D6" s="63"/>
      <c r="E6" s="63"/>
      <c r="F6" s="63"/>
      <c r="G6" s="63"/>
      <c r="H6" s="63"/>
    </row>
    <row r="7" s="115" customFormat="1" ht="47.25" customHeight="1" spans="1:248">
      <c r="A7" s="61">
        <v>207</v>
      </c>
      <c r="B7" s="62" t="s">
        <v>56</v>
      </c>
      <c r="C7" s="63">
        <f>D7+E7</f>
        <v>483.691123</v>
      </c>
      <c r="D7" s="63">
        <f>'5'!D6</f>
        <v>279.096384</v>
      </c>
      <c r="E7" s="63">
        <f>'5'!G6</f>
        <v>204.594739</v>
      </c>
      <c r="F7" s="59"/>
      <c r="G7" s="59"/>
      <c r="H7" s="59"/>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row>
    <row r="8" s="116" customFormat="1" ht="47.25" customHeight="1" spans="1:9">
      <c r="A8" s="64" t="s">
        <v>57</v>
      </c>
      <c r="B8" s="65" t="s">
        <v>58</v>
      </c>
      <c r="C8" s="63">
        <f t="shared" ref="C8:C14" si="0">D8+E8</f>
        <v>483.691123</v>
      </c>
      <c r="D8" s="63">
        <f>'5'!D7</f>
        <v>279.096384</v>
      </c>
      <c r="E8" s="63">
        <f>'5'!G7</f>
        <v>204.594739</v>
      </c>
      <c r="F8" s="59"/>
      <c r="G8" s="59"/>
      <c r="H8" s="59"/>
      <c r="I8" s="115"/>
    </row>
    <row r="9" s="116" customFormat="1" ht="47.25" customHeight="1" spans="1:256">
      <c r="A9" s="66" t="s">
        <v>57</v>
      </c>
      <c r="B9" s="67" t="s">
        <v>59</v>
      </c>
      <c r="C9" s="63">
        <f t="shared" si="0"/>
        <v>279.096384</v>
      </c>
      <c r="D9" s="63">
        <f>'5'!D8</f>
        <v>279.096384</v>
      </c>
      <c r="E9" s="63">
        <f>'5'!G8</f>
        <v>0</v>
      </c>
      <c r="F9" s="59"/>
      <c r="G9" s="59"/>
      <c r="H9" s="59"/>
      <c r="I9" s="119"/>
      <c r="IO9" s="120"/>
      <c r="IP9" s="120"/>
      <c r="IQ9" s="120"/>
      <c r="IR9" s="120"/>
      <c r="IS9" s="120"/>
      <c r="IT9" s="120"/>
      <c r="IU9" s="120"/>
      <c r="IV9" s="120"/>
    </row>
    <row r="10" ht="47.25" customHeight="1" spans="1:8">
      <c r="A10" s="66" t="s">
        <v>60</v>
      </c>
      <c r="B10" s="67" t="s">
        <v>61</v>
      </c>
      <c r="C10" s="63">
        <f t="shared" si="0"/>
        <v>23.811739</v>
      </c>
      <c r="D10" s="63">
        <f>'5'!F9</f>
        <v>0</v>
      </c>
      <c r="E10" s="63">
        <f>'5'!G9</f>
        <v>23.811739</v>
      </c>
      <c r="F10" s="59"/>
      <c r="G10" s="59"/>
      <c r="H10" s="59"/>
    </row>
    <row r="11" ht="47.25" customHeight="1" spans="1:8">
      <c r="A11" s="66" t="s">
        <v>62</v>
      </c>
      <c r="B11" s="67" t="s">
        <v>63</v>
      </c>
      <c r="C11" s="63">
        <f t="shared" si="0"/>
        <v>99.984</v>
      </c>
      <c r="D11" s="63"/>
      <c r="E11" s="63">
        <f>'5'!G10</f>
        <v>99.984</v>
      </c>
      <c r="F11" s="59"/>
      <c r="G11" s="59"/>
      <c r="H11" s="59"/>
    </row>
    <row r="12" ht="47.25" customHeight="1" spans="1:8">
      <c r="A12" s="66">
        <v>12</v>
      </c>
      <c r="B12" s="67" t="s">
        <v>64</v>
      </c>
      <c r="C12" s="63">
        <f t="shared" si="0"/>
        <v>12.255</v>
      </c>
      <c r="D12" s="63">
        <f>'5'!F11</f>
        <v>0</v>
      </c>
      <c r="E12" s="63">
        <f>'5'!G11</f>
        <v>12.255</v>
      </c>
      <c r="F12" s="59"/>
      <c r="G12" s="59"/>
      <c r="H12" s="59"/>
    </row>
    <row r="13" ht="47.25" customHeight="1" spans="1:8">
      <c r="A13" s="66" t="s">
        <v>65</v>
      </c>
      <c r="B13" s="67" t="s">
        <v>66</v>
      </c>
      <c r="C13" s="63">
        <f t="shared" si="0"/>
        <v>29.516</v>
      </c>
      <c r="D13" s="63">
        <f>'5'!F12</f>
        <v>0</v>
      </c>
      <c r="E13" s="63">
        <f>'5'!G12</f>
        <v>29.516</v>
      </c>
      <c r="F13" s="59"/>
      <c r="G13" s="59"/>
      <c r="H13" s="59"/>
    </row>
    <row r="14" ht="47.25" customHeight="1" spans="1:8">
      <c r="A14" s="66">
        <v>14</v>
      </c>
      <c r="B14" s="67" t="s">
        <v>67</v>
      </c>
      <c r="C14" s="63">
        <f t="shared" si="0"/>
        <v>39.028</v>
      </c>
      <c r="D14" s="63">
        <f>'5'!F13</f>
        <v>0</v>
      </c>
      <c r="E14" s="63">
        <f>'5'!G13</f>
        <v>39.028</v>
      </c>
      <c r="F14" s="59"/>
      <c r="G14" s="59"/>
      <c r="H14" s="59"/>
    </row>
    <row r="15" ht="47.25" customHeight="1" spans="1:8">
      <c r="A15" s="61"/>
      <c r="B15" s="63" t="s">
        <v>50</v>
      </c>
      <c r="C15" s="63">
        <f>C7</f>
        <v>483.691123</v>
      </c>
      <c r="D15" s="63">
        <f>D7</f>
        <v>279.096384</v>
      </c>
      <c r="E15" s="63">
        <f t="shared" ref="D15:E15" si="1">E7</f>
        <v>204.594739</v>
      </c>
      <c r="F15" s="59">
        <f>E15/C15</f>
        <v>0.422986342463845</v>
      </c>
      <c r="G15" s="59"/>
      <c r="H15" s="59"/>
    </row>
    <row r="16" customHeight="1" spans="1:1">
      <c r="A16" s="127" t="s">
        <v>68</v>
      </c>
    </row>
  </sheetData>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7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workbookViewId="0">
      <selection activeCell="E7" sqref="E7"/>
    </sheetView>
  </sheetViews>
  <sheetFormatPr defaultColWidth="9.16666666666667" defaultRowHeight="27.75" customHeight="1"/>
  <cols>
    <col min="1" max="1" width="10.8333333333333" style="93" customWidth="1"/>
    <col min="2" max="2" width="19" style="93" customWidth="1"/>
    <col min="3" max="5" width="16.1666666666667" style="93" customWidth="1"/>
    <col min="6" max="11" width="8.83333333333333" style="93" customWidth="1"/>
    <col min="12" max="13" width="8.83333333333333" style="88" customWidth="1"/>
    <col min="14" max="19" width="8.83333333333333" style="93" customWidth="1"/>
    <col min="20" max="251" width="9" style="88" customWidth="1"/>
    <col min="252" max="252" width="9.16666666666667" customWidth="1"/>
  </cols>
  <sheetData>
    <row r="1" s="91" customFormat="1" ht="27" customHeight="1" spans="1:19">
      <c r="A1" s="20" t="s">
        <v>69</v>
      </c>
      <c r="B1" s="20"/>
      <c r="C1" s="20"/>
      <c r="D1" s="20"/>
      <c r="E1" s="94"/>
      <c r="F1" s="94"/>
      <c r="G1" s="94"/>
      <c r="H1" s="94"/>
      <c r="I1" s="94"/>
      <c r="J1" s="94"/>
      <c r="K1" s="94"/>
      <c r="L1" s="94"/>
      <c r="N1" s="94"/>
      <c r="O1" s="94"/>
      <c r="P1" s="94"/>
      <c r="Q1" s="94"/>
      <c r="R1" s="94"/>
      <c r="S1" s="94"/>
    </row>
    <row r="2" s="72" customFormat="1" ht="40.5" customHeight="1" spans="1:19">
      <c r="A2" s="95" t="s">
        <v>70</v>
      </c>
      <c r="B2" s="95"/>
      <c r="C2" s="95"/>
      <c r="D2" s="95"/>
      <c r="E2" s="95"/>
      <c r="F2" s="95"/>
      <c r="G2" s="95"/>
      <c r="H2" s="95"/>
      <c r="I2" s="95"/>
      <c r="J2" s="95"/>
      <c r="K2" s="95"/>
      <c r="L2" s="95"/>
      <c r="M2" s="95"/>
      <c r="N2" s="95"/>
      <c r="O2" s="95"/>
      <c r="P2" s="95"/>
      <c r="Q2" s="95"/>
      <c r="R2" s="95"/>
      <c r="S2" s="95"/>
    </row>
    <row r="3" s="72" customFormat="1" ht="12.75" customHeight="1" spans="1:19">
      <c r="A3" s="95"/>
      <c r="B3" s="95"/>
      <c r="C3" s="95"/>
      <c r="D3" s="95"/>
      <c r="E3" s="95"/>
      <c r="F3" s="95"/>
      <c r="G3" s="95"/>
      <c r="H3" s="95"/>
      <c r="I3" s="95"/>
      <c r="J3" s="95"/>
      <c r="K3" s="95"/>
      <c r="L3" s="95"/>
      <c r="M3" s="95"/>
      <c r="N3" s="95"/>
      <c r="O3" s="95"/>
      <c r="P3" s="95"/>
      <c r="Q3" s="95"/>
      <c r="R3" s="95"/>
      <c r="S3" s="95"/>
    </row>
    <row r="4" s="17" customFormat="1" ht="22.15" customHeight="1" spans="1:19">
      <c r="A4" s="96" t="s">
        <v>2</v>
      </c>
      <c r="B4" s="97"/>
      <c r="C4" s="97"/>
      <c r="D4" s="97"/>
      <c r="E4" s="97"/>
      <c r="F4" s="97"/>
      <c r="G4" s="97"/>
      <c r="H4" s="97"/>
      <c r="I4" s="97"/>
      <c r="J4" s="97"/>
      <c r="K4" s="97"/>
      <c r="L4" s="97"/>
      <c r="N4" s="97"/>
      <c r="O4" s="97"/>
      <c r="P4" s="97"/>
      <c r="Q4" s="97"/>
      <c r="R4" s="97"/>
      <c r="S4" s="97" t="s">
        <v>3</v>
      </c>
    </row>
    <row r="5" s="92" customFormat="1" ht="29.85" customHeight="1" spans="1:19">
      <c r="A5" s="98" t="s">
        <v>71</v>
      </c>
      <c r="B5" s="98" t="s">
        <v>72</v>
      </c>
      <c r="C5" s="99" t="s">
        <v>50</v>
      </c>
      <c r="D5" s="100" t="s">
        <v>73</v>
      </c>
      <c r="E5" s="100"/>
      <c r="F5" s="100"/>
      <c r="G5" s="100"/>
      <c r="H5" s="100"/>
      <c r="I5" s="100"/>
      <c r="J5" s="100"/>
      <c r="K5" s="100"/>
      <c r="L5" s="100"/>
      <c r="M5" s="100"/>
      <c r="N5" s="98" t="s">
        <v>41</v>
      </c>
      <c r="O5" s="98"/>
      <c r="P5" s="98"/>
      <c r="Q5" s="98"/>
      <c r="R5" s="98"/>
      <c r="S5" s="98"/>
    </row>
    <row r="6" s="92" customFormat="1" ht="29.85" customHeight="1" spans="1:19">
      <c r="A6" s="98"/>
      <c r="B6" s="98"/>
      <c r="C6" s="101"/>
      <c r="D6" s="98" t="s">
        <v>74</v>
      </c>
      <c r="E6" s="102" t="s">
        <v>75</v>
      </c>
      <c r="F6" s="102" t="s">
        <v>76</v>
      </c>
      <c r="G6" s="102" t="s">
        <v>77</v>
      </c>
      <c r="H6" s="102" t="s">
        <v>78</v>
      </c>
      <c r="I6" s="102" t="s">
        <v>79</v>
      </c>
      <c r="J6" s="102" t="s">
        <v>80</v>
      </c>
      <c r="K6" s="102" t="s">
        <v>81</v>
      </c>
      <c r="L6" s="102" t="s">
        <v>82</v>
      </c>
      <c r="M6" s="102" t="s">
        <v>83</v>
      </c>
      <c r="N6" s="99" t="s">
        <v>74</v>
      </c>
      <c r="O6" s="98" t="s">
        <v>75</v>
      </c>
      <c r="P6" s="98" t="s">
        <v>76</v>
      </c>
      <c r="Q6" s="98" t="s">
        <v>84</v>
      </c>
      <c r="R6" s="109" t="s">
        <v>78</v>
      </c>
      <c r="S6" s="110" t="s">
        <v>85</v>
      </c>
    </row>
    <row r="7" s="18" customFormat="1" ht="48" customHeight="1" spans="1:251">
      <c r="A7" s="23">
        <v>358</v>
      </c>
      <c r="B7" s="103" t="s">
        <v>86</v>
      </c>
      <c r="C7" s="104">
        <f>D7+N7</f>
        <v>483.691123</v>
      </c>
      <c r="D7" s="104">
        <f>SUM(E7:M7)</f>
        <v>483.691123</v>
      </c>
      <c r="E7" s="104">
        <v>483.691123</v>
      </c>
      <c r="F7" s="23"/>
      <c r="G7" s="23"/>
      <c r="H7" s="23"/>
      <c r="I7" s="23"/>
      <c r="J7" s="23"/>
      <c r="K7" s="23"/>
      <c r="L7" s="23"/>
      <c r="M7" s="23"/>
      <c r="N7" s="23"/>
      <c r="O7" s="30"/>
      <c r="P7" s="30"/>
      <c r="Q7" s="30"/>
      <c r="R7" s="30"/>
      <c r="S7" s="30"/>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s="73" customFormat="1" ht="33.75" customHeight="1" spans="1:251">
      <c r="A8" s="30"/>
      <c r="B8" s="105"/>
      <c r="C8" s="30"/>
      <c r="D8" s="30"/>
      <c r="E8" s="30"/>
      <c r="F8" s="30"/>
      <c r="G8" s="30"/>
      <c r="H8" s="30"/>
      <c r="I8" s="30"/>
      <c r="J8" s="30"/>
      <c r="K8" s="30"/>
      <c r="L8" s="30"/>
      <c r="M8" s="30"/>
      <c r="N8" s="30"/>
      <c r="O8" s="30"/>
      <c r="P8" s="30"/>
      <c r="Q8" s="30"/>
      <c r="R8" s="30"/>
      <c r="S8" s="30"/>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row>
    <row r="9" s="18" customFormat="1" ht="33.75" customHeight="1" spans="1:19">
      <c r="A9" s="28"/>
      <c r="B9" s="105"/>
      <c r="C9" s="28"/>
      <c r="D9" s="28"/>
      <c r="E9" s="30"/>
      <c r="F9" s="30"/>
      <c r="G9" s="30"/>
      <c r="H9" s="30"/>
      <c r="I9" s="30"/>
      <c r="J9" s="30"/>
      <c r="K9" s="30"/>
      <c r="L9" s="30"/>
      <c r="M9" s="30"/>
      <c r="N9" s="30"/>
      <c r="O9" s="30"/>
      <c r="P9" s="30"/>
      <c r="Q9" s="30"/>
      <c r="R9" s="30"/>
      <c r="S9" s="30"/>
    </row>
    <row r="10" s="18" customFormat="1" ht="33.75" customHeight="1" spans="1:20">
      <c r="A10" s="30"/>
      <c r="B10" s="105"/>
      <c r="C10" s="30"/>
      <c r="D10" s="30"/>
      <c r="E10" s="30"/>
      <c r="F10" s="30"/>
      <c r="G10" s="30"/>
      <c r="H10" s="30"/>
      <c r="I10" s="30"/>
      <c r="J10" s="30"/>
      <c r="K10" s="30"/>
      <c r="L10" s="30"/>
      <c r="M10" s="30"/>
      <c r="N10" s="30"/>
      <c r="O10" s="30"/>
      <c r="P10" s="30"/>
      <c r="Q10" s="30"/>
      <c r="R10" s="30"/>
      <c r="S10" s="30"/>
      <c r="T10" s="73"/>
    </row>
    <row r="11" s="18" customFormat="1" ht="33.75" customHeight="1" spans="1:20">
      <c r="A11" s="30"/>
      <c r="B11" s="105"/>
      <c r="C11" s="30"/>
      <c r="D11" s="30"/>
      <c r="E11" s="30"/>
      <c r="F11" s="30"/>
      <c r="G11" s="30"/>
      <c r="H11" s="30"/>
      <c r="I11" s="30"/>
      <c r="J11" s="30"/>
      <c r="K11" s="30"/>
      <c r="L11" s="30"/>
      <c r="M11" s="30"/>
      <c r="N11" s="30"/>
      <c r="O11" s="30"/>
      <c r="P11" s="30"/>
      <c r="Q11" s="30"/>
      <c r="R11" s="30"/>
      <c r="S11" s="30"/>
      <c r="T11" s="73"/>
    </row>
    <row r="12" ht="33.75" customHeight="1" spans="1:19">
      <c r="A12" s="106" t="s">
        <v>50</v>
      </c>
      <c r="B12" s="107"/>
      <c r="C12" s="104">
        <f>SUM(C7:C11)</f>
        <v>483.691123</v>
      </c>
      <c r="D12" s="104">
        <f t="shared" ref="D12:E12" si="0">SUM(D7:D11)</f>
        <v>483.691123</v>
      </c>
      <c r="E12" s="104">
        <f t="shared" si="0"/>
        <v>483.691123</v>
      </c>
      <c r="F12" s="30"/>
      <c r="G12" s="30"/>
      <c r="H12" s="30"/>
      <c r="I12" s="30"/>
      <c r="J12" s="30"/>
      <c r="K12" s="30"/>
      <c r="L12" s="30"/>
      <c r="M12" s="30"/>
      <c r="N12" s="30"/>
      <c r="O12" s="108"/>
      <c r="P12" s="108"/>
      <c r="Q12" s="108"/>
      <c r="R12" s="108"/>
      <c r="S12" s="108"/>
    </row>
  </sheetData>
  <mergeCells count="7">
    <mergeCell ref="A2:S2"/>
    <mergeCell ref="D5:M5"/>
    <mergeCell ref="N5:S5"/>
    <mergeCell ref="A12:B12"/>
    <mergeCell ref="A5:A6"/>
    <mergeCell ref="B5:B6"/>
    <mergeCell ref="C5:C6"/>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workbookViewId="0">
      <selection activeCell="C36" sqref="C36"/>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20" t="s">
        <v>87</v>
      </c>
    </row>
    <row r="2" ht="42" customHeight="1" spans="1:250">
      <c r="A2" s="21" t="s">
        <v>88</v>
      </c>
      <c r="B2" s="21"/>
      <c r="C2" s="21"/>
      <c r="D2" s="21"/>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row>
    <row r="3" ht="24" customHeight="1" spans="1:250">
      <c r="A3" s="22" t="s">
        <v>2</v>
      </c>
      <c r="B3" s="17"/>
      <c r="C3" s="17"/>
      <c r="D3" s="17" t="s">
        <v>3</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row>
    <row r="4" ht="37.15" customHeight="1" spans="1:250">
      <c r="A4" s="23" t="s">
        <v>4</v>
      </c>
      <c r="B4" s="23"/>
      <c r="C4" s="23" t="s">
        <v>5</v>
      </c>
      <c r="D4" s="2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row>
    <row r="5" ht="37.15" customHeight="1" spans="1:250">
      <c r="A5" s="23" t="s">
        <v>6</v>
      </c>
      <c r="B5" s="74" t="s">
        <v>7</v>
      </c>
      <c r="C5" s="74" t="s">
        <v>6</v>
      </c>
      <c r="D5" s="74" t="s">
        <v>7</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row>
    <row r="6" ht="30" customHeight="1" spans="1:250">
      <c r="A6" s="58" t="s">
        <v>89</v>
      </c>
      <c r="B6" s="75">
        <f>B7+B8+B9</f>
        <v>483.691123</v>
      </c>
      <c r="C6" s="76" t="s">
        <v>9</v>
      </c>
      <c r="D6" s="75"/>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ht="30" customHeight="1" spans="1:250">
      <c r="A7" s="58" t="s">
        <v>90</v>
      </c>
      <c r="B7" s="75">
        <f>D10</f>
        <v>483.691123</v>
      </c>
      <c r="C7" s="76" t="s">
        <v>11</v>
      </c>
      <c r="D7" s="75"/>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row>
    <row r="8" ht="30" customHeight="1" spans="1:250">
      <c r="A8" s="58" t="s">
        <v>91</v>
      </c>
      <c r="B8" s="75"/>
      <c r="C8" s="76" t="s">
        <v>13</v>
      </c>
      <c r="D8" s="75"/>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row>
    <row r="9" ht="30" customHeight="1" spans="1:250">
      <c r="A9" s="58" t="s">
        <v>92</v>
      </c>
      <c r="B9" s="75"/>
      <c r="C9" s="76" t="s">
        <v>15</v>
      </c>
      <c r="D9" s="75"/>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row>
    <row r="10" ht="30" customHeight="1" spans="1:250">
      <c r="A10" s="58" t="s">
        <v>93</v>
      </c>
      <c r="B10" s="75">
        <f>B11+B12+B13</f>
        <v>0</v>
      </c>
      <c r="C10" s="76" t="s">
        <v>17</v>
      </c>
      <c r="D10" s="75">
        <f>'5'!C6</f>
        <v>483.691123</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row>
    <row r="11" ht="30" customHeight="1" spans="1:250">
      <c r="A11" s="58" t="s">
        <v>90</v>
      </c>
      <c r="B11" s="75"/>
      <c r="C11" s="77" t="s">
        <v>19</v>
      </c>
      <c r="D11" s="75"/>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row>
    <row r="12" ht="30" customHeight="1" spans="1:250">
      <c r="A12" s="58" t="s">
        <v>91</v>
      </c>
      <c r="B12" s="75"/>
      <c r="C12" s="76" t="s">
        <v>21</v>
      </c>
      <c r="D12" s="75"/>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row>
    <row r="13" ht="30" customHeight="1" spans="1:250">
      <c r="A13" s="58" t="s">
        <v>92</v>
      </c>
      <c r="B13" s="78"/>
      <c r="C13" s="76" t="s">
        <v>23</v>
      </c>
      <c r="D13" s="75"/>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row>
    <row r="14" ht="30" customHeight="1" spans="1:250">
      <c r="A14" s="60"/>
      <c r="B14" s="78"/>
      <c r="C14" s="76" t="s">
        <v>25</v>
      </c>
      <c r="D14" s="75"/>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row>
    <row r="15" ht="30" customHeight="1" spans="1:250">
      <c r="A15" s="79"/>
      <c r="B15" s="78"/>
      <c r="C15" s="76" t="s">
        <v>26</v>
      </c>
      <c r="D15" s="7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row>
    <row r="16" ht="30" customHeight="1" spans="1:250">
      <c r="A16" s="58"/>
      <c r="B16" s="78"/>
      <c r="C16" s="76" t="s">
        <v>27</v>
      </c>
      <c r="D16" s="75"/>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row>
    <row r="17" ht="30" customHeight="1" spans="1:250">
      <c r="A17" s="58"/>
      <c r="B17" s="78"/>
      <c r="C17" s="76" t="s">
        <v>28</v>
      </c>
      <c r="D17" s="75"/>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row>
    <row r="18" ht="30" customHeight="1" spans="1:250">
      <c r="A18" s="58"/>
      <c r="B18" s="75"/>
      <c r="C18" s="76" t="s">
        <v>29</v>
      </c>
      <c r="D18" s="75"/>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row>
    <row r="19" ht="30" customHeight="1" spans="1:250">
      <c r="A19" s="58"/>
      <c r="B19" s="75"/>
      <c r="C19" s="76" t="s">
        <v>30</v>
      </c>
      <c r="D19" s="75"/>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row>
    <row r="20" ht="30" customHeight="1" spans="1:250">
      <c r="A20" s="58"/>
      <c r="B20" s="75"/>
      <c r="C20" s="76" t="s">
        <v>31</v>
      </c>
      <c r="D20" s="80"/>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row>
    <row r="21" ht="30" customHeight="1" spans="1:250">
      <c r="A21" s="58"/>
      <c r="B21" s="75"/>
      <c r="C21" s="76" t="s">
        <v>32</v>
      </c>
      <c r="D21" s="80"/>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row>
    <row r="22" ht="30" customHeight="1" spans="1:250">
      <c r="A22" s="58"/>
      <c r="B22" s="75"/>
      <c r="C22" s="81" t="s">
        <v>33</v>
      </c>
      <c r="D22" s="75"/>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row>
    <row r="23" ht="30" customHeight="1" spans="1:250">
      <c r="A23" s="58"/>
      <c r="B23" s="75"/>
      <c r="C23" s="81" t="s">
        <v>34</v>
      </c>
      <c r="D23" s="8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row>
    <row r="24" ht="31.15" customHeight="1" spans="1:250">
      <c r="A24" s="58"/>
      <c r="B24" s="75"/>
      <c r="C24" s="81" t="s">
        <v>35</v>
      </c>
      <c r="D24" s="82"/>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row>
    <row r="25" ht="31.15" customHeight="1" spans="1:250">
      <c r="A25" s="58"/>
      <c r="B25" s="75"/>
      <c r="C25" s="81" t="s">
        <v>36</v>
      </c>
      <c r="D25" s="82"/>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row>
    <row r="26" ht="31.15" customHeight="1" spans="1:250">
      <c r="A26" s="58"/>
      <c r="B26" s="75"/>
      <c r="C26" s="81" t="s">
        <v>37</v>
      </c>
      <c r="D26" s="8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row>
    <row r="27" ht="31.15" customHeight="1" spans="1:250">
      <c r="A27" s="58"/>
      <c r="B27" s="75"/>
      <c r="C27" s="81" t="s">
        <v>38</v>
      </c>
      <c r="D27" s="8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row>
    <row r="28" ht="30" customHeight="1" spans="1:250">
      <c r="A28" s="58"/>
      <c r="B28" s="75"/>
      <c r="C28" s="76"/>
      <c r="D28" s="75"/>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row>
    <row r="29" ht="30" customHeight="1" spans="1:250">
      <c r="A29" s="83"/>
      <c r="B29" s="75"/>
      <c r="C29" s="76" t="s">
        <v>94</v>
      </c>
      <c r="D29" s="75"/>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row>
    <row r="30" ht="30" customHeight="1" spans="1:250">
      <c r="A30" s="83"/>
      <c r="B30" s="75"/>
      <c r="C30" s="75"/>
      <c r="D30" s="75"/>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row>
    <row r="31" ht="30" customHeight="1" spans="1:250">
      <c r="A31" s="60" t="s">
        <v>43</v>
      </c>
      <c r="B31" s="75">
        <f>B6+B10</f>
        <v>483.691123</v>
      </c>
      <c r="C31" s="84" t="s">
        <v>44</v>
      </c>
      <c r="D31" s="75">
        <f>SUM(D6:D29)</f>
        <v>483.691123</v>
      </c>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row>
    <row r="32" ht="27" customHeight="1" spans="1:250">
      <c r="A32" s="31"/>
      <c r="B32" s="85"/>
      <c r="C32" s="86"/>
      <c r="D32" s="87">
        <v>0</v>
      </c>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row>
    <row r="33" ht="27.75" customHeight="1" spans="1:250">
      <c r="A33" s="88"/>
      <c r="B33" s="89"/>
      <c r="C33" s="88"/>
      <c r="D33" s="89"/>
      <c r="E33" s="88"/>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row>
    <row r="34" ht="27.75" customHeight="1" spans="1:250">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row>
    <row r="35" ht="27.75" customHeight="1" spans="1:250">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row>
    <row r="36" ht="27.75" customHeight="1" spans="1:250">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row>
    <row r="37" ht="27.75" customHeight="1" spans="1:250">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5"/>
  <sheetViews>
    <sheetView showGridLines="0" showZeros="0" view="pageBreakPreview" zoomScale="85" zoomScaleNormal="115" topLeftCell="A6" workbookViewId="0">
      <selection activeCell="M4" sqref="M4"/>
    </sheetView>
  </sheetViews>
  <sheetFormatPr defaultColWidth="9.16666666666667" defaultRowHeight="27.75" customHeight="1"/>
  <cols>
    <col min="1" max="1" width="16.8333333333333" style="19" customWidth="1"/>
    <col min="2" max="2" width="29.5" style="19" customWidth="1"/>
    <col min="3" max="7" width="21.6666666666667" style="19" customWidth="1"/>
    <col min="8" max="245" width="7.66666666666667" style="19" customWidth="1"/>
  </cols>
  <sheetData>
    <row r="1" customHeight="1" spans="1:3">
      <c r="A1" s="20" t="s">
        <v>95</v>
      </c>
      <c r="B1" s="20"/>
      <c r="C1" s="20"/>
    </row>
    <row r="2" s="16" customFormat="1" ht="34.5" customHeight="1" spans="1:7">
      <c r="A2" s="21" t="s">
        <v>96</v>
      </c>
      <c r="B2" s="21"/>
      <c r="C2" s="21"/>
      <c r="D2" s="21"/>
      <c r="E2" s="21"/>
      <c r="F2" s="21"/>
      <c r="G2" s="21"/>
    </row>
    <row r="3" s="17" customFormat="1" ht="30.75" customHeight="1" spans="1:7">
      <c r="A3" s="22" t="s">
        <v>2</v>
      </c>
      <c r="G3" s="17" t="s">
        <v>3</v>
      </c>
    </row>
    <row r="4" s="18" customFormat="1" ht="40.15" customHeight="1" spans="1:245">
      <c r="A4" s="23" t="s">
        <v>48</v>
      </c>
      <c r="B4" s="23" t="s">
        <v>49</v>
      </c>
      <c r="C4" s="23" t="s">
        <v>50</v>
      </c>
      <c r="D4" s="24" t="s">
        <v>51</v>
      </c>
      <c r="E4" s="24"/>
      <c r="F4" s="24"/>
      <c r="G4" s="60" t="s">
        <v>52</v>
      </c>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row>
    <row r="5" s="18" customFormat="1" ht="40.15" customHeight="1" spans="1:245">
      <c r="A5" s="23"/>
      <c r="B5" s="23"/>
      <c r="C5" s="23"/>
      <c r="D5" s="23" t="s">
        <v>50</v>
      </c>
      <c r="E5" s="23" t="s">
        <v>97</v>
      </c>
      <c r="F5" s="23" t="s">
        <v>98</v>
      </c>
      <c r="G5" s="60"/>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row>
    <row r="6" s="18" customFormat="1" ht="40.15" customHeight="1" spans="1:245">
      <c r="A6" s="61">
        <v>207</v>
      </c>
      <c r="B6" s="62" t="s">
        <v>56</v>
      </c>
      <c r="C6" s="63">
        <f>C7</f>
        <v>483.691123</v>
      </c>
      <c r="D6" s="63">
        <f t="shared" ref="D6:F6" si="0">D7</f>
        <v>279.096384</v>
      </c>
      <c r="E6" s="63">
        <f t="shared" si="0"/>
        <v>248.636006</v>
      </c>
      <c r="F6" s="63">
        <f t="shared" si="0"/>
        <v>30.460378</v>
      </c>
      <c r="G6" s="63">
        <f t="shared" ref="G6" si="1">G7</f>
        <v>204.594739</v>
      </c>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row>
    <row r="7" s="18" customFormat="1" ht="40.15" customHeight="1" spans="1:245">
      <c r="A7" s="64" t="s">
        <v>57</v>
      </c>
      <c r="B7" s="65" t="s">
        <v>58</v>
      </c>
      <c r="C7" s="63">
        <f>C8+C9+C10+C11+C12+C13</f>
        <v>483.691123</v>
      </c>
      <c r="D7" s="63">
        <f>D8+D9+D10+D11+D12+D13</f>
        <v>279.096384</v>
      </c>
      <c r="E7" s="63">
        <f>E8+E9+E10+E11+E12+E13</f>
        <v>248.636006</v>
      </c>
      <c r="F7" s="63">
        <f>F8+F9+F10+F11+F12+F13</f>
        <v>30.460378</v>
      </c>
      <c r="G7" s="63">
        <f>G8+G9+G10+G11+G12+G13</f>
        <v>204.594739</v>
      </c>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row>
    <row r="8" s="18" customFormat="1" ht="40.15" customHeight="1" spans="1:245">
      <c r="A8" s="66" t="s">
        <v>57</v>
      </c>
      <c r="B8" s="67" t="s">
        <v>59</v>
      </c>
      <c r="C8" s="63">
        <f t="shared" ref="C8:C13" si="2">D8+G8</f>
        <v>279.096384</v>
      </c>
      <c r="D8" s="63">
        <f>E8+F8</f>
        <v>279.096384</v>
      </c>
      <c r="E8" s="63">
        <v>248.636006</v>
      </c>
      <c r="F8" s="63">
        <v>30.460378</v>
      </c>
      <c r="G8" s="59"/>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row>
    <row r="9" s="18" customFormat="1" ht="40.15" customHeight="1" spans="1:245">
      <c r="A9" s="66" t="s">
        <v>60</v>
      </c>
      <c r="B9" s="67" t="s">
        <v>61</v>
      </c>
      <c r="C9" s="63">
        <f t="shared" si="2"/>
        <v>23.811739</v>
      </c>
      <c r="D9" s="63">
        <f t="shared" ref="D9:D13" si="3">E9+F9</f>
        <v>0</v>
      </c>
      <c r="E9" s="68"/>
      <c r="F9" s="63"/>
      <c r="G9" s="63">
        <v>23.811739</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row>
    <row r="10" s="18" customFormat="1" ht="40.15" customHeight="1" spans="1:245">
      <c r="A10" s="66" t="s">
        <v>62</v>
      </c>
      <c r="B10" s="67" t="s">
        <v>63</v>
      </c>
      <c r="C10" s="63">
        <f t="shared" si="2"/>
        <v>99.984</v>
      </c>
      <c r="D10" s="63">
        <f t="shared" si="3"/>
        <v>0</v>
      </c>
      <c r="E10" s="68"/>
      <c r="F10" s="63"/>
      <c r="G10" s="63">
        <v>99.984</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row>
    <row r="11" s="18" customFormat="1" ht="40.15" customHeight="1" spans="1:245">
      <c r="A11" s="66">
        <v>12</v>
      </c>
      <c r="B11" s="67" t="s">
        <v>64</v>
      </c>
      <c r="C11" s="63">
        <f t="shared" si="2"/>
        <v>12.255</v>
      </c>
      <c r="D11" s="63">
        <f t="shared" si="3"/>
        <v>0</v>
      </c>
      <c r="E11" s="68"/>
      <c r="F11" s="63"/>
      <c r="G11" s="63">
        <v>12.255</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row>
    <row r="12" s="18" customFormat="1" ht="40.15" customHeight="1" spans="1:245">
      <c r="A12" s="66" t="s">
        <v>65</v>
      </c>
      <c r="B12" s="67" t="s">
        <v>66</v>
      </c>
      <c r="C12" s="63">
        <f t="shared" si="2"/>
        <v>29.516</v>
      </c>
      <c r="D12" s="63">
        <f t="shared" si="3"/>
        <v>0</v>
      </c>
      <c r="E12" s="68"/>
      <c r="F12" s="63"/>
      <c r="G12" s="63">
        <v>29.516</v>
      </c>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row>
    <row r="13" s="18" customFormat="1" ht="40.15" customHeight="1" spans="1:245">
      <c r="A13" s="66">
        <v>14</v>
      </c>
      <c r="B13" s="67" t="s">
        <v>67</v>
      </c>
      <c r="C13" s="63">
        <f t="shared" si="2"/>
        <v>39.028</v>
      </c>
      <c r="D13" s="63">
        <f t="shared" si="3"/>
        <v>0</v>
      </c>
      <c r="E13" s="68"/>
      <c r="F13" s="63"/>
      <c r="G13" s="63">
        <v>39.028</v>
      </c>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row>
    <row r="14" ht="35.1" customHeight="1" spans="1:7">
      <c r="A14" s="61"/>
      <c r="B14" s="63" t="s">
        <v>50</v>
      </c>
      <c r="C14" s="63">
        <f>C6</f>
        <v>483.691123</v>
      </c>
      <c r="D14" s="63">
        <f t="shared" ref="D14:F14" si="4">D6</f>
        <v>279.096384</v>
      </c>
      <c r="E14" s="63">
        <f t="shared" si="4"/>
        <v>248.636006</v>
      </c>
      <c r="F14" s="63">
        <f t="shared" si="4"/>
        <v>30.460378</v>
      </c>
      <c r="G14" s="63">
        <f t="shared" ref="G14" si="5">G6</f>
        <v>204.594739</v>
      </c>
    </row>
    <row r="15" customHeight="1" spans="1:7">
      <c r="A15" s="69" t="s">
        <v>68</v>
      </c>
      <c r="B15" s="69"/>
      <c r="C15" s="70"/>
      <c r="D15" s="71"/>
      <c r="E15" s="71"/>
      <c r="F15" s="71"/>
      <c r="G15" s="71"/>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67"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36"/>
  <sheetViews>
    <sheetView showGridLines="0" showZeros="0" view="pageBreakPreview" zoomScale="85" zoomScaleNormal="115" topLeftCell="A23" workbookViewId="0">
      <selection activeCell="D16" sqref="D16"/>
    </sheetView>
  </sheetViews>
  <sheetFormatPr defaultColWidth="9.16666666666667" defaultRowHeight="12.75" customHeight="1"/>
  <cols>
    <col min="1" max="1" width="28.1666666666667" customWidth="1"/>
    <col min="2" max="2" width="31.5" customWidth="1"/>
    <col min="3" max="5" width="24.6666666666667" customWidth="1"/>
    <col min="6" max="6" width="23.6666666666667" customWidth="1"/>
    <col min="7" max="229" width="7.66666666666667" customWidth="1"/>
  </cols>
  <sheetData>
    <row r="1" ht="33.75" customHeight="1" spans="1:2">
      <c r="A1" s="20" t="s">
        <v>99</v>
      </c>
      <c r="B1" s="20"/>
    </row>
    <row r="2" ht="39.75" customHeight="1" spans="1:229">
      <c r="A2" s="21" t="s">
        <v>100</v>
      </c>
      <c r="B2" s="21"/>
      <c r="C2" s="21"/>
      <c r="D2" s="21"/>
      <c r="E2" s="21"/>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row>
    <row r="3" ht="15" customHeight="1" spans="1:229">
      <c r="A3" s="22" t="s">
        <v>2</v>
      </c>
      <c r="B3" s="17"/>
      <c r="C3" s="17"/>
      <c r="D3" s="17"/>
      <c r="E3" s="17" t="s">
        <v>3</v>
      </c>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row>
    <row r="4" ht="40.15" customHeight="1" spans="1:229">
      <c r="A4" s="23" t="s">
        <v>101</v>
      </c>
      <c r="B4" s="23"/>
      <c r="C4" s="24" t="s">
        <v>102</v>
      </c>
      <c r="D4" s="24"/>
      <c r="E4" s="24"/>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row>
    <row r="5" ht="40.15" customHeight="1" spans="1:229">
      <c r="A5" s="23" t="s">
        <v>48</v>
      </c>
      <c r="B5" s="23" t="s">
        <v>49</v>
      </c>
      <c r="C5" s="23" t="s">
        <v>50</v>
      </c>
      <c r="D5" s="23" t="s">
        <v>97</v>
      </c>
      <c r="E5" s="23" t="s">
        <v>98</v>
      </c>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row>
    <row r="6" ht="35.1" customHeight="1" spans="1:229">
      <c r="A6" s="58">
        <v>301</v>
      </c>
      <c r="B6" s="27" t="s">
        <v>103</v>
      </c>
      <c r="C6" s="59">
        <f>SUM(C7:C14)</f>
        <v>248.636006</v>
      </c>
      <c r="D6" s="59">
        <f>SUM(D7:D14)</f>
        <v>248.636006</v>
      </c>
      <c r="E6" s="5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row>
    <row r="7" ht="35.1" customHeight="1" spans="1:229">
      <c r="A7" s="58">
        <v>30101</v>
      </c>
      <c r="B7" s="27" t="s">
        <v>104</v>
      </c>
      <c r="C7" s="59">
        <f>D7+E7</f>
        <v>52.86</v>
      </c>
      <c r="D7" s="59">
        <v>52.86</v>
      </c>
      <c r="E7" s="5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row>
    <row r="8" ht="35.1" customHeight="1" spans="1:229">
      <c r="A8" s="58">
        <v>30102</v>
      </c>
      <c r="B8" s="27" t="s">
        <v>105</v>
      </c>
      <c r="C8" s="59">
        <f t="shared" ref="C8:C34" si="0">D8+E8</f>
        <v>97.156242</v>
      </c>
      <c r="D8" s="59">
        <v>97.156242</v>
      </c>
      <c r="E8" s="5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row>
    <row r="9" ht="35.1" customHeight="1" spans="1:229">
      <c r="A9" s="58">
        <v>30103</v>
      </c>
      <c r="B9" s="27" t="s">
        <v>106</v>
      </c>
      <c r="C9" s="59">
        <f t="shared" si="0"/>
        <v>5.4294</v>
      </c>
      <c r="D9" s="59">
        <v>5.4294</v>
      </c>
      <c r="E9" s="5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row>
    <row r="10" ht="35.1" customHeight="1" spans="1:229">
      <c r="A10" s="58">
        <v>30108</v>
      </c>
      <c r="B10" s="27" t="s">
        <v>107</v>
      </c>
      <c r="C10" s="59">
        <f t="shared" si="0"/>
        <v>18.647296</v>
      </c>
      <c r="D10" s="59">
        <v>18.647296</v>
      </c>
      <c r="E10" s="5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row>
    <row r="11" ht="35.1" customHeight="1" spans="1:229">
      <c r="A11" s="58">
        <v>30109</v>
      </c>
      <c r="B11" s="27" t="s">
        <v>108</v>
      </c>
      <c r="C11" s="59">
        <f t="shared" si="0"/>
        <v>9.323648</v>
      </c>
      <c r="D11" s="59">
        <v>9.323648</v>
      </c>
      <c r="E11" s="5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row>
    <row r="12" ht="35.1" customHeight="1" spans="1:229">
      <c r="A12" s="58">
        <v>30110</v>
      </c>
      <c r="B12" s="27" t="s">
        <v>109</v>
      </c>
      <c r="C12" s="59">
        <f t="shared" si="0"/>
        <v>9.9064</v>
      </c>
      <c r="D12" s="59">
        <v>9.9064</v>
      </c>
      <c r="E12" s="5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row>
    <row r="13" ht="35.1" customHeight="1" spans="1:229">
      <c r="A13" s="58">
        <v>30112</v>
      </c>
      <c r="B13" s="27" t="s">
        <v>110</v>
      </c>
      <c r="C13" s="59">
        <f t="shared" si="0"/>
        <v>2.32942</v>
      </c>
      <c r="D13" s="59">
        <v>2.32942</v>
      </c>
      <c r="E13" s="5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row>
    <row r="14" ht="35.1" customHeight="1" spans="1:229">
      <c r="A14" s="58">
        <v>30113</v>
      </c>
      <c r="B14" s="27" t="s">
        <v>111</v>
      </c>
      <c r="C14" s="59">
        <f t="shared" si="0"/>
        <v>52.9836</v>
      </c>
      <c r="D14" s="59">
        <v>52.9836</v>
      </c>
      <c r="E14" s="5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row>
    <row r="15" ht="35.1" customHeight="1" spans="1:229">
      <c r="A15" s="58">
        <v>302</v>
      </c>
      <c r="B15" s="27" t="s">
        <v>112</v>
      </c>
      <c r="C15" s="59">
        <f>SUM(C16:C32)</f>
        <v>16.485378</v>
      </c>
      <c r="D15" s="59"/>
      <c r="E15" s="59">
        <f>SUM(E16:E32)</f>
        <v>16.485378</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row>
    <row r="16" ht="35.1" customHeight="1" spans="1:229">
      <c r="A16" s="58">
        <v>30201</v>
      </c>
      <c r="B16" s="27" t="s">
        <v>113</v>
      </c>
      <c r="C16" s="59">
        <f>D16+E16</f>
        <v>4.811</v>
      </c>
      <c r="D16" s="59"/>
      <c r="E16" s="59">
        <v>4.811</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row>
    <row r="17" ht="35.1" customHeight="1" spans="1:229">
      <c r="A17" s="58">
        <v>30202</v>
      </c>
      <c r="B17" s="27" t="s">
        <v>114</v>
      </c>
      <c r="C17" s="59">
        <f t="shared" si="0"/>
        <v>0.16</v>
      </c>
      <c r="D17" s="59"/>
      <c r="E17" s="59">
        <v>0.16</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row>
    <row r="18" ht="35.1" customHeight="1" spans="1:229">
      <c r="A18" s="58">
        <v>30203</v>
      </c>
      <c r="B18" s="27" t="s">
        <v>115</v>
      </c>
      <c r="C18" s="59">
        <f t="shared" si="0"/>
        <v>0.173</v>
      </c>
      <c r="D18" s="59"/>
      <c r="E18" s="59">
        <v>0.173</v>
      </c>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row>
    <row r="19" ht="35.1" customHeight="1" spans="1:229">
      <c r="A19" s="58">
        <v>30204</v>
      </c>
      <c r="B19" s="27" t="s">
        <v>116</v>
      </c>
      <c r="C19" s="59">
        <f t="shared" si="0"/>
        <v>0.0085</v>
      </c>
      <c r="D19" s="59"/>
      <c r="E19" s="59">
        <v>0.0085</v>
      </c>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row>
    <row r="20" ht="35.1" customHeight="1" spans="1:229">
      <c r="A20" s="58">
        <v>30205</v>
      </c>
      <c r="B20" s="27" t="s">
        <v>117</v>
      </c>
      <c r="C20" s="59">
        <f t="shared" si="0"/>
        <v>0.1</v>
      </c>
      <c r="D20" s="59"/>
      <c r="E20" s="59">
        <v>0.1</v>
      </c>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row>
    <row r="21" ht="35.1" customHeight="1" spans="1:229">
      <c r="A21" s="58">
        <v>30207</v>
      </c>
      <c r="B21" s="27" t="s">
        <v>118</v>
      </c>
      <c r="C21" s="59">
        <f t="shared" si="0"/>
        <v>1.086</v>
      </c>
      <c r="D21" s="59"/>
      <c r="E21" s="59">
        <v>1.086</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row>
    <row r="22" ht="35.1" customHeight="1" spans="1:229">
      <c r="A22" s="58">
        <v>30211</v>
      </c>
      <c r="B22" s="27" t="s">
        <v>119</v>
      </c>
      <c r="C22" s="59">
        <f t="shared" si="0"/>
        <v>5.75</v>
      </c>
      <c r="D22" s="59"/>
      <c r="E22" s="59">
        <v>5.75</v>
      </c>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row>
    <row r="23" ht="35.1" customHeight="1" spans="1:229">
      <c r="A23" s="58">
        <v>30213</v>
      </c>
      <c r="B23" s="27" t="s">
        <v>120</v>
      </c>
      <c r="C23" s="59">
        <f t="shared" si="0"/>
        <v>0.052</v>
      </c>
      <c r="D23" s="59"/>
      <c r="E23" s="59">
        <v>0.052</v>
      </c>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row>
    <row r="24" ht="35.1" customHeight="1" spans="1:229">
      <c r="A24" s="58">
        <v>30214</v>
      </c>
      <c r="B24" s="27" t="s">
        <v>121</v>
      </c>
      <c r="C24" s="59">
        <f t="shared" si="0"/>
        <v>0.039</v>
      </c>
      <c r="D24" s="59"/>
      <c r="E24" s="59">
        <v>0.039</v>
      </c>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row>
    <row r="25" ht="35.1" customHeight="1" spans="1:229">
      <c r="A25" s="58">
        <v>30215</v>
      </c>
      <c r="B25" s="27" t="s">
        <v>122</v>
      </c>
      <c r="C25" s="59">
        <f t="shared" si="0"/>
        <v>0.177</v>
      </c>
      <c r="D25" s="59"/>
      <c r="E25" s="59">
        <v>0.177</v>
      </c>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row>
    <row r="26" ht="35.1" customHeight="1" spans="1:229">
      <c r="A26" s="58">
        <v>30216</v>
      </c>
      <c r="B26" s="27" t="s">
        <v>123</v>
      </c>
      <c r="C26" s="59">
        <f t="shared" si="0"/>
        <v>0.16</v>
      </c>
      <c r="D26" s="59"/>
      <c r="E26" s="59">
        <v>0.16</v>
      </c>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row>
    <row r="27" ht="35.1" customHeight="1" spans="1:229">
      <c r="A27" s="58">
        <v>30224</v>
      </c>
      <c r="B27" s="27" t="s">
        <v>124</v>
      </c>
      <c r="C27" s="59">
        <f t="shared" si="0"/>
        <v>0.0495</v>
      </c>
      <c r="D27" s="59"/>
      <c r="E27" s="59">
        <v>0.0495</v>
      </c>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row>
    <row r="28" ht="35.1" customHeight="1" spans="1:229">
      <c r="A28" s="58">
        <v>30226</v>
      </c>
      <c r="B28" s="27" t="s">
        <v>125</v>
      </c>
      <c r="C28" s="59">
        <f t="shared" si="0"/>
        <v>0.015</v>
      </c>
      <c r="D28" s="59"/>
      <c r="E28" s="59">
        <v>0.015</v>
      </c>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row>
    <row r="29" ht="35.1" customHeight="1" spans="1:229">
      <c r="A29" s="58">
        <v>30227</v>
      </c>
      <c r="B29" s="27" t="s">
        <v>126</v>
      </c>
      <c r="C29" s="59">
        <f t="shared" si="0"/>
        <v>0.264</v>
      </c>
      <c r="D29" s="59"/>
      <c r="E29" s="59">
        <v>0.264</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row>
    <row r="30" ht="35.1" customHeight="1" spans="1:229">
      <c r="A30" s="58">
        <v>30239</v>
      </c>
      <c r="B30" s="27" t="s">
        <v>127</v>
      </c>
      <c r="C30" s="59">
        <f t="shared" si="0"/>
        <v>0.06</v>
      </c>
      <c r="D30" s="59"/>
      <c r="E30" s="59">
        <v>0.06</v>
      </c>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row>
    <row r="31" ht="35.1" customHeight="1" spans="1:229">
      <c r="A31" s="58">
        <v>30299</v>
      </c>
      <c r="B31" s="27" t="s">
        <v>128</v>
      </c>
      <c r="C31" s="59">
        <f t="shared" si="0"/>
        <v>0.095</v>
      </c>
      <c r="D31" s="59"/>
      <c r="E31" s="59">
        <v>0.095</v>
      </c>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row>
    <row r="32" ht="35.1" customHeight="1" spans="1:229">
      <c r="A32" s="58">
        <v>30212</v>
      </c>
      <c r="B32" s="27" t="s">
        <v>129</v>
      </c>
      <c r="C32" s="59">
        <f t="shared" si="0"/>
        <v>3.485378</v>
      </c>
      <c r="D32" s="59"/>
      <c r="E32" s="59">
        <v>3.485378</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row>
    <row r="33" ht="35.1" customHeight="1" spans="1:229">
      <c r="A33" s="58">
        <v>310</v>
      </c>
      <c r="B33" s="27" t="s">
        <v>130</v>
      </c>
      <c r="C33" s="59">
        <f t="shared" si="0"/>
        <v>13.975</v>
      </c>
      <c r="D33" s="59"/>
      <c r="E33" s="59">
        <v>13.975</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row>
    <row r="34" ht="35.1" customHeight="1" spans="1:229">
      <c r="A34" s="58">
        <v>31002</v>
      </c>
      <c r="B34" s="27" t="s">
        <v>131</v>
      </c>
      <c r="C34" s="59">
        <f t="shared" si="0"/>
        <v>13.975</v>
      </c>
      <c r="D34" s="59"/>
      <c r="E34" s="59">
        <v>13.975</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row>
    <row r="35" ht="35.1" customHeight="1" spans="1:229">
      <c r="A35" s="58"/>
      <c r="B35" s="28" t="s">
        <v>50</v>
      </c>
      <c r="C35" s="59">
        <f>C6+C15+C33</f>
        <v>279.096384</v>
      </c>
      <c r="D35" s="59">
        <f>D6+D15+D33</f>
        <v>248.636006</v>
      </c>
      <c r="E35" s="59">
        <f>E6+E15+E33</f>
        <v>30.460378</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row>
    <row r="36" ht="29.25" customHeight="1" spans="1:2">
      <c r="A36" s="31" t="s">
        <v>132</v>
      </c>
      <c r="B36" s="31"/>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II8"/>
  <sheetViews>
    <sheetView showGridLines="0" showZeros="0" view="pageBreakPreview" zoomScaleNormal="115" workbookViewId="0">
      <selection activeCell="J7" sqref="J7"/>
    </sheetView>
  </sheetViews>
  <sheetFormatPr defaultColWidth="9.16666666666667" defaultRowHeight="27.75" customHeight="1" outlineLevelRow="7"/>
  <cols>
    <col min="1" max="1" width="18.8333333333333" style="19" customWidth="1"/>
    <col min="2" max="2" width="31.1666666666667" style="19" customWidth="1"/>
    <col min="3" max="5" width="19.3333333333333" style="19" customWidth="1"/>
    <col min="6" max="243" width="7.66666666666667" style="19" customWidth="1"/>
  </cols>
  <sheetData>
    <row r="1" customHeight="1" spans="1:2">
      <c r="A1" s="20" t="s">
        <v>133</v>
      </c>
      <c r="B1" s="20"/>
    </row>
    <row r="2" s="16" customFormat="1" ht="34.5" customHeight="1" spans="1:5">
      <c r="A2" s="21" t="s">
        <v>134</v>
      </c>
      <c r="B2" s="21"/>
      <c r="C2" s="21"/>
      <c r="D2" s="21"/>
      <c r="E2" s="21"/>
    </row>
    <row r="3" s="17" customFormat="1" ht="30.75" customHeight="1" spans="1:5">
      <c r="A3" s="22" t="s">
        <v>2</v>
      </c>
      <c r="E3" s="17" t="s">
        <v>3</v>
      </c>
    </row>
    <row r="4" s="18" customFormat="1" ht="40.15" customHeight="1" spans="1:243">
      <c r="A4" s="23" t="s">
        <v>48</v>
      </c>
      <c r="B4" s="23" t="s">
        <v>49</v>
      </c>
      <c r="C4" s="24" t="s">
        <v>135</v>
      </c>
      <c r="D4" s="24"/>
      <c r="E4" s="24"/>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row>
    <row r="5" s="18" customFormat="1" ht="40.15" customHeight="1" spans="1:243">
      <c r="A5" s="26"/>
      <c r="B5" s="26"/>
      <c r="C5" s="23" t="s">
        <v>50</v>
      </c>
      <c r="D5" s="23" t="s">
        <v>51</v>
      </c>
      <c r="E5" s="23" t="s">
        <v>52</v>
      </c>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row>
    <row r="6" ht="35.1" customHeight="1" spans="1:5">
      <c r="A6" s="28"/>
      <c r="B6" s="28" t="s">
        <v>136</v>
      </c>
      <c r="C6" s="29"/>
      <c r="D6" s="30"/>
      <c r="E6" s="30"/>
    </row>
    <row r="7" ht="35.1" customHeight="1" spans="1:5">
      <c r="A7" s="28"/>
      <c r="B7" s="28" t="s">
        <v>50</v>
      </c>
      <c r="C7" s="29"/>
      <c r="D7" s="30"/>
      <c r="E7" s="30"/>
    </row>
    <row r="8" customHeight="1" spans="1:2">
      <c r="A8" s="31" t="s">
        <v>68</v>
      </c>
      <c r="B8" s="31"/>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topLeftCell="A4" workbookViewId="0">
      <selection activeCell="A7" sqref="A7:F7"/>
    </sheetView>
  </sheetViews>
  <sheetFormatPr defaultColWidth="12" defaultRowHeight="15.6" outlineLevelRow="7" outlineLevelCol="7"/>
  <cols>
    <col min="1" max="1" width="21.6666666666667" style="48" customWidth="1"/>
    <col min="2" max="6" width="18" style="48" customWidth="1"/>
    <col min="7" max="16384" width="12" style="48"/>
  </cols>
  <sheetData>
    <row r="1" ht="44.25" customHeight="1" spans="1:6">
      <c r="A1" s="20" t="s">
        <v>137</v>
      </c>
      <c r="B1" s="49"/>
      <c r="C1" s="49"/>
      <c r="D1" s="49"/>
      <c r="E1" s="49"/>
      <c r="F1" s="49"/>
    </row>
    <row r="2" ht="42" customHeight="1" spans="1:6">
      <c r="A2" s="50" t="s">
        <v>138</v>
      </c>
      <c r="B2" s="50"/>
      <c r="C2" s="50"/>
      <c r="D2" s="50"/>
      <c r="E2" s="50"/>
      <c r="F2" s="50"/>
    </row>
    <row r="3" ht="24" customHeight="1" spans="1:6">
      <c r="A3" s="50"/>
      <c r="B3" s="50"/>
      <c r="C3" s="50"/>
      <c r="D3" s="50"/>
      <c r="E3" s="50"/>
      <c r="F3" s="50"/>
    </row>
    <row r="4" ht="24" customHeight="1" spans="1:6">
      <c r="A4" s="51" t="s">
        <v>2</v>
      </c>
      <c r="B4" s="51"/>
      <c r="C4" s="51"/>
      <c r="D4" s="51"/>
      <c r="E4" s="51"/>
      <c r="F4" s="52" t="s">
        <v>3</v>
      </c>
    </row>
    <row r="5" ht="64.5" customHeight="1" spans="1:6">
      <c r="A5" s="53" t="s">
        <v>139</v>
      </c>
      <c r="B5" s="53" t="s">
        <v>140</v>
      </c>
      <c r="C5" s="54" t="s">
        <v>141</v>
      </c>
      <c r="D5" s="54"/>
      <c r="E5" s="54"/>
      <c r="F5" s="54" t="s">
        <v>142</v>
      </c>
    </row>
    <row r="6" ht="64.5" customHeight="1" spans="1:8">
      <c r="A6" s="53"/>
      <c r="B6" s="53"/>
      <c r="C6" s="54" t="s">
        <v>74</v>
      </c>
      <c r="D6" s="53" t="s">
        <v>143</v>
      </c>
      <c r="E6" s="53" t="s">
        <v>144</v>
      </c>
      <c r="F6" s="54"/>
      <c r="H6" s="55"/>
    </row>
    <row r="7" ht="64.5" customHeight="1" spans="1:6">
      <c r="A7" s="56">
        <f>C7+F7+B7</f>
        <v>3.485378</v>
      </c>
      <c r="B7" s="56">
        <v>3.485378</v>
      </c>
      <c r="C7" s="56">
        <f>D7+E7</f>
        <v>0</v>
      </c>
      <c r="D7" s="56"/>
      <c r="E7" s="56">
        <v>0</v>
      </c>
      <c r="F7" s="56"/>
    </row>
    <row r="8" ht="51" customHeight="1" spans="1:6">
      <c r="A8" s="57"/>
      <c r="B8" s="51"/>
      <c r="C8" s="51"/>
      <c r="D8" s="51"/>
      <c r="E8" s="51"/>
      <c r="F8" s="51"/>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WTFQPVQ</vt:lpstr>
      <vt:lpstr>1</vt:lpstr>
      <vt:lpstr>3</vt:lpstr>
      <vt:lpstr>2</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SHEN</cp:lastModifiedBy>
  <dcterms:created xsi:type="dcterms:W3CDTF">2016-02-18T10:32:00Z</dcterms:created>
  <cp:lastPrinted>2022-01-21T19:15:00Z</cp:lastPrinted>
  <dcterms:modified xsi:type="dcterms:W3CDTF">2024-11-20T09:17:40Z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04700273AE09464F89BF28C972530B55</vt:lpwstr>
  </property>
  <property fmtid="{D5CDD505-2E9C-101B-9397-08002B2CF9AE}" pid="4" name="KSOReadingLayout">
    <vt:bool>true</vt:bool>
  </property>
</Properties>
</file>