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1" firstSheet="1" activeTab="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definedNames>
    <definedName name="_xlnm.Print_Area" localSheetId="1">'1'!$A$1:$D$31</definedName>
    <definedName name="_xlnm.Print_Area" localSheetId="11">'11'!$A$1:$J$13</definedName>
    <definedName name="_xlnm.Print_Area" localSheetId="3">'3'!$A$1:$H$46</definedName>
    <definedName name="_xlnm.Print_Area" localSheetId="4">'4'!$A$1:$D$31</definedName>
    <definedName name="_xlnm.Print_Area" localSheetId="8">'8'!$A$1:$F$7</definedName>
  </definedNames>
  <calcPr fullCalcOnLoad="1"/>
</workbook>
</file>

<file path=xl/sharedStrings.xml><?xml version="1.0" encoding="utf-8"?>
<sst xmlns="http://schemas.openxmlformats.org/spreadsheetml/2006/main" count="510" uniqueCount="295">
  <si>
    <t>附件2</t>
  </si>
  <si>
    <t>2024年收支预算总表</t>
  </si>
  <si>
    <t>部门：天津东疆综合保税区生态环境和城市管理局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</si>
  <si>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</si>
  <si>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</si>
  <si>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</si>
  <si>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</si>
  <si>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</si>
  <si>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</si>
  <si>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</si>
  <si>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</si>
  <si>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</si>
  <si>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</si>
  <si>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</si>
  <si>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</si>
  <si>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</si>
  <si>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</si>
  <si>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</si>
  <si>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</si>
  <si>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</si>
  <si>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</si>
  <si>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</si>
  <si>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</si>
  <si>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</si>
  <si>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</si>
  <si>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</si>
  <si>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</si>
  <si>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</si>
  <si>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</si>
  <si>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</si>
  <si>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</si>
  <si>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</si>
  <si>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</si>
  <si>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</si>
  <si>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</si>
  <si>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</si>
  <si>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</si>
  <si>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</si>
  <si>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</si>
  <si>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</si>
  <si>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</si>
  <si>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</si>
  <si>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</si>
  <si>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</si>
  <si>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</si>
  <si>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</si>
  <si>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附件3</t>
  </si>
  <si>
    <t>2024年收入预算总表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</si>
  <si>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</si>
  <si>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</si>
  <si>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</si>
  <si>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</si>
  <si>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</si>
  <si>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</si>
  <si>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</si>
  <si>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</si>
  <si>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</si>
  <si>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</si>
  <si>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</si>
  <si>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</si>
  <si>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</si>
  <si>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</si>
  <si>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</si>
  <si>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</si>
  <si>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天津东疆综合保税区生态环境和城市管理局</t>
  </si>
  <si>
    <t>附件4</t>
  </si>
  <si>
    <t xml:space="preserve"> 2024年支出预算总表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</si>
  <si>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</si>
  <si>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</si>
  <si>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</si>
  <si>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</si>
  <si>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</si>
  <si>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</si>
  <si>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</si>
  <si>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</si>
  <si>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节能环保支出</t>
  </si>
  <si>
    <t xml:space="preserve">   01</t>
  </si>
  <si>
    <t xml:space="preserve">  环境保护管理事务</t>
  </si>
  <si>
    <t>01</t>
  </si>
  <si>
    <t xml:space="preserve">    行政运行</t>
  </si>
  <si>
    <t>07</t>
  </si>
  <si>
    <t xml:space="preserve">    生态环境保护行政许可</t>
  </si>
  <si>
    <t xml:space="preserve">   02</t>
  </si>
  <si>
    <t xml:space="preserve">  环境监测与监察</t>
  </si>
  <si>
    <t>03</t>
  </si>
  <si>
    <t xml:space="preserve">    建设项目环评审查与监督</t>
  </si>
  <si>
    <t xml:space="preserve">   03</t>
  </si>
  <si>
    <t xml:space="preserve">  污染防治</t>
  </si>
  <si>
    <t xml:space="preserve">    大气</t>
  </si>
  <si>
    <t>04</t>
  </si>
  <si>
    <t xml:space="preserve">    固体废弃物与化学品</t>
  </si>
  <si>
    <t xml:space="preserve">   04</t>
  </si>
  <si>
    <t xml:space="preserve">  自然生态保护</t>
  </si>
  <si>
    <t>99</t>
  </si>
  <si>
    <t xml:space="preserve">    其他自然生态保护支出</t>
  </si>
  <si>
    <t xml:space="preserve">   10</t>
  </si>
  <si>
    <t xml:space="preserve">  能源节约利用</t>
  </si>
  <si>
    <t xml:space="preserve">    能源节约利用</t>
  </si>
  <si>
    <t xml:space="preserve">   11</t>
  </si>
  <si>
    <t xml:space="preserve">  污染减排</t>
  </si>
  <si>
    <t xml:space="preserve">    生态环境监测与信息</t>
  </si>
  <si>
    <t>212</t>
  </si>
  <si>
    <t>城乡社区支出</t>
  </si>
  <si>
    <t xml:space="preserve">  城乡社区管理事务</t>
  </si>
  <si>
    <t>02</t>
  </si>
  <si>
    <t xml:space="preserve">    一般行政管理事务</t>
  </si>
  <si>
    <t xml:space="preserve">    城管执法</t>
  </si>
  <si>
    <t xml:space="preserve">    其他城乡社区管理事务支出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</si>
  <si>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</si>
  <si>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</si>
  <si>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</si>
  <si>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 05</t>
  </si>
  <si>
    <t xml:space="preserve">  城乡社区环境卫生</t>
  </si>
  <si>
    <t xml:space="preserve">    城乡社区环境卫生</t>
  </si>
  <si>
    <t>214</t>
  </si>
  <si>
    <t>交通运输支出</t>
  </si>
  <si>
    <t xml:space="preserve">  公路水路运输</t>
  </si>
  <si>
    <t>10</t>
  </si>
  <si>
    <t xml:space="preserve">    公路和运输安全</t>
  </si>
  <si>
    <t xml:space="preserve">   99</t>
  </si>
  <si>
    <t xml:space="preserve">  其他交通运输支出</t>
  </si>
  <si>
    <t xml:space="preserve">    公共交通运营补助</t>
  </si>
  <si>
    <t>220</t>
  </si>
  <si>
    <t>自然资源海洋气象等支出</t>
  </si>
  <si>
    <t xml:space="preserve">  自然资源事务</t>
  </si>
  <si>
    <t>20</t>
  </si>
  <si>
    <t xml:space="preserve">    海域与海岛管理</t>
  </si>
  <si>
    <t>224</t>
  </si>
  <si>
    <t>灾害防治及应急管理支出</t>
  </si>
  <si>
    <t xml:space="preserve">  应急管理事务</t>
  </si>
  <si>
    <t>06</t>
  </si>
  <si>
    <t xml:space="preserve">     安全监管</t>
  </si>
  <si>
    <t>08</t>
  </si>
  <si>
    <t xml:space="preserve">     应急救援</t>
  </si>
  <si>
    <t>合  计</t>
  </si>
  <si>
    <t>注：本表按支出功能分类填列，明细到类、款、项三级科目。</t>
  </si>
  <si>
    <t>附件5</t>
  </si>
  <si>
    <t>2024年财政拨款收支预算总表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</si>
  <si>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</si>
  <si>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</si>
  <si>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</si>
  <si>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</si>
  <si>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</si>
  <si>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</si>
  <si>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附件6</t>
  </si>
  <si>
    <t xml:space="preserve"> 2024年财政拨款一般公共预算支出预算表</t>
  </si>
  <si>
    <t>合   计</t>
  </si>
  <si>
    <t>人员经费</t>
  </si>
  <si>
    <t>公用经费</t>
  </si>
  <si>
    <t xml:space="preserve"> </t>
  </si>
  <si>
    <t>附件7</t>
  </si>
  <si>
    <t xml:space="preserve"> 2024年财政拨款一般公共预算基本支出预算表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</si>
  <si>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</si>
  <si>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</si>
  <si>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</si>
  <si>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</si>
  <si>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</si>
  <si>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</si>
  <si>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</si>
  <si>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</si>
  <si>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</si>
  <si>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</si>
  <si>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</si>
  <si>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</si>
  <si>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</si>
  <si>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</si>
  <si>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</si>
  <si>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</si>
  <si>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</si>
  <si>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邮电费</t>
  </si>
  <si>
    <t xml:space="preserve">  国内差旅费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</si>
  <si>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</si>
  <si>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</si>
  <si>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</si>
  <si>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</si>
  <si>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被装购置费</t>
  </si>
  <si>
    <t xml:space="preserve">  劳务费</t>
  </si>
  <si>
    <t xml:space="preserve">  委托业务费</t>
  </si>
  <si>
    <t xml:space="preserve">  公务用车运行维护费</t>
  </si>
  <si>
    <t xml:space="preserve">  其他交通费用（车补）</t>
  </si>
  <si>
    <t xml:space="preserve">  其他交通费用（租车费）</t>
  </si>
  <si>
    <t xml:space="preserve">  其他商品和服务支出（如零星宣传、慰问等）</t>
  </si>
  <si>
    <t xml:space="preserve">  资本性支出</t>
  </si>
  <si>
    <t xml:space="preserve">  办公设备购置</t>
  </si>
  <si>
    <t>注：本表按部门预算支出经济分类填列，明细到类、款两级科目。</t>
  </si>
  <si>
    <t>附件8</t>
  </si>
  <si>
    <t>2024年财政拨款政府性基金预算支出预算表</t>
  </si>
  <si>
    <t>部门：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</si>
  <si>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</si>
  <si>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</si>
  <si>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附件9</t>
  </si>
  <si>
    <t>2024年财政拨款一般公共预算“三公”经费支出预算表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</si>
  <si>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</si>
  <si>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</si>
  <si>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</si>
  <si>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</si>
  <si>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</si>
  <si>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</si>
  <si>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</si>
  <si>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附件10</t>
  </si>
  <si>
    <t>2024年财政拨款政府采购预算表</t>
  </si>
  <si>
    <t>功能科目</t>
  </si>
  <si>
    <t>单位编码</t>
  </si>
  <si>
    <t>项目类别</t>
  </si>
  <si>
    <t>单位名称（项目名称）</t>
  </si>
  <si>
    <t>财政拨款</t>
  </si>
  <si>
    <t>备注</t>
  </si>
  <si>
    <t>服务</t>
  </si>
  <si>
    <t>公交场站运维费</t>
  </si>
  <si>
    <t>往年已执行，本年预计支付29.251513万元</t>
  </si>
  <si>
    <t>区域综合执法辅助治理服务</t>
  </si>
  <si>
    <t>1、往年已执行，本年预计支付25.3992万元。     2、2024年新政采项目，未执行，项目总预算244.581325万元，本年预计支付113.66535万元。该项目本年预计总支付139.06455万元。</t>
  </si>
  <si>
    <t>东疆沿海巡防辅助治理服务</t>
  </si>
  <si>
    <t>往年已执行，本年预计支付49.0752万元</t>
  </si>
  <si>
    <t>应急管理专项资金——东疆溢油应急设备库运行维护</t>
  </si>
  <si>
    <t>往年已执行，本年预计支付62.8万元</t>
  </si>
  <si>
    <t>东疆综合保税区环卫及垃圾清运项目</t>
  </si>
  <si>
    <t>往年已付1557.6058万元，本年度预付1670万元。</t>
  </si>
  <si>
    <t>东疆综合保税区城市绿化及公园维护服务项目</t>
  </si>
  <si>
    <t>往年已执行，支付合同款19135899.33元，2024年预计支付1930万元</t>
  </si>
  <si>
    <t>东疆综合保税区市政设施综合养管服务项目</t>
  </si>
  <si>
    <t>往年已执行，支付合同款25034646.53元，2024年预计支付3600万元</t>
  </si>
  <si>
    <t>东部岸线运行管理</t>
  </si>
  <si>
    <t>往年已执行，本年预计支付740万元</t>
  </si>
  <si>
    <t>网络货运行业合规化监管提升服务项目</t>
  </si>
  <si>
    <t>往年已执行，本年预计支付109.2万元</t>
  </si>
  <si>
    <t>东疆保税港区公共交通保障优化提升项目</t>
  </si>
  <si>
    <t>往年已执行，本年预计支付174.5472万元</t>
  </si>
  <si>
    <t>东疆无废城市建设技术咨询服务</t>
  </si>
  <si>
    <t>往年已执行，本年预计支付44.52万元</t>
  </si>
  <si>
    <t>货物</t>
  </si>
  <si>
    <t>东疆综合保税区环境空气质量自动监测站设备采购项目</t>
  </si>
  <si>
    <t>2024年新政采项目，未执行，项目总预算124.7万元，本年预计支付124.7万元</t>
  </si>
  <si>
    <t>2024年移动源检测项目</t>
  </si>
  <si>
    <t>往年已执行，为2023年移动源检测项目中间款566916元</t>
  </si>
  <si>
    <t>东疆综合保税区颗粒物来源解析项目</t>
  </si>
  <si>
    <t>往年已执行，合同总金额948950元，有效期2023年7月至2024年9月，24年需支付80%，759160元。</t>
  </si>
  <si>
    <t>东疆综合保税区主题产业园区标识采购及安装项目</t>
  </si>
  <si>
    <t>往年已执行，本年预计支付8.68万元</t>
  </si>
  <si>
    <t>2110101</t>
  </si>
  <si>
    <t>天津东疆综合保税区生态环境和城市管理局（日常办公费-办公费）</t>
  </si>
  <si>
    <t>天津东疆综合保税区生态环境和城市管理局（办公设备购置）</t>
  </si>
  <si>
    <t>附件11</t>
  </si>
  <si>
    <t>2024年国有资本经营预算支出情况表</t>
  </si>
  <si>
    <t>本年国有资本经营基金预算支出</t>
  </si>
  <si>
    <t>附件12</t>
  </si>
  <si>
    <t xml:space="preserve"> 2024年项目支出预算表</t>
  </si>
  <si>
    <t>项目名称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</si>
  <si>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</si>
  <si>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</si>
  <si>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</si>
  <si>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</si>
  <si>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</si>
  <si>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</si>
  <si>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东疆亲海景区创建国家AAA级旅游景区咨询辅导服务项目</t>
  </si>
  <si>
    <t>2020年至2022年东疆生活垃圾处理费</t>
  </si>
  <si>
    <t>网络货运企业安全生产管理提升项目</t>
  </si>
  <si>
    <t>公交场站办公区域提升改造项目</t>
  </si>
  <si>
    <t>网络货运申请企业线上服务能力认定评审项目</t>
  </si>
  <si>
    <t>网络货运企业事中事后监管服务</t>
  </si>
  <si>
    <t>公交站亭运行维护服务</t>
  </si>
  <si>
    <t>公交成本规制补贴资金</t>
  </si>
  <si>
    <t>东疆道路交通安全工作经费</t>
  </si>
  <si>
    <t>东部岸线周边生态环境跟踪调查和增殖放流</t>
  </si>
  <si>
    <t>环境技术评估费</t>
  </si>
  <si>
    <t>排污许可证技术审查费</t>
  </si>
  <si>
    <t>东疆综合保税区大气污染治理网格员巡查服务项目</t>
  </si>
  <si>
    <t>环境监管监测服务费</t>
  </si>
  <si>
    <t>渤海碧水攻坚战经费</t>
  </si>
  <si>
    <t>地面控沉水准点监测费</t>
  </si>
  <si>
    <t>环境监测平台、微站运维项目</t>
  </si>
  <si>
    <t>应急管理专项资金——安全检查服务费</t>
  </si>
  <si>
    <t>供热补贴</t>
  </si>
  <si>
    <t>综合执法专项经费</t>
  </si>
  <si>
    <t>废弃汽车治理运输费</t>
  </si>
  <si>
    <t>“三无船舶”集中存放点看护费</t>
  </si>
  <si>
    <t>“三无船舶”扣押运输费用</t>
  </si>
  <si>
    <t>执法船艇运维费</t>
  </si>
  <si>
    <t>东疆综合保税区基础设施运维能源费用</t>
  </si>
  <si>
    <t>东疆南部停车设施经营性租赁租金测算服务</t>
  </si>
  <si>
    <t>天津东疆综合保税区东北部岸线修复工程</t>
  </si>
  <si>
    <t>东疆亲海公园提升改造费</t>
  </si>
  <si>
    <t>东疆东部沿海岸线基础设施环境提升生态修复工程</t>
  </si>
  <si>
    <t>亲海公园周边临时停车设施建设项目</t>
  </si>
  <si>
    <t>利用空闲用地完善停车配套项目</t>
  </si>
  <si>
    <t>东疆宁夏道以北闲置地块回填项目</t>
  </si>
  <si>
    <t>东疆保税港区基础设施维修养管项目</t>
  </si>
  <si>
    <t>给排水场站设施运维费</t>
  </si>
  <si>
    <t>环保管理专网费</t>
  </si>
  <si>
    <t>节水单位创建服务费</t>
  </si>
  <si>
    <t>噪声监测设备移机及运行维护</t>
  </si>
  <si>
    <t>国庆期间东疆宁夏道以北临时停车场运营管理</t>
  </si>
  <si>
    <t>网络货运分公司转设子公司服务项目</t>
  </si>
  <si>
    <t>创建亲海3A级旅游景区改造项目</t>
  </si>
  <si>
    <t>东疆港产城融合智慧交通项目一期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</si>
</sst>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\$#,##0;\(\$#,##0\)"/>
    <numFmt numFmtId="178" formatCode="#,##0;\(#,##0\)"/>
    <numFmt numFmtId="179" formatCode="_-&quot;$&quot;* #,##0_-;\-&quot;$&quot;* #,##0_-;_-&quot;$&quot;* &quot;-&quot;_-;_-@_-"/>
    <numFmt numFmtId="180" formatCode="_-* #,##0_$_-;\-* #,##0_$_-;_-* &quot;-&quot;_$_-;_-@_-"/>
    <numFmt numFmtId="181" formatCode="_(&quot;$&quot;* #,##0.00_);_(&quot;$&quot;* \(#,##0.00\);_(&quot;$&quot;* &quot;-&quot;??_);_(@_)"/>
    <numFmt numFmtId="182" formatCode="_-* #,##0.00_$_-;\-* #,##0.00_$_-;_-* &quot;-&quot;??_$_-;_-@_-"/>
    <numFmt numFmtId="183" formatCode="\$#,##0.00;\(\$#,##0.00\)"/>
    <numFmt numFmtId="184" formatCode="_-* #,##0.00&quot;$&quot;_-;\-* #,##0.00&quot;$&quot;_-;_-* &quot;-&quot;??&quot;$&quot;_-;_-@_-"/>
    <numFmt numFmtId="185" formatCode="#,##0;\-#,##0;&quot;-&quot;"/>
    <numFmt numFmtId="186" formatCode="yyyy&quot;年&quot;m&quot;月&quot;d&quot;日&quot;;@"/>
    <numFmt numFmtId="187" formatCode="_-* #,##0&quot;$&quot;_-;\-* #,##0&quot;$&quot;_-;_-* &quot;-&quot;&quot;$&quot;_-;_-@_-"/>
    <numFmt numFmtId="188" formatCode="0.0"/>
    <numFmt numFmtId="189" formatCode=";;"/>
    <numFmt numFmtId="190" formatCode="#,##0.00_ "/>
    <numFmt numFmtId="191" formatCode="#,##0.0"/>
    <numFmt numFmtId="192" formatCode="0.00_);[Red]\(0.00\)"/>
    <numFmt numFmtId="193" formatCode="#,##0.0000"/>
    <numFmt numFmtId="194" formatCode="0.0000_);[Red]\(0.0000\)"/>
    <numFmt numFmtId="195" formatCode="#,##0.0_ "/>
    <numFmt numFmtId="196" formatCode="* #,##0.00;* \-#,##0.00;* &quot;&quot;??;@"/>
    <numFmt numFmtId="197" formatCode="00"/>
    <numFmt numFmtId="198" formatCode="0.00_ "/>
  </numFmts>
  <fonts count="70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0"/>
    </font>
    <font>
      <sz val="20"/>
      <name val="黑体"/>
      <family val="0"/>
    </font>
    <font>
      <sz val="15"/>
      <name val="宋体"/>
      <family val="0"/>
    </font>
    <font>
      <sz val="10"/>
      <color indexed="8"/>
      <name val="宋体"/>
      <family val="0"/>
    </font>
    <font>
      <sz val="22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0"/>
      <name val="Arial"/>
      <family val="0"/>
    </font>
    <font>
      <sz val="11"/>
      <color indexed="17"/>
      <name val="宋体"/>
      <family val="0"/>
    </font>
    <font>
      <sz val="12"/>
      <color indexed="20"/>
      <name val="宋体"/>
      <family val="0"/>
    </font>
    <font>
      <sz val="11"/>
      <color indexed="20"/>
      <name val="宋体"/>
      <family val="0"/>
    </font>
    <font>
      <sz val="10"/>
      <name val="Times New Roman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20"/>
      <name val="楷体_GB2312"/>
      <family val="0"/>
    </font>
    <font>
      <sz val="10"/>
      <name val="Arial"/>
      <family val="0"/>
    </font>
    <font>
      <sz val="12"/>
      <name val="Times New Roman"/>
      <family val="0"/>
    </font>
    <font>
      <sz val="11"/>
      <color indexed="9"/>
      <name val="宋体"/>
      <family val="0"/>
    </font>
    <font>
      <b/>
      <sz val="12"/>
      <name val="Arial"/>
      <family val="0"/>
    </font>
    <font>
      <b/>
      <sz val="11"/>
      <color indexed="56"/>
      <name val="宋体"/>
      <family val="0"/>
    </font>
    <font>
      <b/>
      <sz val="21"/>
      <name val="楷体_GB2312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2"/>
      <color indexed="16"/>
      <name val="宋体"/>
      <family val="0"/>
    </font>
    <font>
      <b/>
      <sz val="12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2"/>
      <color indexed="17"/>
      <name val="宋体"/>
      <family val="0"/>
    </font>
    <font>
      <sz val="11"/>
      <name val="ＭＳ Ｐゴシック"/>
      <family val="0"/>
    </font>
    <font>
      <b/>
      <sz val="15"/>
      <color indexed="56"/>
      <name val="宋体"/>
      <family val="0"/>
    </font>
    <font>
      <sz val="9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0.5"/>
      <color indexed="17"/>
      <name val="宋体"/>
      <family val="0"/>
    </font>
    <font>
      <b/>
      <sz val="13"/>
      <color indexed="56"/>
      <name val="宋体"/>
      <family val="0"/>
    </font>
    <font>
      <sz val="8"/>
      <name val="Arial"/>
      <family val="0"/>
    </font>
    <font>
      <sz val="12"/>
      <color indexed="17"/>
      <name val="楷体_GB2312"/>
      <family val="0"/>
    </font>
    <font>
      <sz val="12"/>
      <name val="Courier"/>
      <family val="0"/>
    </font>
    <font>
      <sz val="12"/>
      <name val="Arial"/>
      <family val="0"/>
    </font>
    <font>
      <sz val="12"/>
      <name val="官帕眉"/>
      <family val="0"/>
    </font>
    <font>
      <b/>
      <sz val="11"/>
      <color indexed="42"/>
      <name val="宋体"/>
      <family val="0"/>
    </font>
    <font>
      <b/>
      <i/>
      <sz val="16"/>
      <name val="Helv"/>
      <family val="0"/>
    </font>
    <font>
      <b/>
      <sz val="15"/>
      <color indexed="62"/>
      <name val="宋体"/>
      <family val="0"/>
    </font>
    <font>
      <sz val="10"/>
      <color indexed="8"/>
      <name val="Arial"/>
      <family val="0"/>
    </font>
    <font>
      <b/>
      <sz val="11"/>
      <color indexed="9"/>
      <name val="宋体"/>
      <family val="0"/>
    </font>
    <font>
      <sz val="12"/>
      <name val="Helv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sz val="7"/>
      <name val="Small Fonts"/>
      <family val="0"/>
    </font>
    <font>
      <b/>
      <sz val="10"/>
      <name val="MS Sans Serif"/>
      <family val="0"/>
    </font>
    <font>
      <sz val="10.5"/>
      <color indexed="20"/>
      <name val="宋体"/>
      <family val="0"/>
    </font>
    <font>
      <sz val="8"/>
      <name val="Times New Roman"/>
      <family val="0"/>
    </font>
    <font>
      <u val="single"/>
      <sz val="12"/>
      <color indexed="36"/>
      <name val="宋体"/>
      <family val="0"/>
    </font>
    <font>
      <b/>
      <sz val="18"/>
      <name val="Arial"/>
      <family val="0"/>
    </font>
    <font>
      <sz val="9"/>
      <color indexed="17"/>
      <name val="宋体"/>
      <family val="0"/>
    </font>
    <font>
      <b/>
      <sz val="13"/>
      <color indexed="62"/>
      <name val="宋体"/>
      <family val="0"/>
    </font>
    <font>
      <sz val="12"/>
      <name val="바탕체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4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/>
      <right/>
      <top/>
      <bottom style="medium">
        <color indexed="30"/>
      </bottom>
    </border>
    <border>
      <left/>
      <right/>
      <top/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 style="medium"/>
    </border>
    <border>
      <left/>
      <right/>
      <top/>
      <bottom style="medium">
        <color indexed="49"/>
      </bottom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1" applyNumberFormat="0" applyAlignment="0" applyProtection="0"/>
    <xf numFmtId="186" fontId="10" fillId="0" borderId="0" applyFont="0" applyFill="0" applyBorder="0" applyAlignment="0" applyProtection="0"/>
    <xf numFmtId="0" fontId="45" fillId="3" borderId="0" applyNumberFormat="0" applyBorder="0" applyAlignment="0" applyProtection="0"/>
    <xf numFmtId="0" fontId="29" fillId="4" borderId="0" applyNumberFormat="0" applyBorder="0" applyAlignment="0" applyProtection="0"/>
    <xf numFmtId="0" fontId="38" fillId="0" borderId="2" applyNumberFormat="0" applyFill="0" applyAlignment="0" applyProtection="0"/>
    <xf numFmtId="0" fontId="6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5" borderId="0" applyNumberFormat="0" applyBorder="0" applyAlignment="0" applyProtection="0"/>
    <xf numFmtId="0" fontId="11" fillId="3" borderId="0" applyNumberFormat="0" applyBorder="0" applyAlignment="0" applyProtection="0"/>
    <xf numFmtId="0" fontId="45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6" borderId="0" applyNumberFormat="0" applyBorder="0" applyAlignment="0" applyProtection="0"/>
    <xf numFmtId="0" fontId="47" fillId="0" borderId="0" applyProtection="0">
      <alignment/>
    </xf>
    <xf numFmtId="0" fontId="11" fillId="3" borderId="0" applyNumberFormat="0" applyBorder="0" applyAlignment="0" applyProtection="0"/>
    <xf numFmtId="0" fontId="13" fillId="5" borderId="0" applyNumberFormat="0" applyBorder="0" applyAlignment="0" applyProtection="0"/>
    <xf numFmtId="0" fontId="11" fillId="3" borderId="0" applyNumberFormat="0" applyBorder="0" applyAlignment="0" applyProtection="0"/>
    <xf numFmtId="0" fontId="22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65" fillId="0" borderId="0">
      <alignment/>
      <protection/>
    </xf>
    <xf numFmtId="0" fontId="9" fillId="6" borderId="0" applyNumberFormat="0" applyBorder="0" applyAlignment="0" applyProtection="0"/>
    <xf numFmtId="0" fontId="17" fillId="9" borderId="0" applyNumberFormat="0" applyBorder="0" applyAlignment="0" applyProtection="0"/>
    <xf numFmtId="0" fontId="11" fillId="10" borderId="0" applyNumberFormat="0" applyBorder="0" applyAlignment="0" applyProtection="0"/>
    <xf numFmtId="0" fontId="2" fillId="0" borderId="0">
      <alignment/>
      <protection/>
    </xf>
    <xf numFmtId="0" fontId="11" fillId="3" borderId="0" applyNumberFormat="0" applyBorder="0" applyAlignment="0" applyProtection="0"/>
    <xf numFmtId="0" fontId="18" fillId="11" borderId="0" applyNumberFormat="0" applyBorder="0" applyAlignment="0" applyProtection="0"/>
    <xf numFmtId="0" fontId="13" fillId="8" borderId="0" applyNumberFormat="0" applyBorder="0" applyAlignment="0" applyProtection="0"/>
    <xf numFmtId="2" fontId="47" fillId="0" borderId="0" applyProtection="0">
      <alignment/>
    </xf>
    <xf numFmtId="0" fontId="19" fillId="8" borderId="0" applyNumberFormat="0" applyBorder="0" applyAlignment="0" applyProtection="0"/>
    <xf numFmtId="0" fontId="11" fillId="3" borderId="0" applyNumberFormat="0" applyBorder="0" applyAlignment="0" applyProtection="0"/>
    <xf numFmtId="0" fontId="18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32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22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7" fillId="0" borderId="3" applyProtection="0">
      <alignment/>
    </xf>
    <xf numFmtId="0" fontId="13" fillId="8" borderId="0" applyNumberFormat="0" applyBorder="0" applyAlignment="0" applyProtection="0"/>
    <xf numFmtId="0" fontId="24" fillId="0" borderId="4" applyNumberFormat="0" applyFill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0" borderId="0" applyFont="0" applyFill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38" fontId="44" fillId="2" borderId="0" applyBorder="0" applyAlignment="0" applyProtection="0"/>
    <xf numFmtId="0" fontId="32" fillId="3" borderId="0" applyNumberFormat="0" applyBorder="0" applyAlignment="0" applyProtection="0"/>
    <xf numFmtId="0" fontId="34" fillId="0" borderId="5" applyNumberFormat="0" applyFill="0" applyAlignment="0" applyProtection="0"/>
    <xf numFmtId="0" fontId="13" fillId="8" borderId="0" applyNumberFormat="0" applyBorder="0" applyAlignment="0" applyProtection="0"/>
    <xf numFmtId="0" fontId="9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" fillId="0" borderId="0">
      <alignment/>
      <protection/>
    </xf>
    <xf numFmtId="0" fontId="22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29" fillId="1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8" fillId="0" borderId="0" applyProtection="0">
      <alignment vertical="center"/>
    </xf>
    <xf numFmtId="0" fontId="22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/>
      <protection/>
    </xf>
    <xf numFmtId="0" fontId="39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9" fillId="17" borderId="0" applyNumberFormat="0" applyBorder="0" applyAlignment="0" applyProtection="0"/>
    <xf numFmtId="0" fontId="13" fillId="8" borderId="0" applyNumberFormat="0" applyBorder="0" applyAlignment="0" applyProtection="0"/>
    <xf numFmtId="0" fontId="9" fillId="18" borderId="0" applyNumberFormat="0" applyBorder="0" applyAlignment="0" applyProtection="0"/>
    <xf numFmtId="0" fontId="11" fillId="3" borderId="0" applyNumberFormat="0" applyBorder="0" applyAlignment="0" applyProtection="0"/>
    <xf numFmtId="0" fontId="18" fillId="19" borderId="0" applyNumberFormat="0" applyBorder="0" applyAlignment="0" applyProtection="0"/>
    <xf numFmtId="0" fontId="11" fillId="3" borderId="0" applyNumberFormat="0" applyBorder="0" applyAlignment="0" applyProtection="0"/>
    <xf numFmtId="0" fontId="53" fillId="20" borderId="6" applyNumberFormat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9" fontId="48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9" fillId="14" borderId="0" applyNumberFormat="0" applyBorder="0" applyAlignment="0" applyProtection="0"/>
    <xf numFmtId="0" fontId="11" fillId="3" borderId="0" applyNumberFormat="0" applyBorder="0" applyAlignment="0" applyProtection="0"/>
    <xf numFmtId="0" fontId="2" fillId="0" borderId="0">
      <alignment/>
      <protection/>
    </xf>
    <xf numFmtId="0" fontId="54" fillId="0" borderId="0">
      <alignment/>
      <protection/>
    </xf>
    <xf numFmtId="0" fontId="13" fillId="8" borderId="0" applyNumberFormat="0" applyBorder="0" applyAlignment="0" applyProtection="0"/>
    <xf numFmtId="0" fontId="9" fillId="21" borderId="0" applyNumberFormat="0" applyBorder="0" applyAlignment="0" applyProtection="0"/>
    <xf numFmtId="0" fontId="43" fillId="0" borderId="7" applyNumberFormat="0" applyFill="0" applyAlignment="0" applyProtection="0"/>
    <xf numFmtId="0" fontId="1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" fillId="0" borderId="0">
      <alignment/>
      <protection/>
    </xf>
    <xf numFmtId="0" fontId="11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66" fillId="0" borderId="0" applyNumberFormat="0" applyFill="0" applyBorder="0" applyAlignment="0" applyProtection="0"/>
    <xf numFmtId="0" fontId="13" fillId="8" borderId="0" applyNumberFormat="0" applyBorder="0" applyAlignment="0" applyProtection="0"/>
    <xf numFmtId="38" fontId="33" fillId="0" borderId="0" applyFont="0" applyFill="0" applyBorder="0" applyAlignment="0" applyProtection="0"/>
    <xf numFmtId="0" fontId="1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43" fontId="20" fillId="0" borderId="0" applyFont="0" applyFill="0" applyBorder="0" applyAlignment="0" applyProtection="0"/>
    <xf numFmtId="0" fontId="2" fillId="0" borderId="0">
      <alignment/>
      <protection/>
    </xf>
    <xf numFmtId="0" fontId="22" fillId="22" borderId="0" applyNumberFormat="0" applyBorder="0" applyAlignment="0" applyProtection="0"/>
    <xf numFmtId="0" fontId="32" fillId="13" borderId="0" applyNumberFormat="0" applyBorder="0" applyAlignment="0" applyProtection="0"/>
    <xf numFmtId="0" fontId="9" fillId="21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2" fillId="0" borderId="0">
      <alignment vertical="center"/>
      <protection/>
    </xf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9" fillId="18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8" fillId="2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6" borderId="0" applyNumberFormat="0" applyBorder="0" applyAlignment="0" applyProtection="0"/>
    <xf numFmtId="0" fontId="11" fillId="3" borderId="0" applyNumberFormat="0" applyBorder="0" applyAlignment="0" applyProtection="0"/>
    <xf numFmtId="0" fontId="2" fillId="0" borderId="0">
      <alignment vertical="center"/>
      <protection/>
    </xf>
    <xf numFmtId="0" fontId="22" fillId="24" borderId="0" applyNumberFormat="0" applyBorder="0" applyAlignment="0" applyProtection="0"/>
    <xf numFmtId="0" fontId="11" fillId="3" borderId="0" applyNumberFormat="0" applyBorder="0" applyAlignment="0" applyProtection="0"/>
    <xf numFmtId="0" fontId="17" fillId="25" borderId="0" applyNumberFormat="0" applyBorder="0" applyAlignment="0" applyProtection="0"/>
    <xf numFmtId="0" fontId="13" fillId="8" borderId="0" applyNumberFormat="0" applyBorder="0" applyAlignment="0" applyProtection="0"/>
    <xf numFmtId="0" fontId="31" fillId="2" borderId="8" applyNumberFormat="0" applyAlignment="0" applyProtection="0"/>
    <xf numFmtId="0" fontId="13" fillId="5" borderId="0" applyNumberFormat="0" applyBorder="0" applyAlignment="0" applyProtection="0"/>
    <xf numFmtId="0" fontId="39" fillId="14" borderId="0" applyNumberFormat="0" applyBorder="0" applyAlignment="0" applyProtection="0"/>
    <xf numFmtId="0" fontId="2" fillId="0" borderId="0">
      <alignment vertical="center"/>
      <protection/>
    </xf>
    <xf numFmtId="0" fontId="22" fillId="24" borderId="0" applyNumberFormat="0" applyBorder="0" applyAlignment="0" applyProtection="0"/>
    <xf numFmtId="0" fontId="13" fillId="8" borderId="0" applyNumberFormat="0" applyBorder="0" applyAlignment="0" applyProtection="0"/>
    <xf numFmtId="0" fontId="46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33" fillId="0" borderId="0" applyFont="0" applyFill="0" applyBorder="0" applyAlignment="0" applyProtection="0"/>
    <xf numFmtId="0" fontId="9" fillId="2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2" fillId="10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32" fillId="3" borderId="0" applyNumberFormat="0" applyBorder="0" applyAlignment="0" applyProtection="0"/>
    <xf numFmtId="0" fontId="42" fillId="10" borderId="0" applyNumberFormat="0" applyBorder="0" applyAlignment="0" applyProtection="0"/>
    <xf numFmtId="0" fontId="11" fillId="3" borderId="0" applyNumberFormat="0" applyBorder="0" applyAlignment="0" applyProtection="0"/>
    <xf numFmtId="43" fontId="2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" fillId="0" borderId="0">
      <alignment/>
      <protection/>
    </xf>
    <xf numFmtId="0" fontId="22" fillId="27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41" fillId="6" borderId="1" applyNumberFormat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32" fillId="10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9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0" fillId="28" borderId="1" applyNumberFormat="0" applyAlignment="0" applyProtection="0"/>
    <xf numFmtId="0" fontId="13" fillId="8" borderId="0" applyProtection="0">
      <alignment vertical="center"/>
    </xf>
    <xf numFmtId="0" fontId="11" fillId="3" borderId="0" applyNumberFormat="0" applyBorder="0" applyAlignment="0" applyProtection="0"/>
    <xf numFmtId="181" fontId="20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2" fillId="14" borderId="0" applyNumberFormat="0" applyBorder="0" applyAlignment="0" applyProtection="0"/>
    <xf numFmtId="41" fontId="0" fillId="0" borderId="0" applyFont="0" applyFill="0" applyBorder="0" applyAlignment="0" applyProtection="0"/>
    <xf numFmtId="0" fontId="1" fillId="0" borderId="9">
      <alignment horizontal="distributed" vertical="center" wrapText="1"/>
      <protection/>
    </xf>
    <xf numFmtId="0" fontId="9" fillId="0" borderId="0">
      <alignment vertical="center"/>
      <protection/>
    </xf>
    <xf numFmtId="0" fontId="18" fillId="29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3" fillId="5" borderId="0" applyNumberFormat="0" applyBorder="0" applyAlignment="0" applyProtection="0"/>
    <xf numFmtId="0" fontId="9" fillId="28" borderId="0" applyNumberFormat="0" applyBorder="0" applyAlignment="0" applyProtection="0"/>
    <xf numFmtId="0" fontId="13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20" fillId="0" borderId="0">
      <alignment/>
      <protection/>
    </xf>
    <xf numFmtId="0" fontId="11" fillId="3" borderId="0" applyNumberFormat="0" applyBorder="0" applyAlignment="0" applyProtection="0"/>
    <xf numFmtId="0" fontId="15" fillId="0" borderId="10" applyNumberFormat="0" applyFill="0" applyAlignment="0" applyProtection="0"/>
    <xf numFmtId="0" fontId="22" fillId="30" borderId="0" applyNumberFormat="0" applyBorder="0" applyAlignment="0" applyProtection="0"/>
    <xf numFmtId="0" fontId="11" fillId="3" borderId="0" applyNumberFormat="0" applyBorder="0" applyAlignment="0" applyProtection="0"/>
    <xf numFmtId="180" fontId="21" fillId="0" borderId="0" applyFont="0" applyFill="0" applyBorder="0" applyAlignment="0" applyProtection="0"/>
    <xf numFmtId="0" fontId="13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22" fillId="3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35" fillId="8" borderId="0" applyNumberFormat="0" applyBorder="0" applyAlignment="0" applyProtection="0"/>
    <xf numFmtId="0" fontId="13" fillId="8" borderId="0" applyNumberFormat="0" applyBorder="0" applyAlignment="0" applyProtection="0"/>
    <xf numFmtId="0" fontId="53" fillId="20" borderId="6" applyNumberFormat="0" applyAlignment="0" applyProtection="0"/>
    <xf numFmtId="0" fontId="23" fillId="0" borderId="0" applyProtection="0">
      <alignment/>
    </xf>
    <xf numFmtId="0" fontId="18" fillId="32" borderId="0" applyNumberFormat="0" applyBorder="0" applyAlignment="0" applyProtection="0"/>
    <xf numFmtId="43" fontId="2" fillId="0" borderId="0" applyFont="0" applyFill="0" applyBorder="0" applyAlignment="0" applyProtection="0"/>
    <xf numFmtId="0" fontId="40" fillId="2" borderId="1" applyNumberFormat="0" applyAlignment="0" applyProtection="0"/>
    <xf numFmtId="0" fontId="13" fillId="8" borderId="0" applyNumberFormat="0" applyBorder="0" applyAlignment="0" applyProtection="0"/>
    <xf numFmtId="37" fontId="57" fillId="0" borderId="0">
      <alignment/>
      <protection/>
    </xf>
    <xf numFmtId="0" fontId="13" fillId="8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41" fillId="6" borderId="1" applyNumberFormat="0" applyAlignment="0" applyProtection="0"/>
    <xf numFmtId="0" fontId="20" fillId="0" borderId="0">
      <alignment/>
      <protection/>
    </xf>
    <xf numFmtId="0" fontId="22" fillId="33" borderId="0" applyNumberFormat="0" applyBorder="0" applyAlignment="0" applyProtection="0"/>
    <xf numFmtId="0" fontId="11" fillId="3" borderId="0" applyNumberFormat="0" applyBorder="0" applyAlignment="0" applyProtection="0"/>
    <xf numFmtId="41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3" fillId="8" borderId="0" applyNumberFormat="0" applyBorder="0" applyAlignment="0" applyProtection="0"/>
    <xf numFmtId="0" fontId="15" fillId="0" borderId="10" applyNumberFormat="0" applyFill="0" applyAlignment="0" applyProtection="0"/>
    <xf numFmtId="183" fontId="14" fillId="0" borderId="0">
      <alignment/>
      <protection/>
    </xf>
    <xf numFmtId="0" fontId="22" fillId="1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4" fillId="0" borderId="5" applyNumberFormat="0" applyFill="0" applyAlignment="0" applyProtection="0"/>
    <xf numFmtId="0" fontId="9" fillId="18" borderId="0" applyNumberFormat="0" applyBorder="0" applyAlignment="0" applyProtection="0"/>
    <xf numFmtId="0" fontId="33" fillId="0" borderId="0" applyFont="0" applyFill="0" applyBorder="0" applyAlignment="0" applyProtection="0"/>
    <xf numFmtId="0" fontId="20" fillId="0" borderId="0">
      <alignment/>
      <protection/>
    </xf>
    <xf numFmtId="0" fontId="2" fillId="0" borderId="0">
      <alignment/>
      <protection/>
    </xf>
    <xf numFmtId="0" fontId="28" fillId="34" borderId="0" applyNumberFormat="0" applyBorder="0" applyAlignment="0" applyProtection="0"/>
    <xf numFmtId="0" fontId="2" fillId="0" borderId="0">
      <alignment/>
      <protection/>
    </xf>
    <xf numFmtId="0" fontId="11" fillId="10" borderId="0" applyNumberFormat="0" applyBorder="0" applyAlignment="0" applyProtection="0"/>
    <xf numFmtId="0" fontId="17" fillId="25" borderId="0" applyNumberFormat="0" applyBorder="0" applyAlignment="0" applyProtection="0"/>
    <xf numFmtId="0" fontId="31" fillId="2" borderId="8" applyNumberFormat="0" applyAlignment="0" applyProtection="0"/>
    <xf numFmtId="0" fontId="2" fillId="0" borderId="0">
      <alignment vertical="center"/>
      <protection/>
    </xf>
    <xf numFmtId="0" fontId="13" fillId="5" borderId="0" applyNumberFormat="0" applyBorder="0" applyAlignment="0" applyProtection="0"/>
    <xf numFmtId="188" fontId="1" fillId="0" borderId="9">
      <alignment vertical="center"/>
      <protection locked="0"/>
    </xf>
    <xf numFmtId="0" fontId="13" fillId="8" borderId="0" applyNumberFormat="0" applyBorder="0" applyAlignment="0" applyProtection="0"/>
    <xf numFmtId="0" fontId="25" fillId="0" borderId="0">
      <alignment horizontal="centerContinuous" vertical="center"/>
      <protection/>
    </xf>
    <xf numFmtId="0" fontId="11" fillId="3" borderId="0" applyNumberFormat="0" applyBorder="0" applyAlignment="0" applyProtection="0"/>
    <xf numFmtId="0" fontId="41" fillId="6" borderId="1" applyNumberFormat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9" fillId="18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9" fillId="17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9" fillId="35" borderId="11" applyNumberFormat="0" applyFon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7" fillId="25" borderId="0" applyNumberFormat="0" applyBorder="0" applyAlignment="0" applyProtection="0"/>
    <xf numFmtId="0" fontId="13" fillId="8" borderId="0" applyNumberFormat="0" applyBorder="0" applyAlignment="0" applyProtection="0"/>
    <xf numFmtId="43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32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34" borderId="0" applyNumberFormat="0" applyBorder="0" applyAlignment="0" applyProtection="0"/>
    <xf numFmtId="0" fontId="25" fillId="0" borderId="0">
      <alignment horizontal="centerContinuous" vertical="center"/>
      <protection/>
    </xf>
    <xf numFmtId="0" fontId="6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26" fillId="3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5" fillId="0" borderId="10" applyNumberFormat="0" applyFill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24" fillId="0" borderId="4" applyNumberFormat="0" applyFill="0" applyAlignment="0" applyProtection="0"/>
    <xf numFmtId="0" fontId="23" fillId="0" borderId="12" applyNumberFormat="0" applyAlignment="0" applyProtection="0"/>
    <xf numFmtId="0" fontId="9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" fillId="35" borderId="11" applyNumberFormat="0" applyFont="0" applyAlignment="0" applyProtection="0"/>
    <xf numFmtId="0" fontId="22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27" fillId="0" borderId="0" applyNumberFormat="0" applyFill="0" applyBorder="0" applyAlignment="0" applyProtection="0"/>
    <xf numFmtId="0" fontId="26" fillId="36" borderId="0" applyNumberFormat="0" applyBorder="0" applyAlignment="0" applyProtection="0"/>
    <xf numFmtId="0" fontId="11" fillId="3" borderId="0" applyNumberFormat="0" applyBorder="0" applyAlignment="0" applyProtection="0"/>
    <xf numFmtId="0" fontId="21" fillId="0" borderId="0" applyFont="0" applyFill="0" applyBorder="0" applyAlignment="0" applyProtection="0"/>
    <xf numFmtId="0" fontId="13" fillId="8" borderId="0" applyNumberFormat="0" applyBorder="0" applyAlignment="0" applyProtection="0"/>
    <xf numFmtId="0" fontId="11" fillId="10" borderId="0" applyNumberFormat="0" applyBorder="0" applyAlignment="0" applyProtection="0"/>
    <xf numFmtId="0" fontId="13" fillId="5" borderId="0" applyNumberFormat="0" applyBorder="0" applyAlignment="0" applyProtection="0"/>
    <xf numFmtId="0" fontId="8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2" fillId="31" borderId="0" applyNumberFormat="0" applyBorder="0" applyAlignment="0" applyProtection="0"/>
    <xf numFmtId="0" fontId="18" fillId="37" borderId="0" applyNumberFormat="0" applyBorder="0" applyAlignment="0" applyProtection="0"/>
    <xf numFmtId="0" fontId="13" fillId="5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9" fillId="10" borderId="0" applyNumberFormat="0" applyBorder="0" applyAlignment="0" applyProtection="0"/>
    <xf numFmtId="0" fontId="13" fillId="8" borderId="0" applyNumberFormat="0" applyBorder="0" applyAlignment="0" applyProtection="0"/>
    <xf numFmtId="0" fontId="28" fillId="38" borderId="0" applyNumberFormat="0" applyBorder="0" applyAlignment="0" applyProtection="0"/>
    <xf numFmtId="0" fontId="11" fillId="3" borderId="0" applyNumberFormat="0" applyBorder="0" applyAlignment="0" applyProtection="0"/>
    <xf numFmtId="0" fontId="17" fillId="25" borderId="0" applyNumberFormat="0" applyBorder="0" applyAlignment="0" applyProtection="0"/>
    <xf numFmtId="0" fontId="41" fillId="6" borderId="1" applyNumberFormat="0" applyAlignment="0" applyProtection="0"/>
    <xf numFmtId="0" fontId="9" fillId="36" borderId="0" applyNumberFormat="0" applyBorder="0" applyAlignment="0" applyProtection="0"/>
    <xf numFmtId="178" fontId="14" fillId="0" borderId="0">
      <alignment/>
      <protection/>
    </xf>
    <xf numFmtId="0" fontId="11" fillId="3" borderId="0" applyNumberFormat="0" applyBorder="0" applyAlignment="0" applyProtection="0"/>
    <xf numFmtId="0" fontId="17" fillId="2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9" fillId="3" borderId="0" applyNumberFormat="0" applyBorder="0" applyAlignment="0" applyProtection="0"/>
    <xf numFmtId="0" fontId="31" fillId="28" borderId="8" applyNumberFormat="0" applyAlignment="0" applyProtection="0"/>
    <xf numFmtId="0" fontId="11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5" borderId="0" applyNumberFormat="0" applyBorder="0" applyAlignment="0" applyProtection="0"/>
    <xf numFmtId="0" fontId="12" fillId="5" borderId="0" applyNumberFormat="0" applyBorder="0" applyAlignment="0" applyProtection="0"/>
    <xf numFmtId="41" fontId="14" fillId="0" borderId="0" applyFont="0" applyFill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3" fillId="5" borderId="0" applyNumberFormat="0" applyBorder="0" applyAlignment="0" applyProtection="0"/>
    <xf numFmtId="1" fontId="20" fillId="0" borderId="0">
      <alignment/>
      <protection/>
    </xf>
    <xf numFmtId="0" fontId="49" fillId="20" borderId="6" applyNumberFormat="0" applyAlignment="0" applyProtection="0"/>
    <xf numFmtId="179" fontId="20" fillId="0" borderId="0" applyFont="0" applyFill="0" applyBorder="0" applyAlignment="0" applyProtection="0"/>
    <xf numFmtId="0" fontId="16" fillId="0" borderId="13" applyNumberFormat="0" applyFill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42" fontId="0" fillId="0" borderId="0" applyFont="0" applyFill="0" applyBorder="0" applyAlignment="0" applyProtection="0"/>
    <xf numFmtId="185" fontId="52" fillId="0" borderId="0" applyFill="0" applyBorder="0" applyAlignment="0"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3" fillId="0" borderId="14">
      <alignment horizontal="left" vertical="center"/>
      <protection/>
    </xf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1" fillId="10" borderId="0" applyNumberFormat="0" applyBorder="0" applyAlignment="0" applyProtection="0"/>
    <xf numFmtId="0" fontId="13" fillId="8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2" fillId="0" borderId="0">
      <alignment/>
      <protection/>
    </xf>
    <xf numFmtId="0" fontId="11" fillId="10" borderId="0" applyNumberFormat="0" applyBorder="0" applyAlignment="0" applyProtection="0"/>
    <xf numFmtId="0" fontId="13" fillId="5" borderId="0" applyNumberFormat="0" applyBorder="0" applyAlignment="0" applyProtection="0"/>
    <xf numFmtId="177" fontId="14" fillId="0" borderId="0">
      <alignment/>
      <protection/>
    </xf>
    <xf numFmtId="0" fontId="19" fillId="8" borderId="0" applyNumberFormat="0" applyBorder="0" applyAlignment="0" applyProtection="0"/>
    <xf numFmtId="0" fontId="17" fillId="25" borderId="0" applyNumberFormat="0" applyBorder="0" applyAlignment="0" applyProtection="0"/>
    <xf numFmtId="0" fontId="12" fillId="5" borderId="0" applyNumberFormat="0" applyBorder="0" applyAlignment="0" applyProtection="0"/>
    <xf numFmtId="0" fontId="17" fillId="3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0" fontId="44" fillId="28" borderId="9" applyBorder="0" applyAlignment="0" applyProtection="0"/>
    <xf numFmtId="0" fontId="18" fillId="40" borderId="0" applyNumberFormat="0" applyBorder="0" applyAlignment="0" applyProtection="0"/>
    <xf numFmtId="0" fontId="13" fillId="8" borderId="0" applyNumberFormat="0" applyBorder="0" applyAlignment="0" applyProtection="0"/>
    <xf numFmtId="0" fontId="18" fillId="41" borderId="0" applyNumberFormat="0" applyBorder="0" applyAlignment="0" applyProtection="0"/>
    <xf numFmtId="0" fontId="9" fillId="28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" fillId="0" borderId="0">
      <alignment/>
      <protection/>
    </xf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9" fillId="3" borderId="0" applyNumberFormat="0" applyBorder="0" applyAlignment="0" applyProtection="0"/>
    <xf numFmtId="0" fontId="13" fillId="8" borderId="0" applyNumberFormat="0" applyBorder="0" applyAlignment="0" applyProtection="0"/>
    <xf numFmtId="0" fontId="17" fillId="38" borderId="0" applyNumberFormat="0" applyBorder="0" applyAlignment="0" applyProtection="0"/>
    <xf numFmtId="0" fontId="13" fillId="8" borderId="0" applyNumberFormat="0" applyBorder="0" applyAlignment="0" applyProtection="0"/>
    <xf numFmtId="0" fontId="17" fillId="39" borderId="0" applyNumberFormat="0" applyBorder="0" applyAlignment="0" applyProtection="0"/>
    <xf numFmtId="10" fontId="20" fillId="0" borderId="0" applyFont="0" applyFill="0" applyBorder="0" applyAlignment="0" applyProtection="0"/>
    <xf numFmtId="0" fontId="45" fillId="3" borderId="0" applyNumberFormat="0" applyBorder="0" applyAlignment="0" applyProtection="0"/>
    <xf numFmtId="9" fontId="2" fillId="0" borderId="0" applyFont="0" applyFill="0" applyBorder="0" applyAlignment="0" applyProtection="0"/>
    <xf numFmtId="0" fontId="13" fillId="8" borderId="0" applyNumberFormat="0" applyBorder="0" applyAlignment="0" applyProtection="0"/>
    <xf numFmtId="0" fontId="22" fillId="21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9" fillId="5" borderId="0" applyNumberFormat="0" applyBorder="0" applyAlignment="0" applyProtection="0"/>
    <xf numFmtId="0" fontId="48" fillId="0" borderId="0">
      <alignment/>
      <protection/>
    </xf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40" fontId="33" fillId="0" borderId="0" applyFont="0" applyFill="0" applyBorder="0" applyAlignment="0" applyProtection="0"/>
    <xf numFmtId="0" fontId="22" fillId="15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43" fontId="2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32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1" fontId="1" fillId="0" borderId="9">
      <alignment vertical="center"/>
      <protection locked="0"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9" fillId="42" borderId="0" applyNumberFormat="0" applyBorder="0" applyAlignment="0" applyProtection="0"/>
    <xf numFmtId="0" fontId="13" fillId="5" borderId="0" applyNumberFormat="0" applyBorder="0" applyAlignment="0" applyProtection="0"/>
    <xf numFmtId="0" fontId="32" fillId="10" borderId="0" applyNumberFormat="0" applyBorder="0" applyAlignment="0" applyProtection="0"/>
    <xf numFmtId="0" fontId="13" fillId="8" borderId="0" applyNumberFormat="0" applyBorder="0" applyAlignment="0" applyProtection="0"/>
    <xf numFmtId="0" fontId="9" fillId="5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8" fillId="41" borderId="0" applyNumberFormat="0" applyBorder="0" applyAlignment="0" applyProtection="0"/>
    <xf numFmtId="0" fontId="39" fillId="3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9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5" borderId="0" applyNumberFormat="0" applyBorder="0" applyAlignment="0" applyProtection="0"/>
    <xf numFmtId="0" fontId="2" fillId="0" borderId="0">
      <alignment/>
      <protection/>
    </xf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59" fillId="5" borderId="0" applyNumberFormat="0" applyBorder="0" applyAlignment="0" applyProtection="0"/>
    <xf numFmtId="0" fontId="13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32" fillId="13" borderId="0" applyNumberFormat="0" applyBorder="0" applyAlignment="0" applyProtection="0"/>
    <xf numFmtId="182" fontId="21" fillId="0" borderId="0" applyFont="0" applyFill="0" applyBorder="0" applyAlignment="0" applyProtection="0"/>
    <xf numFmtId="0" fontId="18" fillId="43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42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8" borderId="0" applyNumberFormat="0" applyBorder="0" applyAlignment="0" applyProtection="0"/>
    <xf numFmtId="0" fontId="18" fillId="44" borderId="0" applyNumberFormat="0" applyBorder="0" applyAlignment="0" applyProtection="0"/>
    <xf numFmtId="0" fontId="13" fillId="8" borderId="0" applyNumberFormat="0" applyBorder="0" applyAlignment="0" applyProtection="0"/>
    <xf numFmtId="0" fontId="59" fillId="8" borderId="0" applyNumberFormat="0" applyBorder="0" applyAlignment="0" applyProtection="0"/>
    <xf numFmtId="0" fontId="9" fillId="18" borderId="0" applyNumberFormat="0" applyBorder="0" applyAlignment="0" applyProtection="0"/>
    <xf numFmtId="0" fontId="1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41" fontId="2" fillId="0" borderId="0" applyFont="0" applyFill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39" fillId="6" borderId="0" applyNumberFormat="0" applyBorder="0" applyAlignment="0" applyProtection="0"/>
    <xf numFmtId="0" fontId="18" fillId="32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22" fillId="24" borderId="0" applyNumberFormat="0" applyBorder="0" applyAlignment="0" applyProtection="0"/>
    <xf numFmtId="0" fontId="22" fillId="30" borderId="0" applyNumberFormat="0" applyBorder="0" applyAlignment="0" applyProtection="0"/>
    <xf numFmtId="0" fontId="28" fillId="34" borderId="0" applyNumberFormat="0" applyBorder="0" applyAlignment="0" applyProtection="0"/>
    <xf numFmtId="0" fontId="11" fillId="3" borderId="0" applyNumberFormat="0" applyBorder="0" applyAlignment="0" applyProtection="0"/>
    <xf numFmtId="0" fontId="32" fillId="10" borderId="0" applyNumberFormat="0" applyBorder="0" applyAlignment="0" applyProtection="0"/>
    <xf numFmtId="0" fontId="22" fillId="22" borderId="0" applyNumberFormat="0" applyBorder="0" applyAlignment="0" applyProtection="0"/>
    <xf numFmtId="0" fontId="11" fillId="3" borderId="0" applyNumberFormat="0" applyBorder="0" applyAlignment="0" applyProtection="0"/>
    <xf numFmtId="0" fontId="9" fillId="0" borderId="0">
      <alignment vertical="center"/>
      <protection/>
    </xf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1" fillId="3" borderId="0" applyNumberFormat="0" applyBorder="0" applyAlignment="0" applyProtection="0"/>
    <xf numFmtId="0" fontId="21" fillId="0" borderId="0">
      <alignment/>
      <protection/>
    </xf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5" borderId="0" applyNumberFormat="0" applyBorder="0" applyAlignment="0" applyProtection="0"/>
    <xf numFmtId="0" fontId="1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2" fillId="0" borderId="0">
      <alignment/>
      <protection/>
    </xf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9" fontId="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43" fontId="2" fillId="0" borderId="0" applyFont="0" applyFill="0" applyBorder="0" applyAlignment="0" applyProtection="0"/>
    <xf numFmtId="0" fontId="11" fillId="10" borderId="0" applyNumberFormat="0" applyBorder="0" applyAlignment="0" applyProtection="0"/>
    <xf numFmtId="0" fontId="22" fillId="33" borderId="0" applyNumberFormat="0" applyBorder="0" applyAlignment="0" applyProtection="0"/>
    <xf numFmtId="0" fontId="19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9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50" fillId="0" borderId="0">
      <alignment/>
      <protection/>
    </xf>
    <xf numFmtId="0" fontId="42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34" borderId="0" applyNumberFormat="0" applyBorder="0" applyAlignment="0" applyProtection="0"/>
    <xf numFmtId="0" fontId="18" fillId="3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9" fontId="2" fillId="0" borderId="0" applyFont="0" applyFill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8" fillId="3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9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22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184" fontId="21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" fillId="35" borderId="11" applyNumberFormat="0" applyFont="0" applyAlignment="0" applyProtection="0"/>
    <xf numFmtId="0" fontId="19" fillId="8" borderId="0" applyNumberFormat="0" applyBorder="0" applyAlignment="0" applyProtection="0"/>
    <xf numFmtId="0" fontId="12" fillId="8" borderId="0" applyNumberFormat="0" applyBorder="0" applyAlignment="0" applyProtection="0"/>
    <xf numFmtId="0" fontId="28" fillId="34" borderId="0" applyNumberFormat="0" applyBorder="0" applyAlignment="0" applyProtection="0"/>
    <xf numFmtId="0" fontId="9" fillId="26" borderId="0" applyNumberFormat="0" applyBorder="0" applyAlignment="0" applyProtection="0"/>
    <xf numFmtId="0" fontId="13" fillId="8" borderId="0" applyNumberFormat="0" applyBorder="0" applyAlignment="0" applyProtection="0"/>
    <xf numFmtId="0" fontId="2" fillId="0" borderId="0">
      <alignment/>
      <protection/>
    </xf>
    <xf numFmtId="0" fontId="11" fillId="3" borderId="0" applyNumberFormat="0" applyBorder="0" applyAlignment="0" applyProtection="0"/>
    <xf numFmtId="0" fontId="19" fillId="8" borderId="0" applyNumberFormat="0" applyBorder="0" applyAlignment="0" applyProtection="0"/>
    <xf numFmtId="0" fontId="13" fillId="8" borderId="0" applyNumberFormat="0" applyBorder="0" applyAlignment="0" applyProtection="0"/>
    <xf numFmtId="0" fontId="2" fillId="0" borderId="0">
      <alignment vertical="center"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8" fillId="23" borderId="0" applyNumberFormat="0" applyBorder="0" applyAlignment="0" applyProtection="0"/>
    <xf numFmtId="0" fontId="13" fillId="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1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11" fillId="3" borderId="0" applyNumberFormat="0" applyBorder="0" applyAlignment="0" applyProtection="0"/>
    <xf numFmtId="0" fontId="2" fillId="0" borderId="0">
      <alignment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2" applyNumberFormat="0" applyFill="0" applyAlignment="0" applyProtection="0"/>
    <xf numFmtId="0" fontId="62" fillId="0" borderId="0" applyProtection="0">
      <alignment/>
    </xf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9" fillId="35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2" fillId="0" borderId="0">
      <alignment vertical="center"/>
      <protection/>
    </xf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1" fillId="10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32" fillId="10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2" fillId="0" borderId="0">
      <alignment/>
      <protection/>
    </xf>
    <xf numFmtId="0" fontId="2" fillId="0" borderId="0">
      <alignment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9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9" fillId="5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2" fillId="0" borderId="0">
      <alignment/>
      <protection/>
    </xf>
    <xf numFmtId="43" fontId="14" fillId="0" borderId="0" applyFont="0" applyFill="0" applyBorder="0" applyAlignment="0" applyProtection="0"/>
    <xf numFmtId="0" fontId="2" fillId="0" borderId="0">
      <alignment vertical="center"/>
      <protection/>
    </xf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2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6" fillId="36" borderId="0" applyNumberFormat="0" applyBorder="0" applyAlignment="0" applyProtection="0"/>
    <xf numFmtId="0" fontId="11" fillId="3" borderId="0" applyNumberFormat="0" applyBorder="0" applyAlignment="0" applyProtection="0"/>
    <xf numFmtId="0" fontId="22" fillId="27" borderId="0" applyNumberFormat="0" applyBorder="0" applyAlignment="0" applyProtection="0"/>
    <xf numFmtId="0" fontId="13" fillId="5" borderId="0" applyNumberFormat="0" applyBorder="0" applyAlignment="0" applyProtection="0"/>
    <xf numFmtId="0" fontId="2" fillId="0" borderId="0">
      <alignment/>
      <protection/>
    </xf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9" fillId="21" borderId="0" applyNumberFormat="0" applyBorder="0" applyAlignment="0" applyProtection="0"/>
    <xf numFmtId="0" fontId="3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32" fillId="13" borderId="0" applyNumberFormat="0" applyBorder="0" applyAlignment="0" applyProtection="0"/>
    <xf numFmtId="0" fontId="11" fillId="3" borderId="0" applyNumberFormat="0" applyBorder="0" applyAlignment="0" applyProtection="0"/>
    <xf numFmtId="0" fontId="32" fillId="3" borderId="0" applyNumberFormat="0" applyBorder="0" applyAlignment="0" applyProtection="0"/>
    <xf numFmtId="0" fontId="22" fillId="21" borderId="0" applyNumberFormat="0" applyBorder="0" applyAlignment="0" applyProtection="0"/>
    <xf numFmtId="0" fontId="11" fillId="10" borderId="0" applyNumberFormat="0" applyBorder="0" applyAlignment="0" applyProtection="0"/>
    <xf numFmtId="0" fontId="63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3" fillId="8" borderId="0" applyNumberFormat="0" applyBorder="0" applyAlignment="0" applyProtection="0"/>
    <xf numFmtId="0" fontId="32" fillId="10" borderId="0" applyNumberFormat="0" applyBorder="0" applyAlignment="0" applyProtection="0"/>
    <xf numFmtId="0" fontId="11" fillId="3" borderId="0" applyNumberFormat="0" applyBorder="0" applyAlignment="0" applyProtection="0"/>
    <xf numFmtId="41" fontId="20" fillId="0" borderId="0" applyFont="0" applyFill="0" applyBorder="0" applyAlignment="0" applyProtection="0"/>
    <xf numFmtId="0" fontId="11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2" fillId="3" borderId="0" applyNumberFormat="0" applyBorder="0" applyAlignment="0" applyProtection="0"/>
    <xf numFmtId="0" fontId="11" fillId="3" borderId="0" applyNumberFormat="0" applyBorder="0" applyAlignment="0" applyProtection="0"/>
    <xf numFmtId="0" fontId="64" fillId="0" borderId="7" applyNumberFormat="0" applyFill="0" applyAlignment="0" applyProtection="0"/>
    <xf numFmtId="0" fontId="32" fillId="3" borderId="0" applyNumberFormat="0" applyBorder="0" applyAlignment="0" applyProtection="0"/>
    <xf numFmtId="0" fontId="11" fillId="3" borderId="0" applyNumberFormat="0" applyBorder="0" applyAlignment="0" applyProtection="0"/>
    <xf numFmtId="187" fontId="21" fillId="0" borderId="0" applyFont="0" applyFill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45" fillId="3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1" fillId="0" borderId="15" applyNumberFormat="0" applyFill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0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9" fontId="1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3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2" borderId="0" applyNumberFormat="0" applyBorder="0" applyAlignment="0" applyProtection="0"/>
    <xf numFmtId="0" fontId="11" fillId="3" borderId="0" applyNumberFormat="0" applyBorder="0" applyAlignment="0" applyProtection="0"/>
    <xf numFmtId="0" fontId="45" fillId="3" borderId="0" applyNumberFormat="0" applyBorder="0" applyAlignment="0" applyProtection="0"/>
    <xf numFmtId="0" fontId="11" fillId="3" borderId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2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3" fillId="0" borderId="7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76" fontId="1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650" applyFont="1">
      <alignment/>
      <protection/>
    </xf>
    <xf numFmtId="0" fontId="0" fillId="0" borderId="0" xfId="650">
      <alignment/>
      <protection/>
    </xf>
    <xf numFmtId="0" fontId="3" fillId="0" borderId="0" xfId="650" applyFont="1" applyAlignment="1">
      <alignment/>
      <protection/>
    </xf>
    <xf numFmtId="0" fontId="4" fillId="0" borderId="0" xfId="491" applyFont="1" applyAlignment="1">
      <alignment horizontal="center" vertical="center"/>
      <protection/>
    </xf>
    <xf numFmtId="0" fontId="2" fillId="45" borderId="0" xfId="0" applyFont="1" applyFill="1" applyAlignment="1">
      <alignment horizontal="left"/>
    </xf>
    <xf numFmtId="0" fontId="5" fillId="0" borderId="0" xfId="491" applyFont="1" applyBorder="1" applyAlignment="1">
      <alignment/>
      <protection/>
    </xf>
    <xf numFmtId="0" fontId="2" fillId="0" borderId="9" xfId="650" applyFont="1" applyBorder="1" applyAlignment="1">
      <alignment horizontal="center" vertical="center"/>
      <protection/>
    </xf>
    <xf numFmtId="0" fontId="2" fillId="0" borderId="9" xfId="650" applyFont="1" applyBorder="1" applyAlignment="1">
      <alignment horizontal="center" vertical="center" wrapText="1"/>
      <protection/>
    </xf>
    <xf numFmtId="189" fontId="1" fillId="0" borderId="9" xfId="0" applyNumberFormat="1" applyFont="1" applyFill="1" applyBorder="1" applyAlignment="1" applyProtection="1">
      <alignment vertical="center" wrapText="1"/>
      <protection/>
    </xf>
    <xf numFmtId="190" fontId="68" fillId="0" borderId="9" xfId="0" applyNumberFormat="1" applyFont="1" applyFill="1" applyBorder="1" applyAlignment="1">
      <alignment horizontal="center" vertical="center"/>
    </xf>
    <xf numFmtId="0" fontId="0" fillId="0" borderId="9" xfId="650" applyBorder="1">
      <alignment/>
      <protection/>
    </xf>
    <xf numFmtId="0" fontId="0" fillId="0" borderId="9" xfId="650" applyBorder="1">
      <alignment/>
      <protection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0" xfId="0" applyFont="1" applyFill="1" applyAlignment="1">
      <alignment horizontal="left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Font="1" applyFill="1" applyBorder="1" applyAlignment="1">
      <alignment vertical="center"/>
    </xf>
    <xf numFmtId="0" fontId="2" fillId="0" borderId="9" xfId="0" applyNumberFormat="1" applyFont="1" applyFill="1" applyBorder="1" applyAlignment="1" applyProtection="1">
      <alignment horizontal="left" vertical="center" wrapText="1" indent="2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8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192" fontId="1" fillId="0" borderId="9" xfId="0" applyNumberFormat="1" applyFont="1" applyFill="1" applyBorder="1" applyAlignment="1">
      <alignment horizontal="right" vertical="center"/>
    </xf>
    <xf numFmtId="191" fontId="2" fillId="0" borderId="17" xfId="0" applyNumberFormat="1" applyFont="1" applyFill="1" applyBorder="1" applyAlignment="1" applyProtection="1">
      <alignment horizontal="center" vertical="center" wrapText="1"/>
      <protection/>
    </xf>
    <xf numFmtId="191" fontId="2" fillId="0" borderId="9" xfId="0" applyNumberFormat="1" applyFont="1" applyFill="1" applyBorder="1" applyAlignment="1" applyProtection="1">
      <alignment horizontal="center" vertical="center" wrapText="1"/>
      <protection/>
    </xf>
    <xf numFmtId="189" fontId="1" fillId="0" borderId="9" xfId="0" applyNumberFormat="1" applyFont="1" applyFill="1" applyBorder="1" applyAlignment="1" applyProtection="1">
      <alignment vertical="center" wrapText="1"/>
      <protection/>
    </xf>
    <xf numFmtId="191" fontId="2" fillId="0" borderId="18" xfId="0" applyNumberFormat="1" applyFont="1" applyFill="1" applyBorder="1" applyAlignment="1" applyProtection="1">
      <alignment horizontal="center" vertical="center" wrapText="1"/>
      <protection/>
    </xf>
    <xf numFmtId="18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191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9" xfId="0" applyNumberFormat="1" applyFont="1" applyFill="1" applyBorder="1" applyAlignment="1" applyProtection="1">
      <alignment horizontal="center" vertical="center" wrapText="1"/>
      <protection/>
    </xf>
    <xf numFmtId="190" fontId="0" fillId="0" borderId="9" xfId="0" applyNumberFormat="1" applyFont="1" applyFill="1" applyBorder="1" applyAlignment="1" applyProtection="1">
      <alignment horizontal="center" vertical="center" wrapText="1"/>
      <protection/>
    </xf>
    <xf numFmtId="190" fontId="0" fillId="0" borderId="9" xfId="0" applyNumberFormat="1" applyFont="1" applyFill="1" applyBorder="1" applyAlignment="1" applyProtection="1">
      <alignment horizontal="left" vertical="center" wrapText="1"/>
      <protection/>
    </xf>
    <xf numFmtId="190" fontId="2" fillId="0" borderId="9" xfId="0" applyNumberFormat="1" applyFont="1" applyFill="1" applyBorder="1" applyAlignment="1" applyProtection="1">
      <alignment horizontal="center" vertical="center" wrapText="1"/>
      <protection/>
    </xf>
    <xf numFmtId="190" fontId="0" fillId="0" borderId="9" xfId="0" applyNumberFormat="1" applyFill="1" applyBorder="1" applyAlignment="1" applyProtection="1">
      <alignment horizontal="center" vertical="center" wrapText="1"/>
      <protection/>
    </xf>
    <xf numFmtId="190" fontId="0" fillId="0" borderId="9" xfId="0" applyNumberFormat="1" applyFill="1" applyBorder="1" applyAlignment="1" applyProtection="1">
      <alignment horizontal="center" vertical="center" wrapText="1"/>
      <protection/>
    </xf>
    <xf numFmtId="193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69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491">
      <alignment/>
      <protection/>
    </xf>
    <xf numFmtId="0" fontId="4" fillId="0" borderId="0" xfId="491" applyFont="1" applyAlignment="1">
      <alignment vertical="center"/>
      <protection/>
    </xf>
    <xf numFmtId="0" fontId="5" fillId="0" borderId="0" xfId="491" applyFont="1">
      <alignment/>
      <protection/>
    </xf>
    <xf numFmtId="0" fontId="5" fillId="0" borderId="9" xfId="491" applyFont="1" applyBorder="1" applyAlignment="1">
      <alignment horizontal="center" vertical="center" wrapText="1"/>
      <protection/>
    </xf>
    <xf numFmtId="0" fontId="5" fillId="0" borderId="9" xfId="491" applyFont="1" applyBorder="1" applyAlignment="1">
      <alignment horizontal="center" vertical="center"/>
      <protection/>
    </xf>
    <xf numFmtId="0" fontId="5" fillId="0" borderId="0" xfId="491" applyFont="1" applyAlignment="1">
      <alignment vertical="center"/>
      <protection/>
    </xf>
    <xf numFmtId="0" fontId="5" fillId="0" borderId="0" xfId="491" applyFont="1" applyAlignment="1">
      <alignment horizontal="right"/>
      <protection/>
    </xf>
    <xf numFmtId="0" fontId="2" fillId="0" borderId="0" xfId="491" applyBorder="1">
      <alignment/>
      <protection/>
    </xf>
    <xf numFmtId="0" fontId="5" fillId="0" borderId="0" xfId="491" applyFont="1" applyBorder="1" applyAlignment="1">
      <alignment horizontal="center" vertical="center" wrapText="1"/>
      <protection/>
    </xf>
    <xf numFmtId="189" fontId="2" fillId="0" borderId="9" xfId="0" applyNumberFormat="1" applyFont="1" applyFill="1" applyBorder="1" applyAlignment="1" applyProtection="1">
      <alignment horizontal="left" vertical="center" wrapText="1"/>
      <protection/>
    </xf>
    <xf numFmtId="194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189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Font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/>
    </xf>
    <xf numFmtId="0" fontId="7" fillId="0" borderId="0" xfId="0" applyNumberFormat="1" applyFont="1" applyFill="1" applyAlignment="1" applyProtection="1">
      <alignment horizontal="left" vertical="top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189" fontId="1" fillId="0" borderId="9" xfId="0" applyNumberFormat="1" applyFont="1" applyFill="1" applyBorder="1" applyAlignment="1" applyProtection="1">
      <alignment horizontal="left" vertical="center" wrapText="1"/>
      <protection/>
    </xf>
    <xf numFmtId="192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8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centerContinuous" vertical="top"/>
    </xf>
    <xf numFmtId="195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/>
    </xf>
    <xf numFmtId="191" fontId="2" fillId="0" borderId="9" xfId="0" applyNumberFormat="1" applyFont="1" applyFill="1" applyBorder="1" applyAlignment="1">
      <alignment wrapText="1"/>
    </xf>
    <xf numFmtId="0" fontId="8" fillId="0" borderId="9" xfId="0" applyFont="1" applyFill="1" applyBorder="1" applyAlignment="1">
      <alignment vertical="center"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20" xfId="0" applyNumberFormat="1" applyFont="1" applyFill="1" applyBorder="1" applyAlignment="1" applyProtection="1">
      <alignment horizontal="left" vertical="center" wrapText="1"/>
      <protection/>
    </xf>
    <xf numFmtId="191" fontId="2" fillId="0" borderId="21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91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196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vertical="center" wrapText="1"/>
      <protection/>
    </xf>
    <xf numFmtId="191" fontId="1" fillId="0" borderId="9" xfId="0" applyNumberFormat="1" applyFont="1" applyFill="1" applyBorder="1" applyAlignment="1" applyProtection="1">
      <alignment horizontal="right" vertical="center" wrapText="1"/>
      <protection/>
    </xf>
    <xf numFmtId="196" fontId="7" fillId="0" borderId="0" xfId="0" applyNumberFormat="1" applyFont="1" applyFill="1" applyAlignment="1">
      <alignment horizontal="centerContinuous" vertical="top"/>
    </xf>
    <xf numFmtId="0" fontId="1" fillId="0" borderId="9" xfId="0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6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7" fontId="7" fillId="0" borderId="0" xfId="0" applyNumberFormat="1" applyFont="1" applyFill="1" applyAlignment="1" applyProtection="1">
      <alignment horizontal="center" vertical="top"/>
      <protection/>
    </xf>
    <xf numFmtId="195" fontId="2" fillId="0" borderId="0" xfId="0" applyNumberFormat="1" applyFont="1" applyFill="1" applyAlignment="1" applyProtection="1">
      <alignment horizontal="right"/>
      <protection/>
    </xf>
    <xf numFmtId="195" fontId="0" fillId="0" borderId="9" xfId="0" applyNumberFormat="1" applyFont="1" applyFill="1" applyBorder="1" applyAlignment="1" applyProtection="1">
      <alignment horizontal="center" vertical="center" wrapText="1"/>
      <protection/>
    </xf>
    <xf numFmtId="195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95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46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98" fontId="0" fillId="0" borderId="9" xfId="0" applyNumberFormat="1" applyFont="1" applyFill="1" applyBorder="1" applyAlignment="1">
      <alignment horizontal="center" vertical="center" wrapText="1"/>
    </xf>
    <xf numFmtId="191" fontId="0" fillId="0" borderId="20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195" fontId="8" fillId="0" borderId="0" xfId="0" applyNumberFormat="1" applyFont="1" applyFill="1" applyAlignment="1" applyProtection="1">
      <alignment horizontal="right" vertical="top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96" fontId="8" fillId="0" borderId="9" xfId="0" applyNumberFormat="1" applyFont="1" applyFill="1" applyBorder="1" applyAlignment="1">
      <alignment vertical="center"/>
    </xf>
    <xf numFmtId="195" fontId="0" fillId="0" borderId="16" xfId="0" applyNumberFormat="1" applyFont="1" applyFill="1" applyBorder="1" applyAlignment="1" applyProtection="1">
      <alignment vertical="center" wrapText="1"/>
      <protection/>
    </xf>
    <xf numFmtId="196" fontId="0" fillId="0" borderId="16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21" xfId="0" applyNumberFormat="1" applyFont="1" applyFill="1" applyBorder="1" applyAlignment="1" applyProtection="1">
      <alignment horizontal="right" vertical="center" wrapText="1"/>
      <protection/>
    </xf>
  </cellXfs>
  <cellStyles count="837">
    <cellStyle name="Normal" xfId="0"/>
    <cellStyle name="计算 2" xfId="15"/>
    <cellStyle name="货币 2" xfId="16"/>
    <cellStyle name="好_城建部门" xfId="17"/>
    <cellStyle name="强调 2" xfId="18"/>
    <cellStyle name="汇总 2" xfId="19"/>
    <cellStyle name="后继超链接" xfId="20"/>
    <cellStyle name="好_30云南_1_财力性转移支付2010年预算参考数" xfId="21"/>
    <cellStyle name="好_县市旗测算-新科目（20080627）_县市旗测算-新科目（含人口规模效应）_财力性转移支付2010年预算参考数" xfId="22"/>
    <cellStyle name="差_27重庆" xfId="23"/>
    <cellStyle name="好_县市旗测算-新科目（20080627）_不含人员经费系数_财力性转移支付2010年预算参考数" xfId="24"/>
    <cellStyle name="好_重点民生支出需求测算表社保（农村低保）081112" xfId="25"/>
    <cellStyle name="好_县市旗测算-新科目（20080626）_不含人员经费系数" xfId="26"/>
    <cellStyle name="好_县市旗测算20080508_民生政策最低支出需求" xfId="27"/>
    <cellStyle name="好_文体广播事业(按照总人口测算）—20080416_财力性转移支付2010年预算参考数" xfId="28"/>
    <cellStyle name="好_卫生(按照总人口测算）—20080416_县市旗测算-新科目（含人口规模效应）_财力性转移支付2010年预算参考数" xfId="29"/>
    <cellStyle name="好_卫生部门_财力性转移支付2010年预算参考数" xfId="30"/>
    <cellStyle name="20% - Accent6" xfId="31"/>
    <cellStyle name="Date" xfId="32"/>
    <cellStyle name="好_核定人数对比" xfId="33"/>
    <cellStyle name="差_2006年28四川_财力性转移支付2010年预算参考数" xfId="34"/>
    <cellStyle name="好_市辖区测算20080510_县市旗测算-新科目（含人口规模效应）" xfId="35"/>
    <cellStyle name="60% - 强调文字颜色 3 2" xfId="36"/>
    <cellStyle name="好_县区合并测算20080423(按照各省比重）" xfId="37"/>
    <cellStyle name="好_卫生(按照总人口测算）—20080416_不含人员经费系数" xfId="38"/>
    <cellStyle name="好_市辖区测算20080510_县市旗测算-新科目（含人口规模效应）_财力性转移支付2010年预算参考数" xfId="39"/>
    <cellStyle name="差_行政（人员）_县市旗测算-新科目（含人口规模效应）_财力性转移支付2010年预算参考数" xfId="40"/>
    <cellStyle name="差_核定人数对比" xfId="41"/>
    <cellStyle name="표준_0N-HANDLING " xfId="42"/>
    <cellStyle name="20% - Accent2" xfId="43"/>
    <cellStyle name="Accent1 - 40%" xfId="44"/>
    <cellStyle name="好_财政供养人员" xfId="45"/>
    <cellStyle name="常规 2 4" xfId="46"/>
    <cellStyle name="好_云南 缺口县区测算(地方填报)" xfId="47"/>
    <cellStyle name="Accent2_2006年33甘肃" xfId="48"/>
    <cellStyle name="差_行政(燃修费)_民生政策最低支出需求" xfId="49"/>
    <cellStyle name="Fixed" xfId="50"/>
    <cellStyle name="差_文体广播部门" xfId="51"/>
    <cellStyle name="好_县市旗测算20080508_不含人员经费系数_财力性转移支付2010年预算参考数" xfId="52"/>
    <cellStyle name="Accent6 - 60%" xfId="53"/>
    <cellStyle name="差_民生政策最低支出需求" xfId="54"/>
    <cellStyle name="差_2006年34青海_财力性转移支付2010年预算参考数" xfId="55"/>
    <cellStyle name="差_分县成本差异系数_民生政策最低支出需求_财力性转移支付2010年预算参考数" xfId="56"/>
    <cellStyle name="好_530623_2006年县级财政报表附表" xfId="57"/>
    <cellStyle name="好_2006年27重庆" xfId="58"/>
    <cellStyle name="好_教育(按照总人口测算）—20080416_民生政策最低支出需求_财力性转移支付2010年预算参考数" xfId="59"/>
    <cellStyle name="强调文字颜色 5 2" xfId="60"/>
    <cellStyle name="差_28四川" xfId="61"/>
    <cellStyle name="差_卫生部门_财力性转移支付2010年预算参考数" xfId="62"/>
    <cellStyle name="好_县市旗测算-新科目（20080626）_民生政策最低支出需求" xfId="63"/>
    <cellStyle name="差_市辖区测算20080510_不含人员经费系数_财力性转移支付2010年预算参考数" xfId="64"/>
    <cellStyle name="差_缺口县区测算（11.13）_财力性转移支付2010年预算参考数" xfId="65"/>
    <cellStyle name="Total" xfId="66"/>
    <cellStyle name="差_测算结果汇总" xfId="67"/>
    <cellStyle name="标题 3" xfId="68"/>
    <cellStyle name="40% - 强调文字颜色 3" xfId="69"/>
    <cellStyle name="20% - 强调文字颜色 2" xfId="70"/>
    <cellStyle name="好_09黑龙江_财力性转移支付2010年预算参考数" xfId="71"/>
    <cellStyle name="差_县市旗测算-新科目（20080627）_不含人员经费系数_财力性转移支付2010年预算参考数" xfId="72"/>
    <cellStyle name="差_汇总" xfId="73"/>
    <cellStyle name="好_县区合并测算20080421_财力性转移支付2010年预算参考数" xfId="74"/>
    <cellStyle name="好_农林水和城市维护标准支出20080505－县区合计_不含人员经费系数_财力性转移支付2010年预算参考数" xfId="75"/>
    <cellStyle name="千位[0]_(人代会用)" xfId="76"/>
    <cellStyle name="好_20河南_财力性转移支付2010年预算参考数" xfId="77"/>
    <cellStyle name="差_行政公检法测算" xfId="78"/>
    <cellStyle name="差_其他部门(按照总人口测算）—20080416_县市旗测算-新科目（含人口规模效应）" xfId="79"/>
    <cellStyle name="Grey" xfId="80"/>
    <cellStyle name="好_2008年预计支出与2007年对比" xfId="81"/>
    <cellStyle name="标题 1 2" xfId="82"/>
    <cellStyle name="差_缺口县区测算(按核定人数)" xfId="83"/>
    <cellStyle name="40% - 强调文字颜色 4" xfId="84"/>
    <cellStyle name="标题 4" xfId="85"/>
    <cellStyle name="好_1110洱源县_财力性转移支付2010年预算参考数" xfId="86"/>
    <cellStyle name="差_行政公检法测算_不含人员经费系数_财力性转移支付2010年预算参考数" xfId="87"/>
    <cellStyle name="差_其他部门(按照总人口测算）—20080416_财力性转移支付2010年预算参考数" xfId="88"/>
    <cellStyle name="差_县市旗测算-新科目（20080627）" xfId="89"/>
    <cellStyle name="常规 2 2" xfId="90"/>
    <cellStyle name="强调文字颜色 1 2" xfId="91"/>
    <cellStyle name="差_行政公检法测算_财力性转移支付2010年预算参考数" xfId="92"/>
    <cellStyle name="差_县市旗测算-新科目（20080627）_民生政策最低支出需求" xfId="93"/>
    <cellStyle name="好_县市旗测算20080508_财力性转移支付2010年预算参考数" xfId="94"/>
    <cellStyle name="强调 3" xfId="95"/>
    <cellStyle name="差_人员工资和公用经费2_财力性转移支付2010年预算参考数" xfId="96"/>
    <cellStyle name="差_2016人代会附表（2015-9-11）（姚局）-财经委" xfId="97"/>
    <cellStyle name="ColLevel_0" xfId="98"/>
    <cellStyle name="60% - 强调文字颜色 5 2" xfId="99"/>
    <cellStyle name="好_缺口县区测算(财政部标准)_财力性转移支付2010年预算参考数" xfId="100"/>
    <cellStyle name="好_11大理" xfId="101"/>
    <cellStyle name="常规 6 2" xfId="102"/>
    <cellStyle name="60% - Accent4" xfId="103"/>
    <cellStyle name="差_教育(按照总人口测算）—20080416_民生政策最低支出需求_财力性转移支付2010年预算参考数" xfId="104"/>
    <cellStyle name="差_行政（人员）_县市旗测算-新科目（含人口规模效应）" xfId="105"/>
    <cellStyle name="40% - 强调文字颜色 6 2" xfId="106"/>
    <cellStyle name="差_其他部门(按照总人口测算）—20080416_县市旗测算-新科目（含人口规模效应）_财力性转移支付2010年预算参考数" xfId="107"/>
    <cellStyle name="40% - Accent5" xfId="108"/>
    <cellStyle name="好_2006年水利统计指标统计表_财力性转移支付2010年预算参考数" xfId="109"/>
    <cellStyle name="Accent5" xfId="110"/>
    <cellStyle name="好_教育(按照总人口测算）—20080416_财力性转移支付2010年预算参考数" xfId="111"/>
    <cellStyle name="检查单元格 2" xfId="112"/>
    <cellStyle name="20% - 强调文字颜色 5" xfId="113"/>
    <cellStyle name="20% - 强调文字颜色 4 2" xfId="114"/>
    <cellStyle name="归盒啦_95" xfId="115"/>
    <cellStyle name="常规 15" xfId="116"/>
    <cellStyle name="常规 20" xfId="117"/>
    <cellStyle name="差_人员工资和公用经费" xfId="118"/>
    <cellStyle name="差" xfId="119"/>
    <cellStyle name="60% - Accent5" xfId="120"/>
    <cellStyle name="好_行政(燃修费)_县市旗测算-新科目（含人口规模效应）" xfId="121"/>
    <cellStyle name="常规 13" xfId="122"/>
    <cellStyle name="Norma,_laroux_4_营业在建 (2)_E21" xfId="123"/>
    <cellStyle name="差_文体广播事业(按照总人口测算）—20080416_县市旗测算-新科目（含人口规模效应）" xfId="124"/>
    <cellStyle name="40% - 强调文字颜色 2 2" xfId="125"/>
    <cellStyle name="标题 2 2" xfId="126"/>
    <cellStyle name="好_平邑" xfId="127"/>
    <cellStyle name="差_34青海_1" xfId="128"/>
    <cellStyle name="差_附表_财力性转移支付2010年预算参考数" xfId="129"/>
    <cellStyle name="差_县市旗测算20080508" xfId="130"/>
    <cellStyle name="常规 4_2008年横排表0721" xfId="131"/>
    <cellStyle name="好_行政(燃修费)_不含人员经费系数" xfId="132"/>
    <cellStyle name="差_34青海" xfId="133"/>
    <cellStyle name="差_县市旗测算-新科目（20080626）_不含人员经费系数" xfId="134"/>
    <cellStyle name="差_gdp" xfId="135"/>
    <cellStyle name="Hyperlink" xfId="136"/>
    <cellStyle name="差_县市旗测算20080508_不含人员经费系数" xfId="137"/>
    <cellStyle name="콤마 [0]_BOILER-CO1" xfId="138"/>
    <cellStyle name="好_34青海" xfId="139"/>
    <cellStyle name="差_县区合并测算20080423(按照各省比重）_不含人员经费系数" xfId="140"/>
    <cellStyle name="差_行政公检法测算_县市旗测算-新科目（含人口规模效应）" xfId="141"/>
    <cellStyle name="Comma_1995" xfId="142"/>
    <cellStyle name="常规 3" xfId="143"/>
    <cellStyle name="强调文字颜色 2" xfId="144"/>
    <cellStyle name="好_05潍坊" xfId="145"/>
    <cellStyle name="40% - 强调文字颜色 2" xfId="146"/>
    <cellStyle name="差_自行调整差异系数顺序" xfId="147"/>
    <cellStyle name="好_青海 缺口县区测算(地方填报)" xfId="148"/>
    <cellStyle name="好_11大理_财力性转移支付2010年预算参考数" xfId="149"/>
    <cellStyle name="常规 26" xfId="150"/>
    <cellStyle name="差_农林水和城市维护标准支出20080505－县区合计_不含人员经费系数" xfId="151"/>
    <cellStyle name="好_分析缺口率_财力性转移支付2010年预算参考数" xfId="152"/>
    <cellStyle name="超级链接" xfId="153"/>
    <cellStyle name="差_2_财力性转移支付2010年预算参考数" xfId="154"/>
    <cellStyle name="40% - 强调文字颜色 1 2" xfId="155"/>
    <cellStyle name="好_14安徽" xfId="156"/>
    <cellStyle name="差_市辖区测算-新科目（20080626）" xfId="157"/>
    <cellStyle name="好_分县成本差异系数_财力性转移支付2010年预算参考数" xfId="158"/>
    <cellStyle name="Accent2 - 60%" xfId="159"/>
    <cellStyle name="好_农林水和城市维护标准支出20080505－县区合计_财力性转移支付2010年预算参考数" xfId="160"/>
    <cellStyle name="好_县市旗测算20080508_县市旗测算-新科目（含人口规模效应）" xfId="161"/>
    <cellStyle name="20% - 强调文字颜色 6 2" xfId="162"/>
    <cellStyle name="好_县市旗测算-新科目（20080627）_财力性转移支付2010年预算参考数" xfId="163"/>
    <cellStyle name="常规 5" xfId="164"/>
    <cellStyle name="强调文字颜色 4" xfId="165"/>
    <cellStyle name="好_其他部门(按照总人口测算）—20080416_县市旗测算-新科目（含人口规模效应）" xfId="166"/>
    <cellStyle name="Accent2 - 20%" xfId="167"/>
    <cellStyle name="差_卫生(按照总人口测算）—20080416_财力性转移支付2010年预算参考数" xfId="168"/>
    <cellStyle name="输出 2" xfId="169"/>
    <cellStyle name="差_0605石屏县" xfId="170"/>
    <cellStyle name="60% - Accent1" xfId="171"/>
    <cellStyle name="常规 11_财力性转移支付2009年预算参考数" xfId="172"/>
    <cellStyle name="强调文字颜色 4 2" xfId="173"/>
    <cellStyle name="差_教育(按照总人口测算）—20080416_民生政策最低支出需求" xfId="174"/>
    <cellStyle name="未定义" xfId="175"/>
    <cellStyle name="好_核定人数对比_财力性转移支付2010年预算参考数" xfId="176"/>
    <cellStyle name="好_行政（人员）_民生政策最低支出需求_财力性转移支付2010年预算参考数" xfId="177"/>
    <cellStyle name="差_云南 缺口县区测算(地方填报)" xfId="178"/>
    <cellStyle name="差_县区合并测算20080423(按照各省比重）_县市旗测算-新科目（含人口规模效应）_财力性转移支付2010年预算参考数" xfId="179"/>
    <cellStyle name="差_M01-2(州市补助收入)" xfId="180"/>
    <cellStyle name="差_测算结果汇总_财力性转移支付2010年预算参考数" xfId="181"/>
    <cellStyle name="통화 [0]_BOILER-CO1" xfId="182"/>
    <cellStyle name="20% - 强调文字颜色 1 2" xfId="183"/>
    <cellStyle name="差_09黑龙江_财力性转移支付2010年预算参考数" xfId="184"/>
    <cellStyle name="差_2007一般预算支出口径剔除表" xfId="185"/>
    <cellStyle name="差_县区合并测算20080421_不含人员经费系数_财力性转移支付2010年预算参考数" xfId="186"/>
    <cellStyle name="差_缺口县区测算(财政部标准)_财力性转移支付2010年预算参考数" xfId="187"/>
    <cellStyle name="好_2006年全省财力计算表（中央、决算）" xfId="188"/>
    <cellStyle name="好_县市旗测算-新科目（20080627）_民生政策最低支出需求_财力性转移支付2010年预算参考数" xfId="189"/>
    <cellStyle name="差_县市旗测算-新科目（20080626）_民生政策最低支出需求" xfId="190"/>
    <cellStyle name="差_2006年27重庆" xfId="191"/>
    <cellStyle name="好_社保处下达区县2015年指标（第二批）" xfId="192"/>
    <cellStyle name="好_03昭通" xfId="193"/>
    <cellStyle name="好_县市旗测算-新科目（20080626）_不含人员经费系数_财力性转移支付2010年预算参考数" xfId="194"/>
    <cellStyle name="千位分隔 3" xfId="195"/>
    <cellStyle name="好_同德_财力性转移支付2010年预算参考数" xfId="196"/>
    <cellStyle name="好_县区合并测算20080421_民生政策最低支出需求_财力性转移支付2010年预算参考数" xfId="197"/>
    <cellStyle name="常规 7" xfId="198"/>
    <cellStyle name="强调文字颜色 6" xfId="199"/>
    <cellStyle name="差_市辖区测算20080510_民生政策最低支出需求_财力性转移支付2010年预算参考数" xfId="200"/>
    <cellStyle name="好_数据--基础数据--预算组--2015年人代会预算部分--2015.01.20--人代会前第6稿--按姚局意见改--调市级项级明细" xfId="201"/>
    <cellStyle name="差_09黑龙江" xfId="202"/>
    <cellStyle name="差_平邑_财力性转移支付2010年预算参考数" xfId="203"/>
    <cellStyle name="差_市辖区测算-新科目（20080626）_民生政策最低支出需求_财力性转移支付2010年预算参考数" xfId="204"/>
    <cellStyle name="Input_20121229 提供执行转移支付" xfId="205"/>
    <cellStyle name="好_卫生部门" xfId="206"/>
    <cellStyle name="好_2006年34青海_财力性转移支付2010年预算参考数" xfId="207"/>
    <cellStyle name="好_行政(燃修费)_民生政策最低支出需求" xfId="208"/>
    <cellStyle name="好_07临沂" xfId="209"/>
    <cellStyle name="好_汇总表_财力性转移支付2010年预算参考数" xfId="210"/>
    <cellStyle name="差_30云南_1" xfId="211"/>
    <cellStyle name="Bad" xfId="212"/>
    <cellStyle name="好_县区合并测算20080423(按照各省比重）_不含人员经费系数_财力性转移支付2010年预算参考数" xfId="213"/>
    <cellStyle name="40% - Accent2" xfId="214"/>
    <cellStyle name="好_14安徽_财力性转移支付2010年预算参考数" xfId="215"/>
    <cellStyle name="好_行政公检法测算_民生政策最低支出需求" xfId="216"/>
    <cellStyle name="常规 24" xfId="217"/>
    <cellStyle name="常规 19" xfId="218"/>
    <cellStyle name="Calculation" xfId="219"/>
    <cellStyle name="差_2015年社会保险基金预算草案表样（报人大）" xfId="220"/>
    <cellStyle name="好_缺口县区测算（11.13）_财力性转移支付2010年预算参考数" xfId="221"/>
    <cellStyle name="Currency_1995" xfId="222"/>
    <cellStyle name="差_分县成本差异系数_财力性转移支付2010年预算参考数" xfId="223"/>
    <cellStyle name="差_文体广播事业(按照总人口测算）—20080416" xfId="224"/>
    <cellStyle name="差_14安徽" xfId="225"/>
    <cellStyle name="强调文字颜色 5" xfId="226"/>
    <cellStyle name="Comma [0]" xfId="227"/>
    <cellStyle name="表标题" xfId="228"/>
    <cellStyle name="常规 6" xfId="229"/>
    <cellStyle name="Accent2" xfId="230"/>
    <cellStyle name="差_县区合并测算20080423(按照各省比重）" xfId="231"/>
    <cellStyle name="好_分县成本差异系数_民生政策最低支出需求" xfId="232"/>
    <cellStyle name="差_2006年22湖南" xfId="233"/>
    <cellStyle name="20% - Accent4" xfId="234"/>
    <cellStyle name="差_2006年水利统计指标统计表" xfId="235"/>
    <cellStyle name="RowLevel_0" xfId="236"/>
    <cellStyle name="好_县市旗测算-新科目（20080627）" xfId="237"/>
    <cellStyle name="好_市辖区测算-新科目（20080626）_县市旗测算-新科目（含人口规模效应）" xfId="238"/>
    <cellStyle name="差_一般预算支出口径剔除表_财力性转移支付2010年预算参考数" xfId="239"/>
    <cellStyle name="?鹎%U龡&amp;H齲_x0001_C铣_x0014__x0007__x0001__x0001_" xfId="240"/>
    <cellStyle name="好_缺口县区测算(按2007支出增长25%测算)" xfId="241"/>
    <cellStyle name="链接单元格 2" xfId="242"/>
    <cellStyle name="60% - 强调文字颜色 6" xfId="243"/>
    <cellStyle name="好_河南 缺口县区测算(地方填报)" xfId="244"/>
    <cellStyle name="霓付 [0]_ +Foil &amp; -FOIL &amp; PAPER" xfId="245"/>
    <cellStyle name="差_1110洱源县_财力性转移支付2010年预算参考数" xfId="246"/>
    <cellStyle name="Title" xfId="247"/>
    <cellStyle name="60% - 强调文字颜色 1 2" xfId="248"/>
    <cellStyle name="差_30云南_1_财力性转移支付2010年预算参考数" xfId="249"/>
    <cellStyle name="差_其他部门(按照总人口测算）—20080416_不含人员经费系数" xfId="250"/>
    <cellStyle name="差_2007年一般预算支出剔除_财力性转移支付2010年预算参考数" xfId="251"/>
    <cellStyle name="差_安徽 缺口县区测算(地方填报)1" xfId="252"/>
    <cellStyle name="差_缺口县区测算(按核定人数)_财力性转移支付2010年预算参考数" xfId="253"/>
    <cellStyle name="差_2006年27重庆_财力性转移支付2010年预算参考数" xfId="254"/>
    <cellStyle name="差_2016年科目0114" xfId="255"/>
    <cellStyle name="差_20河南_财力性转移支付2010年预算参考数" xfId="256"/>
    <cellStyle name="检查单元格" xfId="257"/>
    <cellStyle name="HEADING2" xfId="258"/>
    <cellStyle name="Accent5 - 60%" xfId="259"/>
    <cellStyle name="千位分隔 4" xfId="260"/>
    <cellStyle name="计算" xfId="261"/>
    <cellStyle name="差_教育(按照总人口测算）—20080416_不含人员经费系数_财力性转移支付2010年预算参考数" xfId="262"/>
    <cellStyle name="no dec" xfId="263"/>
    <cellStyle name="差_成本差异系数（含人口规模）" xfId="264"/>
    <cellStyle name="差_2006年30云南" xfId="265"/>
    <cellStyle name="差_Book1_财力性转移支付2010年预算参考数" xfId="266"/>
    <cellStyle name="好_教育(按照总人口测算）—20080416_不含人员经费系数_财力性转移支付2010年预算参考数" xfId="267"/>
    <cellStyle name="输入 2" xfId="268"/>
    <cellStyle name="样式 1" xfId="269"/>
    <cellStyle name="强调文字颜色 3 2" xfId="270"/>
    <cellStyle name="好_核定人数下发表" xfId="271"/>
    <cellStyle name="千位分隔[0] 2" xfId="272"/>
    <cellStyle name="解释性文本" xfId="273"/>
    <cellStyle name="20% - 强调文字颜色 6" xfId="274"/>
    <cellStyle name="差_云南省2008年转移支付测算——州市本级考核部分及政策性测算_财力性转移支付2010年预算参考数" xfId="275"/>
    <cellStyle name="Linked Cell" xfId="276"/>
    <cellStyle name="Currency1" xfId="277"/>
    <cellStyle name="60% - 强调文字颜色 5" xfId="278"/>
    <cellStyle name="差_人员工资和公用经费3_财力性转移支付2010年预算参考数" xfId="279"/>
    <cellStyle name="差_农林水和城市维护标准支出20080505－县区合计_县市旗测算-新科目（含人口规模效应）" xfId="280"/>
    <cellStyle name="标题 1" xfId="281"/>
    <cellStyle name="40% - 强调文字颜色 1" xfId="282"/>
    <cellStyle name="통화_BOILER-CO1" xfId="283"/>
    <cellStyle name="_ET_STYLE_NoName_00_" xfId="284"/>
    <cellStyle name="常规 14" xfId="285"/>
    <cellStyle name="差_2008计算资料（8月5）" xfId="286"/>
    <cellStyle name="常规 2 10" xfId="287"/>
    <cellStyle name="好_28四川_财力性转移支付2010年预算参考数" xfId="288"/>
    <cellStyle name="Accent1 - 20%" xfId="289"/>
    <cellStyle name="输出" xfId="290"/>
    <cellStyle name="常规 12" xfId="291"/>
    <cellStyle name="差_12滨州" xfId="292"/>
    <cellStyle name="小数" xfId="293"/>
    <cellStyle name="差_不含人员经费系数" xfId="294"/>
    <cellStyle name="标题 5" xfId="295"/>
    <cellStyle name="好_Book2_财力性转移支付2010年预算参考数" xfId="296"/>
    <cellStyle name="Input" xfId="297"/>
    <cellStyle name="差_28四川_财力性转移支付2010年预算参考数" xfId="298"/>
    <cellStyle name="差_云南 缺口县区测算(地方填报)_财力性转移支付2010年预算参考数" xfId="299"/>
    <cellStyle name="差_其他部门(按照总人口测算）—20080416_不含人员经费系数_财力性转移支付2010年预算参考数" xfId="300"/>
    <cellStyle name="好_农林水和城市维护标准支出20080505－县区合计_县市旗测算-新科目（含人口规模效应）" xfId="301"/>
    <cellStyle name="40% - 强调文字颜色 5" xfId="302"/>
    <cellStyle name="好_2008年全省汇总收支计算表" xfId="303"/>
    <cellStyle name="差_缺口县区测算(财政部标准)" xfId="304"/>
    <cellStyle name="40% - 强调文字颜色 6" xfId="305"/>
    <cellStyle name="差_云南省2008年转移支付测算——州市本级考核部分及政策性测算" xfId="306"/>
    <cellStyle name="好_人员工资和公用经费3" xfId="307"/>
    <cellStyle name="好_2007一般预算支出口径剔除表_财力性转移支付2010年预算参考数" xfId="308"/>
    <cellStyle name="差_14安徽_财力性转移支付2010年预算参考数" xfId="309"/>
    <cellStyle name="好_教育(按照总人口测算）—20080416" xfId="310"/>
    <cellStyle name="好_分县成本差异系数_民生政策最低支出需求_财力性转移支付2010年预算参考数" xfId="311"/>
    <cellStyle name="好_22湖南_财力性转移支付2010年预算参考数" xfId="312"/>
    <cellStyle name="Note" xfId="313"/>
    <cellStyle name="好_其他部门(按照总人口测算）—20080416_县市旗测算-新科目（含人口规模效应）_财力性转移支付2010年预算参考数" xfId="314"/>
    <cellStyle name="好_Book1_财力性转移支付2010年预算参考数" xfId="315"/>
    <cellStyle name="Currency" xfId="316"/>
    <cellStyle name="好_总人口" xfId="317"/>
    <cellStyle name="好_县市旗测算-新科目（20080626）_县市旗测算-新科目（含人口规模效应）" xfId="318"/>
    <cellStyle name="差_22湖南_财力性转移支付2010年预算参考数" xfId="319"/>
    <cellStyle name="差_市辖区测算-新科目（20080626）_民生政策最低支出需求" xfId="320"/>
    <cellStyle name="好_数据--基础数据--预算组--2015年人代会预算部分--2015.01.20--人代会前第6稿--按姚局意见改--调市级项级明细_区县政府预算公开整改--表" xfId="321"/>
    <cellStyle name="好_行政（人员）_县市旗测算-新科目（含人口规模效应）" xfId="322"/>
    <cellStyle name="警告文本" xfId="323"/>
    <cellStyle name="差_核定人数下发表" xfId="324"/>
    <cellStyle name="Accent4 - 20%" xfId="325"/>
    <cellStyle name="差_文体广播事业(按照总人口测算）—20080416_财力性转移支付2010年预算参考数" xfId="326"/>
    <cellStyle name="Comma" xfId="327"/>
    <cellStyle name="差_青海 缺口县区测算(地方填报)" xfId="328"/>
    <cellStyle name="好_2008年一般预算支出预计" xfId="329"/>
    <cellStyle name="好_成本差异系数_财力性转移支付2010年预算参考数" xfId="330"/>
    <cellStyle name="差_530623_2006年县级财政报表附表" xfId="331"/>
    <cellStyle name="标题" xfId="332"/>
    <cellStyle name="Followed Hyperlink" xfId="333"/>
    <cellStyle name="差_11大理_财力性转移支付2010年预算参考数" xfId="334"/>
    <cellStyle name="适中 2" xfId="335"/>
    <cellStyle name="差_行政(燃修费)_县市旗测算-新科目（含人口规模效应）" xfId="336"/>
    <cellStyle name="差_2008年全省汇总收支计算表_财力性转移支付2010年预算参考数" xfId="337"/>
    <cellStyle name="好_缺口县区测算（11.13）" xfId="338"/>
    <cellStyle name="差_农林水和城市维护标准支出20080505－县区合计_财力性转移支付2010年预算参考数" xfId="339"/>
    <cellStyle name="链接单元格" xfId="340"/>
    <cellStyle name="好_农林水和城市维护标准支出20080505－县区合计_不含人员经费系数" xfId="341"/>
    <cellStyle name="差_1" xfId="342"/>
    <cellStyle name="标题 3 2" xfId="343"/>
    <cellStyle name="Header1" xfId="344"/>
    <cellStyle name="40% - 强调文字颜色 3 2" xfId="345"/>
    <cellStyle name="好_县市旗测算-新科目（20080627）_民生政策最低支出需求" xfId="346"/>
    <cellStyle name="好_市辖区测算-新科目（20080626）_县市旗测算-新科目（含人口规模效应）_财力性转移支付2010年预算参考数" xfId="347"/>
    <cellStyle name="注释" xfId="348"/>
    <cellStyle name="60% - 强调文字颜色 3" xfId="349"/>
    <cellStyle name="差_分县成本差异系数_民生政策最低支出需求" xfId="350"/>
    <cellStyle name="差_文体广播事业(按照总人口测算）—20080416_不含人员经费系数" xfId="351"/>
    <cellStyle name="差_行政公检法测算_民生政策最低支出需求_财力性转移支付2010年预算参考数" xfId="352"/>
    <cellStyle name="普通_ 白土" xfId="353"/>
    <cellStyle name="Warning Text" xfId="354"/>
    <cellStyle name="适中" xfId="355"/>
    <cellStyle name="好_行政(燃修费)_不含人员经费系数_财力性转移支付2010年预算参考数" xfId="356"/>
    <cellStyle name="千位_(人代会用)" xfId="357"/>
    <cellStyle name="差_人员工资和公用经费3" xfId="358"/>
    <cellStyle name="好_22湖南" xfId="359"/>
    <cellStyle name="差_27重庆_财力性转移支付2010年预算参考数" xfId="360"/>
    <cellStyle name="常规 4 2" xfId="361"/>
    <cellStyle name="好_农林水和城市维护标准支出20080505－县区合计" xfId="362"/>
    <cellStyle name="好_文体广播事业(按照总人口测算）—20080416_县市旗测算-新科目（含人口规模效应）_财力性转移支付2010年预算参考数" xfId="363"/>
    <cellStyle name="60% - 强调文字颜色 1" xfId="364"/>
    <cellStyle name="Accent1" xfId="365"/>
    <cellStyle name="差_2006年22湖南_财力性转移支付2010年预算参考数" xfId="366"/>
    <cellStyle name="好_1_财力性转移支付2010年预算参考数" xfId="367"/>
    <cellStyle name="差_07临沂" xfId="368"/>
    <cellStyle name="差_2008年预计支出与2007年对比" xfId="369"/>
    <cellStyle name="好_教育(按照总人口测算）—20080416_县市旗测算-新科目（含人口规模效应）" xfId="370"/>
    <cellStyle name="Good" xfId="371"/>
    <cellStyle name="差_成本差异系数（含人口规模）_财力性转移支付2010年预算参考数" xfId="372"/>
    <cellStyle name="20% - 强调文字颜色 5 2" xfId="373"/>
    <cellStyle name="差_县市旗测算20080508_县市旗测算-新科目（含人口规模效应）" xfId="374"/>
    <cellStyle name="差_05潍坊" xfId="375"/>
    <cellStyle name="好_市辖区测算-新科目（20080626）_财力性转移支付2010年预算参考数" xfId="376"/>
    <cellStyle name="Accent5 - 20%" xfId="377"/>
    <cellStyle name="输入" xfId="378"/>
    <cellStyle name="40% - Accent3" xfId="379"/>
    <cellStyle name="comma zerodec" xfId="380"/>
    <cellStyle name="好_农林水和城市维护标准支出20080505－县区合计_县市旗测算-新科目（含人口规模效应）_财力性转移支付2010年预算参考数" xfId="381"/>
    <cellStyle name="Accent3 - 20%" xfId="382"/>
    <cellStyle name="差_2007年收支情况及2008年收支预计表(汇总表)" xfId="383"/>
    <cellStyle name="差_2007年一般预算支出剔除" xfId="384"/>
    <cellStyle name="20% - 强调文字颜色 3" xfId="385"/>
    <cellStyle name="Output" xfId="386"/>
    <cellStyle name="好_县区合并测算20080421" xfId="387"/>
    <cellStyle name="解释性文本 2" xfId="388"/>
    <cellStyle name="好_检验表" xfId="389"/>
    <cellStyle name="好_县区合并测算20080423(按照各省比重）_财力性转移支付2010年预算参考数" xfId="390"/>
    <cellStyle name="40% - 强调文字颜色 4 2" xfId="391"/>
    <cellStyle name="差_30云南" xfId="392"/>
    <cellStyle name="千分位[0]_ 白土" xfId="393"/>
    <cellStyle name="差_县市旗测算-新科目（20080626）_县市旗测算-新科目（含人口规模效应）_财力性转移支付2010年预算参考数" xfId="394"/>
    <cellStyle name="好_附表" xfId="395"/>
    <cellStyle name="差_2006年28四川" xfId="396"/>
    <cellStyle name="Percent_laroux" xfId="397"/>
    <cellStyle name="Check Cell" xfId="398"/>
    <cellStyle name="Currency [0]" xfId="399"/>
    <cellStyle name="Heading 3" xfId="400"/>
    <cellStyle name="好_县市旗测算20080508" xfId="401"/>
    <cellStyle name="差_分析缺口率" xfId="402"/>
    <cellStyle name="好_不含人员经费系数" xfId="403"/>
    <cellStyle name="好_财政供养人员_财力性转移支付2010年预算参考数" xfId="404"/>
    <cellStyle name="Currency [0]" xfId="405"/>
    <cellStyle name="Calc Currency (0)" xfId="406"/>
    <cellStyle name="差_卫生(按照总人口测算）—20080416_县市旗测算-新科目（含人口规模效应）" xfId="407"/>
    <cellStyle name="差_县区合并测算20080423(按照各省比重）_县市旗测算-新科目（含人口规模效应）" xfId="408"/>
    <cellStyle name="差_同德_财力性转移支付2010年预算参考数" xfId="409"/>
    <cellStyle name="Header2" xfId="410"/>
    <cellStyle name="好_2007年收支情况及2008年收支预计表(汇总表)" xfId="411"/>
    <cellStyle name="差_河南 缺口县区测算(地方填报白)" xfId="412"/>
    <cellStyle name="好_2006年27重庆_财力性转移支付2010年预算参考数" xfId="413"/>
    <cellStyle name="差_教育(按照总人口测算）—20080416_不含人员经费系数" xfId="414"/>
    <cellStyle name="差_0502通海县" xfId="415"/>
    <cellStyle name="好_县市旗测算-新科目（20080626）_县市旗测算-新科目（含人口规模效应）_财力性转移支付2010年预算参考数" xfId="416"/>
    <cellStyle name="常规 10" xfId="417"/>
    <cellStyle name="好_34青海_财力性转移支付2010年预算参考数" xfId="418"/>
    <cellStyle name="差_1110洱源县" xfId="419"/>
    <cellStyle name="Dollar (zero dec)" xfId="420"/>
    <cellStyle name="差_检验表（调整后）" xfId="421"/>
    <cellStyle name="Accent6 - 20%" xfId="422"/>
    <cellStyle name="差_00省级(打印)" xfId="423"/>
    <cellStyle name="Accent4 - 40%" xfId="424"/>
    <cellStyle name="好_县市旗测算20080508_县市旗测算-新科目（含人口规模效应）_财力性转移支付2010年预算参考数" xfId="425"/>
    <cellStyle name="好_自行调整差异系数顺序" xfId="426"/>
    <cellStyle name="Input [yellow]" xfId="427"/>
    <cellStyle name="Accent6_2006年33甘肃" xfId="428"/>
    <cellStyle name="差_县市旗测算20080508_民生政策最低支出需求_财力性转移支付2010年预算参考数" xfId="429"/>
    <cellStyle name="Accent1_2006年33甘肃" xfId="430"/>
    <cellStyle name="20% - Accent1" xfId="431"/>
    <cellStyle name="好_市辖区测算20080510_民生政策最低支出需求" xfId="432"/>
    <cellStyle name="差_县区合并测算20080423(按照各省比重）_民生政策最低支出需求_财力性转移支付2010年预算参考数" xfId="433"/>
    <cellStyle name="20% - 强调文字颜色 2 2" xfId="434"/>
    <cellStyle name="好_2007年一般预算支出剔除" xfId="435"/>
    <cellStyle name="差_2" xfId="436"/>
    <cellStyle name="差_自行调整差异系数顺序_财力性转移支付2010年预算参考数" xfId="437"/>
    <cellStyle name="差_安徽 缺口县区测算(地方填报)1_财力性转移支付2010年预算参考数" xfId="438"/>
    <cellStyle name="常规 11 2" xfId="439"/>
    <cellStyle name="好_行政(燃修费)" xfId="440"/>
    <cellStyle name="差_Book2" xfId="441"/>
    <cellStyle name="20% - 强调文字颜色 3 2" xfId="442"/>
    <cellStyle name="差_缺口县区测算" xfId="443"/>
    <cellStyle name="Accent6 - 40%" xfId="444"/>
    <cellStyle name="差_市辖区测算20080510_财力性转移支付2010年预算参考数" xfId="445"/>
    <cellStyle name="Accent2 - 40%" xfId="446"/>
    <cellStyle name="Percent [2]" xfId="447"/>
    <cellStyle name="好_第一部分：综合全" xfId="448"/>
    <cellStyle name="百分比 5" xfId="449"/>
    <cellStyle name="差_行政公检法测算_不含人员经费系数" xfId="450"/>
    <cellStyle name="60% - 强调文字颜色 2 2" xfId="451"/>
    <cellStyle name="差_缺口县区测算(按2007支出增长25%测算)_财力性转移支付2010年预算参考数" xfId="452"/>
    <cellStyle name="好" xfId="453"/>
    <cellStyle name="好_成本差异系数" xfId="454"/>
    <cellStyle name="差_2006年全省财力计算表（中央、决算）" xfId="455"/>
    <cellStyle name="钎霖_4岿角利" xfId="456"/>
    <cellStyle name="好_09黑龙江" xfId="457"/>
    <cellStyle name="差_测算结果_财力性转移支付2010年预算参考数" xfId="458"/>
    <cellStyle name="差_财政供养人员_财力性转移支付2010年预算参考数" xfId="459"/>
    <cellStyle name="콤마_BOILER-CO1" xfId="460"/>
    <cellStyle name="强调文字颜色 1" xfId="461"/>
    <cellStyle name="好_市辖区测算-新科目（20080626）" xfId="462"/>
    <cellStyle name="差_2007一般预算支出口径剔除表_财力性转移支付2010年预算参考数" xfId="463"/>
    <cellStyle name="好_河南 缺口县区测算(地方填报白)" xfId="464"/>
    <cellStyle name="千位分隔 2" xfId="465"/>
    <cellStyle name="好_河南 缺口县区测算(地方填报白)_财力性转移支付2010年预算参考数" xfId="466"/>
    <cellStyle name="好_县市旗测算20080508_不含人员经费系数" xfId="467"/>
    <cellStyle name="差_县区合并测算20080421_民生政策最低支出需求" xfId="468"/>
    <cellStyle name="差_0605石屏县_财力性转移支付2010年预算参考数" xfId="469"/>
    <cellStyle name="好_33甘肃" xfId="470"/>
    <cellStyle name="Heading 4" xfId="471"/>
    <cellStyle name="好_县区合并测算20080421_民生政策最低支出需求" xfId="472"/>
    <cellStyle name="数字" xfId="473"/>
    <cellStyle name="差_教育(按照总人口测算）—20080416_县市旗测算-新科目（含人口规模效应）_财力性转移支付2010年预算参考数" xfId="474"/>
    <cellStyle name="差_不含人员经费系数_财力性转移支付2010年预算参考数" xfId="475"/>
    <cellStyle name="强调 1" xfId="476"/>
    <cellStyle name="差_2006年34青海" xfId="477"/>
    <cellStyle name="好_00省级(打印)" xfId="478"/>
    <cellStyle name="差_汇总表_财力性转移支付2010年预算参考数" xfId="479"/>
    <cellStyle name="20% - 强调文字颜色 4" xfId="480"/>
    <cellStyle name="差_县市旗测算-新科目（20080627）_不含人员经费系数" xfId="481"/>
    <cellStyle name="好_山东省民生支出标准" xfId="482"/>
    <cellStyle name="差_县市旗测算20080508_民生政策最低支出需求" xfId="483"/>
    <cellStyle name="Accent4" xfId="484"/>
    <cellStyle name="60% - Accent3" xfId="485"/>
    <cellStyle name="差_2008年支出调整_财力性转移支付2010年预算参考数" xfId="486"/>
    <cellStyle name="差_成本差异系数" xfId="487"/>
    <cellStyle name="40% - Accent4" xfId="488"/>
    <cellStyle name="好_农林水和城市维护标准支出20080505－县区合计_民生政策最低支出需求" xfId="489"/>
    <cellStyle name="差_34青海_财力性转移支付2010年预算参考数" xfId="490"/>
    <cellStyle name="常规_附件 5 " xfId="491"/>
    <cellStyle name="好_行政(燃修费)_财力性转移支付2010年预算参考数" xfId="492"/>
    <cellStyle name="差_行政(燃修费)_财力性转移支付2010年预算参考数" xfId="493"/>
    <cellStyle name="差_03昭通" xfId="494"/>
    <cellStyle name="差_22湖南" xfId="495"/>
    <cellStyle name="警告文本 2" xfId="496"/>
    <cellStyle name="差_12滨州_财力性转移支付2010年预算参考数" xfId="497"/>
    <cellStyle name="好_2006年33甘肃" xfId="498"/>
    <cellStyle name="霓付_ +Foil &amp; -FOIL &amp; PAPER" xfId="499"/>
    <cellStyle name="Accent6" xfId="500"/>
    <cellStyle name="差_山东省民生支出标准" xfId="501"/>
    <cellStyle name="好_一般预算支出口径剔除表_财力性转移支付2010年预算参考数" xfId="502"/>
    <cellStyle name="好_第五部分(才淼、饶永宏）" xfId="503"/>
    <cellStyle name="好_27重庆" xfId="504"/>
    <cellStyle name="差_市辖区测算20080510_县市旗测算-新科目（含人口规模效应）_财力性转移支付2010年预算参考数" xfId="505"/>
    <cellStyle name="Accent3" xfId="506"/>
    <cellStyle name="差_县区合并测算20080421_不含人员经费系数" xfId="507"/>
    <cellStyle name="差_530629_2006年县级财政报表附表" xfId="508"/>
    <cellStyle name="40% - 强调文字颜色 5 2" xfId="509"/>
    <cellStyle name="好_平邑_财力性转移支付2010年预算参考数" xfId="510"/>
    <cellStyle name="差_分析缺口率_财力性转移支付2010年预算参考数" xfId="511"/>
    <cellStyle name="差_河南 缺口县区测算(地方填报白)_财力性转移支付2010年预算参考数" xfId="512"/>
    <cellStyle name="千位分隔[0] 4" xfId="513"/>
    <cellStyle name="差_县区合并测算20080421_县市旗测算-新科目（含人口规模效应）_财力性转移支付2010年预算参考数" xfId="514"/>
    <cellStyle name="好_市辖区测算-新科目（20080626）_不含人员经费系数" xfId="515"/>
    <cellStyle name="60% - Accent6" xfId="516"/>
    <cellStyle name="Accent1 - 60%" xfId="517"/>
    <cellStyle name="差_11大理" xfId="518"/>
    <cellStyle name="差_县市旗测算20080508_不含人员经费系数_财力性转移支付2010年预算参考数" xfId="519"/>
    <cellStyle name="60% - 强调文字颜色 4 2" xfId="520"/>
    <cellStyle name="60% - 强调文字颜色 6 2" xfId="521"/>
    <cellStyle name="差_33甘肃" xfId="522"/>
    <cellStyle name="好_文体广播事业(按照总人口测算）—20080416_不含人员经费系数" xfId="523"/>
    <cellStyle name="好_0502通海县" xfId="524"/>
    <cellStyle name="强调文字颜色 2 2" xfId="525"/>
    <cellStyle name="好_市辖区测算20080510_不含人员经费系数" xfId="526"/>
    <cellStyle name="常规 3 2" xfId="527"/>
    <cellStyle name="差_文体广播事业(按照总人口测算）—20080416_民生政策最低支出需求" xfId="528"/>
    <cellStyle name="好_2007年一般预算支出剔除_财力性转移支付2010年预算参考数" xfId="529"/>
    <cellStyle name="好_同德" xfId="530"/>
    <cellStyle name="好_不含人员经费系数_财力性转移支付2010年预算参考数" xfId="531"/>
    <cellStyle name="好_行政（人员）" xfId="532"/>
    <cellStyle name="差_1_财力性转移支付2010年预算参考数" xfId="533"/>
    <cellStyle name="差_34青海_1_财力性转移支付2010年预算参考数" xfId="534"/>
    <cellStyle name="差_Book1" xfId="535"/>
    <cellStyle name="差_平邑" xfId="536"/>
    <cellStyle name="好_云南 缺口县区测算(地方填报)_财力性转移支付2010年预算参考数" xfId="537"/>
    <cellStyle name="常规 2_004-2010年增消两税返还情况表" xfId="538"/>
    <cellStyle name="好_县市旗测算-新科目（20080627）_县市旗测算-新科目（含人口规模效应）" xfId="539"/>
    <cellStyle name="差_报表" xfId="540"/>
    <cellStyle name="Percent" xfId="541"/>
    <cellStyle name="好_县市旗测算20080508_民生政策最低支出需求_财力性转移支付2010年预算参考数" xfId="542"/>
    <cellStyle name="差_数据--基础数据--预算组--2015年人代会预算部分--2015.01.20--人代会前第6稿--按姚局意见改--调市级项级明细" xfId="543"/>
    <cellStyle name="差_2008年支出核定" xfId="544"/>
    <cellStyle name="差_财政供养人员" xfId="545"/>
    <cellStyle name="好_2006年22湖南" xfId="546"/>
    <cellStyle name="差_其他部门(按照总人口测算）—20080416_民生政策最低支出需求" xfId="547"/>
    <cellStyle name="差_20河南" xfId="548"/>
    <cellStyle name="差_县市旗测算-新科目（20080627）_财力性转移支付2010年预算参考数" xfId="549"/>
    <cellStyle name="好_成本差异系数（含人口规模）_财力性转移支付2010年预算参考数" xfId="550"/>
    <cellStyle name="常规 11" xfId="551"/>
    <cellStyle name="差_同德" xfId="552"/>
    <cellStyle name="好_行政公检法测算" xfId="553"/>
    <cellStyle name="差_县市旗测算-新科目（20080627）_县市旗测算-新科目（含人口规模效应）_财力性转移支付2010年预算参考数" xfId="554"/>
    <cellStyle name="百分比 4" xfId="555"/>
    <cellStyle name="差_其他部门(按照总人口测算）—20080416_民生政策最低支出需求_财力性转移支付2010年预算参考数" xfId="556"/>
    <cellStyle name="差_市辖区测算-新科目（20080626）_财力性转移支付2010年预算参考数" xfId="557"/>
    <cellStyle name="好_行政（人员）_不含人员经费系数" xfId="558"/>
    <cellStyle name="差_测算结果" xfId="559"/>
    <cellStyle name="差_成本差异系数_财力性转移支付2010年预算参考数" xfId="560"/>
    <cellStyle name="千位分季_新建 Microsoft Excel 工作表" xfId="561"/>
    <cellStyle name="好_汇总" xfId="562"/>
    <cellStyle name="强调文字颜色 3" xfId="563"/>
    <cellStyle name="差_城建部门" xfId="564"/>
    <cellStyle name="差_教育(按照总人口测算）—20080416" xfId="565"/>
    <cellStyle name="差_农林水和城市维护标准支出20080505－县区合计" xfId="566"/>
    <cellStyle name="差_县市旗测算-新科目（20080627）_县市旗测算-新科目（含人口规模效应）" xfId="567"/>
    <cellStyle name="差_第一部分：综合全" xfId="568"/>
    <cellStyle name="差_教育(按照总人口测算）—20080416_财力性转移支付2010年预算参考数" xfId="569"/>
    <cellStyle name="好_卫生(按照总人口测算）—20080416" xfId="570"/>
    <cellStyle name="好_县区合并测算20080421_县市旗测算-新科目（含人口规模效应）" xfId="571"/>
    <cellStyle name="差_市辖区测算20080510" xfId="572"/>
    <cellStyle name="差_县市旗测算-新科目（20080626）_县市旗测算-新科目（含人口规模效应）" xfId="573"/>
    <cellStyle name="好_附表_财力性转移支付2010年预算参考数" xfId="574"/>
    <cellStyle name="差_分县成本差异系数_不含人员经费系数" xfId="575"/>
    <cellStyle name="好_县市旗测算-新科目（20080627）_不含人员经费系数" xfId="576"/>
    <cellStyle name="差_市辖区测算20080510_不含人员经费系数" xfId="577"/>
    <cellStyle name="差_分县成本差异系数_不含人员经费系数_财力性转移支付2010年预算参考数" xfId="578"/>
    <cellStyle name="分级显示行_1_13区汇总" xfId="579"/>
    <cellStyle name="差_附表" xfId="580"/>
    <cellStyle name="Normal - Style1" xfId="581"/>
    <cellStyle name="好_530629_2006年县级财政报表附表" xfId="582"/>
    <cellStyle name="好_缺口县区测算(财政部标准)" xfId="583"/>
    <cellStyle name="差_2006年33甘肃" xfId="584"/>
    <cellStyle name="Accent4 - 60%" xfId="585"/>
    <cellStyle name="差_行政(燃修费)" xfId="586"/>
    <cellStyle name="差_行政(燃修费)_不含人员经费系数" xfId="587"/>
    <cellStyle name="好_测算结果汇总" xfId="588"/>
    <cellStyle name="差_行政(燃修费)_不含人员经费系数_财力性转移支付2010年预算参考数" xfId="589"/>
    <cellStyle name="好_县市旗测算-新科目（20080626）" xfId="590"/>
    <cellStyle name="差_行政(燃修费)_民生政策最低支出需求_财力性转移支付2010年预算参考数" xfId="591"/>
    <cellStyle name="差_行政(燃修费)_县市旗测算-新科目（含人口规模效应）_财力性转移支付2010年预算参考数" xfId="592"/>
    <cellStyle name="差_行政（人员）" xfId="593"/>
    <cellStyle name="百分比 3" xfId="594"/>
    <cellStyle name="好_文体广播事业(按照总人口测算）—20080416_不含人员经费系数_财力性转移支付2010年预算参考数" xfId="595"/>
    <cellStyle name="差_行政（人员）_不含人员经费系数" xfId="596"/>
    <cellStyle name="Accent3 - 60%" xfId="597"/>
    <cellStyle name="差_行政（人员）_不含人员经费系数_财力性转移支付2010年预算参考数" xfId="598"/>
    <cellStyle name="差_河南 缺口县区测算(地方填报)_财力性转移支付2010年预算参考数" xfId="599"/>
    <cellStyle name="差_行政（人员）_财力性转移支付2010年预算参考数" xfId="600"/>
    <cellStyle name="差_卫生(按照总人口测算）—20080416" xfId="601"/>
    <cellStyle name="好_其他部门(按照总人口测算）—20080416_不含人员经费系数_财力性转移支付2010年预算参考数" xfId="602"/>
    <cellStyle name="好_34青海_1_财力性转移支付2010年预算参考数" xfId="603"/>
    <cellStyle name="好_文体广播事业(按照总人口测算）—20080416_民生政策最低支出需求" xfId="604"/>
    <cellStyle name="差_行政（人员）_民生政策最低支出需求" xfId="605"/>
    <cellStyle name="差_丽江汇总" xfId="606"/>
    <cellStyle name="差_行政（人员）_民生政策最低支出需求_财力性转移支付2010年预算参考数" xfId="607"/>
    <cellStyle name="好_人员工资和公用经费_财力性转移支付2010年预算参考数" xfId="608"/>
    <cellStyle name="标题 4 2" xfId="609"/>
    <cellStyle name="差_行政公检法测算_县市旗测算-新科目（含人口规模效应）_财力性转移支付2010年预算参考数" xfId="610"/>
    <cellStyle name="差_河南 缺口县区测算(地方填报)" xfId="611"/>
    <cellStyle name="好_市辖区测算-新科目（20080626）_民生政策最低支出需求" xfId="612"/>
    <cellStyle name="好_2006年28四川_财力性转移支付2010年预算参考数" xfId="613"/>
    <cellStyle name="差_核定人数对比_财力性转移支付2010年预算参考数" xfId="614"/>
    <cellStyle name="好_其他部门(按照总人口测算）—20080416_民生政策最低支出需求" xfId="615"/>
    <cellStyle name="60% - 强调文字颜色 4" xfId="616"/>
    <cellStyle name="差_核定人数下发表_财力性转移支付2010年预算参考数" xfId="617"/>
    <cellStyle name="差_县市旗测算-新科目（20080626）_不含人员经费系数_财力性转移支付2010年预算参考数" xfId="618"/>
    <cellStyle name="差_卫生(按照总人口测算）—20080416_不含人员经费系数_财力性转移支付2010年预算参考数" xfId="619"/>
    <cellStyle name="好_一般预算支出口径剔除表" xfId="620"/>
    <cellStyle name="好_其他部门(按照总人口测算）—20080416" xfId="621"/>
    <cellStyle name="差_人员工资和公用经费_财力性转移支付2010年预算参考数" xfId="622"/>
    <cellStyle name="好_县区合并测算20080421_不含人员经费系数_财力性转移支付2010年预算参考数" xfId="623"/>
    <cellStyle name="差_危改资金测算" xfId="624"/>
    <cellStyle name="差 2" xfId="625"/>
    <cellStyle name="差_卫生(按照总人口测算）—20080416_不含人员经费系数" xfId="626"/>
    <cellStyle name="差_汇总表" xfId="627"/>
    <cellStyle name="好_县区合并测算20080423(按照各省比重）_县市旗测算-新科目（含人口规模效应）_财力性转移支付2010年预算参考数" xfId="628"/>
    <cellStyle name="差_汇总表4" xfId="629"/>
    <cellStyle name="差_县区合并测算20080421" xfId="630"/>
    <cellStyle name="烹拳_ +Foil &amp; -FOIL &amp; PAPER" xfId="631"/>
    <cellStyle name="差_汇总表4_财力性转移支付2010年预算参考数" xfId="632"/>
    <cellStyle name="差_总人口_财力性转移支付2010年预算参考数" xfId="633"/>
    <cellStyle name="注释 2" xfId="634"/>
    <cellStyle name="差_重点民生支出需求测算表社保（农村低保）081112" xfId="635"/>
    <cellStyle name="差_汇总表提前告知区县" xfId="636"/>
    <cellStyle name="差_汇总-县级财政报表附表" xfId="637"/>
    <cellStyle name="20% - 强调文字颜色 1" xfId="638"/>
    <cellStyle name="差_Book2_财力性转移支付2010年预算参考数" xfId="639"/>
    <cellStyle name="常规 9" xfId="640"/>
    <cellStyle name="好_汇总表" xfId="641"/>
    <cellStyle name="差_检验表" xfId="642"/>
    <cellStyle name="差_县市旗测算-新科目（20080626）" xfId="643"/>
    <cellStyle name="常规 2" xfId="644"/>
    <cellStyle name="差_卫生(按照总人口测算）—20080416_县市旗测算-新科目（含人口规模效应）_财力性转移支付2010年预算参考数" xfId="645"/>
    <cellStyle name="差_民生政策最低支出需求_财力性转移支付2010年预算参考数" xfId="646"/>
    <cellStyle name="差_教育(按照总人口测算）—20080416_县市旗测算-新科目（含人口规模效应）" xfId="647"/>
    <cellStyle name="差_总人口" xfId="648"/>
    <cellStyle name="常规 18" xfId="649"/>
    <cellStyle name="常规 23" xfId="650"/>
    <cellStyle name="差_农林水和城市维护标准支出20080505－县区合计_不含人员经费系数_财力性转移支付2010年预算参考数" xfId="651"/>
    <cellStyle name="差_山东省民生支出标准_财力性转移支付2010年预算参考数" xfId="652"/>
    <cellStyle name="好_人员工资和公用经费2_财力性转移支付2010年预算参考数" xfId="653"/>
    <cellStyle name="差_农林水和城市维护标准支出20080505－县区合计_民生政策最低支出需求" xfId="654"/>
    <cellStyle name="差_人员工资和公用经费2" xfId="655"/>
    <cellStyle name="差_社保处下达区县2015年指标（第二批）" xfId="656"/>
    <cellStyle name="差_县区合并测算20080421_县市旗测算-新科目（含人口规模效应）" xfId="657"/>
    <cellStyle name="好_县区合并测算20080423(按照各省比重）_民生政策最低支出需求_财力性转移支付2010年预算参考数" xfId="658"/>
    <cellStyle name="差_农林水和城市维护标准支出20080505－县区合计_民生政策最低支出需求_财力性转移支付2010年预算参考数" xfId="659"/>
    <cellStyle name="好_行政公检法测算_不含人员经费系数_财力性转移支付2010年预算参考数" xfId="660"/>
    <cellStyle name="好_县市旗测算-新科目（20080626）_财力性转移支付2010年预算参考数" xfId="661"/>
    <cellStyle name="差_农林水和城市维护标准支出20080505－县区合计_县市旗测算-新科目（含人口规模效应）_财力性转移支付2010年预算参考数" xfId="662"/>
    <cellStyle name="Accent3_2006年33甘肃" xfId="663"/>
    <cellStyle name="差_其他部门(按照总人口测算）—20080416" xfId="664"/>
    <cellStyle name="常规 17" xfId="665"/>
    <cellStyle name="常规 22" xfId="666"/>
    <cellStyle name="后继超级链接" xfId="667"/>
    <cellStyle name="好_文体广播部门" xfId="668"/>
    <cellStyle name="好_缺口县区测算_财力性转移支付2010年预算参考数" xfId="669"/>
    <cellStyle name="常规 4" xfId="670"/>
    <cellStyle name="差_市辖区测算-新科目（20080626）_县市旗测算-新科目（含人口规模效应）" xfId="671"/>
    <cellStyle name="差_缺口县区测算（11.13）" xfId="672"/>
    <cellStyle name="差_2008年全省汇总收支计算表" xfId="673"/>
    <cellStyle name="差_危改资金测算_财力性转移支付2010年预算参考数" xfId="674"/>
    <cellStyle name="好_总人口_财力性转移支付2010年预算参考数" xfId="675"/>
    <cellStyle name="汇总" xfId="676"/>
    <cellStyle name="HEADING1" xfId="677"/>
    <cellStyle name="差_缺口县区测算(按2007支出增长25%测算)" xfId="678"/>
    <cellStyle name="好_文体广播事业(按照总人口测算）—20080416_县市旗测算-新科目（含人口规模效应）" xfId="679"/>
    <cellStyle name="差_市辖区测算-新科目（20080626）_县市旗测算-新科目（含人口规模效应）_财力性转移支付2010年预算参考数" xfId="680"/>
    <cellStyle name="20% - Accent3" xfId="681"/>
    <cellStyle name="差_缺口县区测算_财力性转移支付2010年预算参考数" xfId="682"/>
    <cellStyle name="好_其他部门(按照总人口测算）—20080416_财力性转移支付2010年预算参考数" xfId="683"/>
    <cellStyle name="差_市辖区测算20080510_县市旗测算-新科目（含人口规模效应）" xfId="684"/>
    <cellStyle name="好_1" xfId="685"/>
    <cellStyle name="差_市辖区测算-新科目（20080626）_不含人员经费系数" xfId="686"/>
    <cellStyle name="好_文体广播事业(按照总人口测算）—20080416_民生政策最低支出需求_财力性转移支付2010年预算参考数" xfId="687"/>
    <cellStyle name="差_县区合并测算20080423(按照各省比重）_民生政策最低支出需求" xfId="688"/>
    <cellStyle name="常规 27" xfId="689"/>
    <cellStyle name="差_数据--基础数据--预算组--2015年人代会预算部分--2015.01.20--人代会前第6稿--按姚局意见改--调市级项级明细_区县政府预算公开整改--表" xfId="690"/>
    <cellStyle name="好_行政公检法测算_县市旗测算-新科目（含人口规模效应）" xfId="691"/>
    <cellStyle name="差_卫生(按照总人口测算）—20080416_民生政策最低支出需求" xfId="692"/>
    <cellStyle name="好_0605石屏县" xfId="693"/>
    <cellStyle name="差_卫生(按照总人口测算）—20080416_民生政策最低支出需求_财力性转移支付2010年预算参考数" xfId="694"/>
    <cellStyle name="好_文体广播事业(按照总人口测算）—20080416" xfId="695"/>
    <cellStyle name="好_M01-2(州市补助收入)" xfId="696"/>
    <cellStyle name="好_云南省2008年转移支付测算——州市本级考核部分及政策性测算" xfId="697"/>
    <cellStyle name="差_2007年收支情况及2008年收支预计表(汇总表)_财力性转移支付2010年预算参考数" xfId="698"/>
    <cellStyle name="差_文体广播事业(按照总人口测算）—20080416_县市旗测算-新科目（含人口规模效应）_财力性转移支付2010年预算参考数" xfId="699"/>
    <cellStyle name="常规 16" xfId="700"/>
    <cellStyle name="常规 21" xfId="701"/>
    <cellStyle name="差_县区合并测算20080421_民生政策最低支出需求_财力性转移支付2010年预算参考数" xfId="702"/>
    <cellStyle name="差_县区合并测算20080423(按照各省比重）_不含人员经费系数_财力性转移支付2010年预算参考数" xfId="703"/>
    <cellStyle name="差_县区合并测算20080423(按照各省比重）_财力性转移支付2010年预算参考数" xfId="704"/>
    <cellStyle name="差_县市旗测算20080508_财力性转移支付2010年预算参考数" xfId="705"/>
    <cellStyle name="40% - Accent1" xfId="706"/>
    <cellStyle name="好_自行调整差异系数顺序_财力性转移支付2010年预算参考数" xfId="707"/>
    <cellStyle name="好_市辖区测算-新科目（20080626）_民生政策最低支出需求_财力性转移支付2010年预算参考数" xfId="708"/>
    <cellStyle name="差_县市旗测算-新科目（20080627）_民生政策最低支出需求_财力性转移支付2010年预算参考数" xfId="709"/>
    <cellStyle name="差_2006年水利统计指标统计表_财力性转移支付2010年预算参考数" xfId="710"/>
    <cellStyle name="差_第五部分(才淼、饶永宏）" xfId="711"/>
    <cellStyle name="差_一般预算支出口径剔除表" xfId="712"/>
    <cellStyle name="好_县区合并测算20080423(按照各省比重）_民生政策最低支出需求" xfId="713"/>
    <cellStyle name="好_20河南" xfId="714"/>
    <cellStyle name="好_安徽 缺口县区测算(地方填报)1" xfId="715"/>
    <cellStyle name="好_行政公检法测算_民生政策最低支出需求_财力性转移支付2010年预算参考数" xfId="716"/>
    <cellStyle name="好_行政（人员）_民生政策最低支出需求" xfId="717"/>
    <cellStyle name="差_市辖区测算-新科目（20080626）_不含人员经费系数_财力性转移支付2010年预算参考数" xfId="718"/>
    <cellStyle name="常规 2 2 2" xfId="719"/>
    <cellStyle name="千分位_ 白土" xfId="720"/>
    <cellStyle name="常规 25" xfId="721"/>
    <cellStyle name="好_成本差异系数（含人口规模）" xfId="722"/>
    <cellStyle name="差_文体广播事业(按照总人口测算）—20080416_民生政策最低支出需求_财力性转移支付2010年预算参考数" xfId="723"/>
    <cellStyle name="好_汇总表4_财力性转移支付2010年预算参考数" xfId="724"/>
    <cellStyle name="常规 7 2" xfId="725"/>
    <cellStyle name="好_测算结果_财力性转移支付2010年预算参考数" xfId="726"/>
    <cellStyle name="好_2007一般预算支出口径剔除表" xfId="727"/>
    <cellStyle name="Neutral" xfId="728"/>
    <cellStyle name="好_其他部门(按照总人口测算）—20080416_不含人员经费系数" xfId="729"/>
    <cellStyle name="强调文字颜色 6 2" xfId="730"/>
    <cellStyle name="差_汇总_财力性转移支付2010年预算参考数" xfId="731"/>
    <cellStyle name="常规 8" xfId="732"/>
    <cellStyle name="差_县市旗测算20080508_县市旗测算-新科目（含人口规模效应）_财力性转移支付2010年预算参考数" xfId="733"/>
    <cellStyle name="好 2" xfId="734"/>
    <cellStyle name="好_1110洱源县" xfId="735"/>
    <cellStyle name="好_危改资金测算" xfId="736"/>
    <cellStyle name="好_12滨州" xfId="737"/>
    <cellStyle name="好_12滨州_财力性转移支付2010年预算参考数" xfId="738"/>
    <cellStyle name="好_2" xfId="739"/>
    <cellStyle name="好_行政(燃修费)_民生政策最低支出需求_财力性转移支付2010年预算参考数" xfId="740"/>
    <cellStyle name="好_2_财力性转移支付2010年预算参考数" xfId="741"/>
    <cellStyle name="好_2006年22湖南_财力性转移支付2010年预算参考数" xfId="742"/>
    <cellStyle name="好_2006年28四川" xfId="743"/>
    <cellStyle name="60% - Accent2" xfId="744"/>
    <cellStyle name="好_2006年30云南" xfId="745"/>
    <cellStyle name="好_2006年34青海" xfId="746"/>
    <cellStyle name="好_2006年水利统计指标统计表" xfId="747"/>
    <cellStyle name="差_2008年支出调整" xfId="748"/>
    <cellStyle name="好_2007年收支情况及2008年收支预计表(汇总表)_财力性转移支付2010年预算参考数" xfId="749"/>
    <cellStyle name="好_2008计算资料（8月5）" xfId="750"/>
    <cellStyle name="好_2008年全省汇总收支计算表_财力性转移支付2010年预算参考数" xfId="751"/>
    <cellStyle name="好_2008年支出核定" xfId="752"/>
    <cellStyle name="60% - 强调文字颜色 2" xfId="753"/>
    <cellStyle name="好_28四川" xfId="754"/>
    <cellStyle name="好_2016年科目0114" xfId="755"/>
    <cellStyle name="好_2016人代会附表（2015-9-11）（姚局）-财经委" xfId="756"/>
    <cellStyle name="好_27重庆_财力性转移支付2010年预算参考数" xfId="757"/>
    <cellStyle name="差_县区合并测算20080421_财力性转移支付2010年预算参考数" xfId="758"/>
    <cellStyle name="好_30云南" xfId="759"/>
    <cellStyle name="好_30云南_1" xfId="760"/>
    <cellStyle name="Comma [0]" xfId="761"/>
    <cellStyle name="好_34青海_1" xfId="762"/>
    <cellStyle name="好_5334_2006年迪庆县级财政报表附表" xfId="763"/>
    <cellStyle name="好_汇总-县级财政报表附表" xfId="764"/>
    <cellStyle name="好_Book1" xfId="765"/>
    <cellStyle name="好_Book2" xfId="766"/>
    <cellStyle name="好_gdp" xfId="767"/>
    <cellStyle name="好_安徽 缺口县区测算(地方填报)1_财力性转移支付2010年预算参考数" xfId="768"/>
    <cellStyle name="Heading 2" xfId="769"/>
    <cellStyle name="好_报表" xfId="770"/>
    <cellStyle name="好_测算结果" xfId="771"/>
    <cellStyle name="烹拳 [0]_ +Foil &amp; -FOIL &amp; PAPER" xfId="772"/>
    <cellStyle name="好_测算结果汇总_财力性转移支付2010年预算参考数" xfId="773"/>
    <cellStyle name="差_行政公检法测算_民生政策最低支出需求" xfId="774"/>
    <cellStyle name="好_县区合并测算20080423(按照各省比重）_不含人员经费系数" xfId="775"/>
    <cellStyle name="好_检验表（调整后）" xfId="776"/>
    <cellStyle name="差_县市旗测算-新科目（20080626）_民生政策最低支出需求_财力性转移支付2010年预算参考数" xfId="777"/>
    <cellStyle name="好_分析缺口率" xfId="778"/>
    <cellStyle name="好_分县成本差异系数" xfId="779"/>
    <cellStyle name="好_分县成本差异系数_不含人员经费系数" xfId="780"/>
    <cellStyle name="常规 5 2" xfId="781"/>
    <cellStyle name="好_县市旗测算-新科目（20080626）_民生政策最低支出需求_财力性转移支付2010年预算参考数" xfId="782"/>
    <cellStyle name="好_分县成本差异系数_不含人员经费系数_财力性转移支付2010年预算参考数" xfId="783"/>
    <cellStyle name="Heading 1" xfId="784"/>
    <cellStyle name="好_县区合并测算20080421_县市旗测算-新科目（含人口规模效应）_财力性转移支付2010年预算参考数" xfId="785"/>
    <cellStyle name="差_文体广播事业(按照总人口测算）—20080416_不含人员经费系数_财力性转移支付2010年预算参考数" xfId="786"/>
    <cellStyle name="好_行政(燃修费)_县市旗测算-新科目（含人口规模效应）_财力性转移支付2010年预算参考数" xfId="787"/>
    <cellStyle name="好_人员工资和公用经费3_财力性转移支付2010年预算参考数" xfId="788"/>
    <cellStyle name="Normal_#10-Headcount" xfId="789"/>
    <cellStyle name="好_行政（人员）_不含人员经费系数_财力性转移支付2010年预算参考数" xfId="790"/>
    <cellStyle name="好_河南 缺口县区测算(地方填报)_财力性转移支付2010年预算参考数" xfId="791"/>
    <cellStyle name="好_卫生(按照总人口测算）—20080416_县市旗测算-新科目（含人口规模效应）" xfId="792"/>
    <cellStyle name="百分比 2" xfId="793"/>
    <cellStyle name="好_行政（人员）_财力性转移支付2010年预算参考数" xfId="794"/>
    <cellStyle name="好_行政（人员）_县市旗测算-新科目（含人口规模效应）_财力性转移支付2010年预算参考数" xfId="795"/>
    <cellStyle name="好_行政公检法测算_不含人员经费系数" xfId="796"/>
    <cellStyle name="40% - Accent6" xfId="797"/>
    <cellStyle name="好_行政公检法测算_财力性转移支付2010年预算参考数" xfId="798"/>
    <cellStyle name="差_2008年一般预算支出预计" xfId="799"/>
    <cellStyle name="好_核定人数下发表_财力性转移支付2010年预算参考数" xfId="800"/>
    <cellStyle name="好_汇总_财力性转移支付2010年预算参考数" xfId="801"/>
    <cellStyle name="好_0605石屏县_财力性转移支付2010年预算参考数" xfId="802"/>
    <cellStyle name="好_汇总表4" xfId="803"/>
    <cellStyle name="好_汇总表提前告知区县" xfId="804"/>
    <cellStyle name="好_教育(按照总人口测算）—20080416_不含人员经费系数" xfId="805"/>
    <cellStyle name="好_云南省2008年转移支付测算——州市本级考核部分及政策性测算_财力性转移支付2010年预算参考数" xfId="806"/>
    <cellStyle name="差_分县成本差异系数" xfId="807"/>
    <cellStyle name="好_缺口县区测算" xfId="808"/>
    <cellStyle name="好_教育(按照总人口测算）—20080416_民生政策最低支出需求" xfId="809"/>
    <cellStyle name="Accent5 - 40%" xfId="810"/>
    <cellStyle name="好_教育(按照总人口测算）—20080416_县市旗测算-新科目（含人口规模效应）_财力性转移支付2010年预算参考数" xfId="811"/>
    <cellStyle name="好_丽江汇总" xfId="812"/>
    <cellStyle name="好_2015年社会保险基金预算草案表样（报人大）" xfId="813"/>
    <cellStyle name="好_卫生(按照总人口测算）—20080416_不含人员经费系数_财力性转移支付2010年预算参考数" xfId="814"/>
    <cellStyle name="好_民生政策最低支出需求" xfId="815"/>
    <cellStyle name="好_民生政策最低支出需求_财力性转移支付2010年预算参考数" xfId="816"/>
    <cellStyle name="Accent3 - 40%" xfId="817"/>
    <cellStyle name="好_农林水和城市维护标准支出20080505－县区合计_民生政策最低支出需求_财力性转移支付2010年预算参考数" xfId="818"/>
    <cellStyle name="好_其他部门(按照总人口测算）—20080416_民生政策最低支出需求_财力性转移支付2010年预算参考数" xfId="819"/>
    <cellStyle name="好_青海 缺口县区测算(地方填报)_财力性转移支付2010年预算参考数" xfId="820"/>
    <cellStyle name="Explanatory Text" xfId="821"/>
    <cellStyle name="好_缺口县区测算(按2007支出增长25%测算)_财力性转移支付2010年预算参考数" xfId="822"/>
    <cellStyle name="常规 2 3" xfId="823"/>
    <cellStyle name="好_缺口县区测算(按核定人数)" xfId="824"/>
    <cellStyle name="好_缺口县区测算(按核定人数)_财力性转移支付2010年预算参考数" xfId="825"/>
    <cellStyle name="好_人员工资和公用经费" xfId="826"/>
    <cellStyle name="好_2008年支出调整" xfId="827"/>
    <cellStyle name="好_人员工资和公用经费2" xfId="828"/>
    <cellStyle name="20% - Accent5" xfId="829"/>
    <cellStyle name="好_山东省民生支出标准_财力性转移支付2010年预算参考数" xfId="830"/>
    <cellStyle name="好_市辖区测算20080510" xfId="831"/>
    <cellStyle name="差_卫生部门" xfId="832"/>
    <cellStyle name="好_2008年支出调整_财力性转移支付2010年预算参考数" xfId="833"/>
    <cellStyle name="好_市辖区测算20080510_不含人员经费系数_财力性转移支付2010年预算参考数" xfId="834"/>
    <cellStyle name="好_县区合并测算20080421_不含人员经费系数" xfId="835"/>
    <cellStyle name="好_市辖区测算20080510_财力性转移支付2010年预算参考数" xfId="836"/>
    <cellStyle name="差_青海 缺口县区测算(地方填报)_财力性转移支付2010年预算参考数" xfId="837"/>
    <cellStyle name="好_市辖区测算20080510_民生政策最低支出需求_财力性转移支付2010年预算参考数" xfId="838"/>
    <cellStyle name="好_市辖区测算-新科目（20080626）_不含人员经费系数_财力性转移支付2010年预算参考数" xfId="839"/>
    <cellStyle name="标题 2" xfId="840"/>
    <cellStyle name="好_危改资金测算_财力性转移支付2010年预算参考数" xfId="841"/>
    <cellStyle name="好_卫生(按照总人口测算）—20080416_财力性转移支付2010年预算参考数" xfId="842"/>
    <cellStyle name="差_县市旗测算-新科目（20080626）_财力性转移支付2010年预算参考数" xfId="843"/>
    <cellStyle name="好_行政公检法测算_县市旗测算-新科目（含人口规模效应）_财力性转移支付2010年预算参考数" xfId="844"/>
    <cellStyle name="好_卫生(按照总人口测算）—20080416_民生政策最低支出需求" xfId="845"/>
    <cellStyle name="差_市辖区测算20080510_民生政策最低支出需求" xfId="846"/>
    <cellStyle name="差_5334_2006年迪庆县级财政报表附表" xfId="847"/>
    <cellStyle name="好_卫生(按照总人口测算）—20080416_民生政策最低支出需求_财力性转移支付2010年预算参考数" xfId="848"/>
    <cellStyle name="好_县区合并测算20080423(按照各省比重）_县市旗测算-新科目（含人口规模效应）" xfId="849"/>
    <cellStyle name="千位分隔[0] 3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76200</xdr:rowOff>
    </xdr:from>
    <xdr:ext cx="57150" cy="123825"/>
    <xdr:sp fLocksText="0">
      <xdr:nvSpPr>
        <xdr:cNvPr id="1" name="TextBox 41"/>
        <xdr:cNvSpPr txBox="1">
          <a:spLocks noChangeArrowheads="1"/>
        </xdr:cNvSpPr>
      </xdr:nvSpPr>
      <xdr:spPr>
        <a:xfrm>
          <a:off x="1619250" y="50292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2"/>
  <sheetViews>
    <sheetView view="pageBreakPreview" zoomScaleSheetLayoutView="100" workbookViewId="0" topLeftCell="A17">
      <selection activeCell="A3" sqref="A3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3" width="19.33203125" style="16" customWidth="1"/>
    <col min="4" max="4" width="33.5" style="16" customWidth="1"/>
    <col min="5" max="6" width="15" style="16" customWidth="1"/>
    <col min="7" max="244" width="7.66015625" style="16" customWidth="1"/>
  </cols>
  <sheetData>
    <row r="1" spans="1:256" s="16" customFormat="1" ht="27.75" customHeight="1">
      <c r="A1" s="17" t="s">
        <v>199</v>
      </c>
      <c r="B1" s="17"/>
      <c r="IK1"/>
      <c r="IL1"/>
      <c r="IM1"/>
      <c r="IN1"/>
      <c r="IO1"/>
      <c r="IP1"/>
      <c r="IQ1"/>
      <c r="IR1"/>
      <c r="IS1"/>
      <c r="IT1"/>
      <c r="IU1"/>
      <c r="IV1"/>
    </row>
    <row r="2" spans="1:6" s="13" customFormat="1" ht="34.5" customHeight="1">
      <c r="A2" s="18" t="s">
        <v>200</v>
      </c>
      <c r="B2" s="18"/>
      <c r="C2" s="18"/>
      <c r="D2" s="18"/>
      <c r="E2" s="18"/>
      <c r="F2" s="18"/>
    </row>
    <row r="3" spans="1:5" s="14" customFormat="1" ht="30.75" customHeight="1">
      <c r="A3" s="5" t="s">
        <v>2</v>
      </c>
      <c r="E3" s="14" t="s">
        <v>3</v>
      </c>
    </row>
    <row r="4" spans="1:244" s="15" customFormat="1" ht="39.75" customHeight="1">
      <c r="A4" s="22" t="s">
        <v>201</v>
      </c>
      <c r="B4" s="22" t="s">
        <v>202</v>
      </c>
      <c r="C4" s="20" t="s">
        <v>203</v>
      </c>
      <c r="D4" s="20" t="s">
        <v>204</v>
      </c>
      <c r="E4" s="20" t="s">
        <v>205</v>
      </c>
      <c r="F4" s="42" t="s">
        <v>206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</row>
    <row r="5" spans="1:256" s="16" customFormat="1" ht="45.75" customHeight="1">
      <c r="A5" s="20">
        <v>2120199</v>
      </c>
      <c r="B5" s="20">
        <v>362101</v>
      </c>
      <c r="C5" s="35" t="s">
        <v>207</v>
      </c>
      <c r="D5" s="36" t="s">
        <v>208</v>
      </c>
      <c r="E5" s="43">
        <v>29.251513</v>
      </c>
      <c r="F5" s="44" t="s">
        <v>209</v>
      </c>
      <c r="IK5"/>
      <c r="IL5"/>
      <c r="IM5"/>
      <c r="IN5"/>
      <c r="IO5"/>
      <c r="IP5"/>
      <c r="IQ5"/>
      <c r="IR5"/>
      <c r="IS5"/>
      <c r="IT5"/>
      <c r="IU5"/>
      <c r="IV5"/>
    </row>
    <row r="6" spans="1:256" s="16" customFormat="1" ht="64.5" customHeight="1">
      <c r="A6" s="20">
        <v>2120104</v>
      </c>
      <c r="B6" s="20">
        <v>362101</v>
      </c>
      <c r="C6" s="35" t="s">
        <v>207</v>
      </c>
      <c r="D6" s="36" t="s">
        <v>210</v>
      </c>
      <c r="E6" s="43">
        <v>139.06455</v>
      </c>
      <c r="F6" s="45" t="s">
        <v>211</v>
      </c>
      <c r="IK6"/>
      <c r="IL6"/>
      <c r="IM6"/>
      <c r="IN6"/>
      <c r="IO6"/>
      <c r="IP6"/>
      <c r="IQ6"/>
      <c r="IR6"/>
      <c r="IS6"/>
      <c r="IT6"/>
      <c r="IU6"/>
      <c r="IV6"/>
    </row>
    <row r="7" spans="1:256" s="16" customFormat="1" ht="38.25">
      <c r="A7" s="20">
        <v>2120199</v>
      </c>
      <c r="B7" s="20">
        <v>362101</v>
      </c>
      <c r="C7" s="35" t="s">
        <v>207</v>
      </c>
      <c r="D7" s="36" t="s">
        <v>212</v>
      </c>
      <c r="E7" s="46">
        <v>49.0752</v>
      </c>
      <c r="F7" s="44" t="s">
        <v>213</v>
      </c>
      <c r="IK7"/>
      <c r="IL7"/>
      <c r="IM7"/>
      <c r="IN7"/>
      <c r="IO7"/>
      <c r="IP7"/>
      <c r="IQ7"/>
      <c r="IR7"/>
      <c r="IS7"/>
      <c r="IT7"/>
      <c r="IU7"/>
      <c r="IV7"/>
    </row>
    <row r="8" spans="1:256" s="16" customFormat="1" ht="38.25">
      <c r="A8" s="20">
        <v>2240108</v>
      </c>
      <c r="B8" s="20">
        <v>362101</v>
      </c>
      <c r="C8" s="35" t="s">
        <v>207</v>
      </c>
      <c r="D8" s="36" t="s">
        <v>214</v>
      </c>
      <c r="E8" s="43">
        <v>62.8</v>
      </c>
      <c r="F8" s="44" t="s">
        <v>215</v>
      </c>
      <c r="IK8"/>
      <c r="IL8"/>
      <c r="IM8"/>
      <c r="IN8"/>
      <c r="IO8"/>
      <c r="IP8"/>
      <c r="IQ8"/>
      <c r="IR8"/>
      <c r="IS8"/>
      <c r="IT8"/>
      <c r="IU8"/>
      <c r="IV8"/>
    </row>
    <row r="9" spans="1:256" s="16" customFormat="1" ht="51">
      <c r="A9" s="20">
        <v>2120501</v>
      </c>
      <c r="B9" s="20">
        <v>362101</v>
      </c>
      <c r="C9" s="35" t="s">
        <v>207</v>
      </c>
      <c r="D9" s="36" t="s">
        <v>216</v>
      </c>
      <c r="E9" s="43">
        <v>1670</v>
      </c>
      <c r="F9" s="44" t="s">
        <v>217</v>
      </c>
      <c r="IK9"/>
      <c r="IL9"/>
      <c r="IM9"/>
      <c r="IN9"/>
      <c r="IO9"/>
      <c r="IP9"/>
      <c r="IQ9"/>
      <c r="IR9"/>
      <c r="IS9"/>
      <c r="IT9"/>
      <c r="IU9"/>
      <c r="IV9"/>
    </row>
    <row r="10" spans="1:256" s="16" customFormat="1" ht="63.75">
      <c r="A10" s="20">
        <v>2120501</v>
      </c>
      <c r="B10" s="20">
        <v>362101</v>
      </c>
      <c r="C10" s="35" t="s">
        <v>207</v>
      </c>
      <c r="D10" s="37" t="s">
        <v>218</v>
      </c>
      <c r="E10" s="43">
        <v>1930</v>
      </c>
      <c r="F10" s="47" t="s">
        <v>219</v>
      </c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6" customFormat="1" ht="63.75">
      <c r="A11" s="20">
        <v>2120399</v>
      </c>
      <c r="B11" s="20">
        <v>362101</v>
      </c>
      <c r="C11" s="35" t="s">
        <v>207</v>
      </c>
      <c r="D11" s="37" t="s">
        <v>220</v>
      </c>
      <c r="E11" s="43">
        <v>3600</v>
      </c>
      <c r="F11" s="48" t="s">
        <v>221</v>
      </c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6" customFormat="1" ht="38.25">
      <c r="A12" s="20">
        <v>2120199</v>
      </c>
      <c r="B12" s="20">
        <v>362101</v>
      </c>
      <c r="C12" s="35" t="s">
        <v>207</v>
      </c>
      <c r="D12" s="37" t="s">
        <v>222</v>
      </c>
      <c r="E12" s="43">
        <v>740</v>
      </c>
      <c r="F12" s="47" t="s">
        <v>223</v>
      </c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6" customFormat="1" ht="38.25">
      <c r="A13" s="20">
        <v>2140102</v>
      </c>
      <c r="B13" s="20">
        <v>362101</v>
      </c>
      <c r="C13" s="35" t="s">
        <v>207</v>
      </c>
      <c r="D13" s="36" t="s">
        <v>224</v>
      </c>
      <c r="E13" s="43">
        <v>109.2</v>
      </c>
      <c r="F13" s="47" t="s">
        <v>225</v>
      </c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6" customFormat="1" ht="38.25">
      <c r="A14" s="20">
        <v>2140102</v>
      </c>
      <c r="B14" s="20">
        <v>362101</v>
      </c>
      <c r="C14" s="35" t="s">
        <v>207</v>
      </c>
      <c r="D14" s="36" t="s">
        <v>226</v>
      </c>
      <c r="E14" s="49">
        <v>174.5472</v>
      </c>
      <c r="F14" s="47" t="s">
        <v>227</v>
      </c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6" customFormat="1" ht="38.25">
      <c r="A15" s="20">
        <v>2110304</v>
      </c>
      <c r="B15" s="20">
        <v>362101</v>
      </c>
      <c r="C15" s="38" t="s">
        <v>207</v>
      </c>
      <c r="D15" s="39" t="s">
        <v>228</v>
      </c>
      <c r="E15" s="20">
        <v>44.52</v>
      </c>
      <c r="F15" s="47" t="s">
        <v>229</v>
      </c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6" customFormat="1" ht="63.75">
      <c r="A16" s="20">
        <v>2110301</v>
      </c>
      <c r="B16" s="20">
        <v>362101</v>
      </c>
      <c r="C16" s="38" t="s">
        <v>230</v>
      </c>
      <c r="D16" s="39" t="s">
        <v>231</v>
      </c>
      <c r="E16" s="20">
        <v>124.7</v>
      </c>
      <c r="F16" s="44" t="s">
        <v>232</v>
      </c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6" customFormat="1" ht="51">
      <c r="A17" s="20">
        <v>2110301</v>
      </c>
      <c r="B17" s="20">
        <v>362101</v>
      </c>
      <c r="C17" s="38" t="s">
        <v>207</v>
      </c>
      <c r="D17" s="39" t="s">
        <v>233</v>
      </c>
      <c r="E17" s="50">
        <v>56.6916</v>
      </c>
      <c r="F17" s="44" t="s">
        <v>234</v>
      </c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6" customFormat="1" ht="89.25">
      <c r="A18" s="20">
        <v>2110301</v>
      </c>
      <c r="B18" s="20">
        <v>362101</v>
      </c>
      <c r="C18" s="38" t="s">
        <v>207</v>
      </c>
      <c r="D18" s="36" t="s">
        <v>235</v>
      </c>
      <c r="E18" s="20">
        <v>75.916</v>
      </c>
      <c r="F18" s="44" t="s">
        <v>236</v>
      </c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6" customFormat="1" ht="38.25">
      <c r="A19" s="20">
        <v>2120399</v>
      </c>
      <c r="B19" s="20">
        <v>362101</v>
      </c>
      <c r="C19" s="38" t="s">
        <v>207</v>
      </c>
      <c r="D19" s="9" t="s">
        <v>237</v>
      </c>
      <c r="E19" s="20">
        <v>8.68</v>
      </c>
      <c r="F19" s="47" t="s">
        <v>238</v>
      </c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6" customFormat="1" ht="47.25">
      <c r="A20" s="40" t="s">
        <v>239</v>
      </c>
      <c r="B20" s="40">
        <v>362101</v>
      </c>
      <c r="C20" s="36" t="s">
        <v>230</v>
      </c>
      <c r="D20" s="41" t="s">
        <v>240</v>
      </c>
      <c r="E20" s="46">
        <v>2</v>
      </c>
      <c r="F20" s="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6" customFormat="1" ht="34.5" customHeight="1">
      <c r="A21" s="40" t="s">
        <v>239</v>
      </c>
      <c r="B21" s="40">
        <v>362101</v>
      </c>
      <c r="C21" s="36" t="s">
        <v>230</v>
      </c>
      <c r="D21" s="41" t="s">
        <v>241</v>
      </c>
      <c r="E21" s="46">
        <v>10.2</v>
      </c>
      <c r="F21" s="20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6" customFormat="1" ht="34.5" customHeight="1">
      <c r="A22" s="29"/>
      <c r="B22" s="20"/>
      <c r="C22" s="35"/>
      <c r="D22" s="36" t="s">
        <v>50</v>
      </c>
      <c r="E22" s="43">
        <f>SUM(E5:E21)</f>
        <v>8826.646063000004</v>
      </c>
      <c r="F22" s="51"/>
      <c r="IK22"/>
      <c r="IL22"/>
      <c r="IM22"/>
      <c r="IN22"/>
      <c r="IO22"/>
      <c r="IP22"/>
      <c r="IQ22"/>
      <c r="IR22"/>
      <c r="IS22"/>
      <c r="IT22"/>
      <c r="IU22"/>
      <c r="IV22"/>
    </row>
  </sheetData>
  <sheetProtection/>
  <printOptions/>
  <pageMargins left="0.75" right="0.75" top="1" bottom="1" header="0.5" footer="0.5"/>
  <pageSetup orientation="portrait" paperSize="9" scale="8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C7" sqref="C7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242</v>
      </c>
      <c r="B1" s="17"/>
    </row>
    <row r="2" spans="1:5" s="13" customFormat="1" ht="34.5" customHeight="1">
      <c r="A2" s="18" t="s">
        <v>243</v>
      </c>
      <c r="B2" s="18"/>
      <c r="C2" s="18"/>
      <c r="D2" s="18"/>
      <c r="E2" s="18"/>
    </row>
    <row r="3" spans="1:5" s="14" customFormat="1" ht="30.75" customHeight="1">
      <c r="A3" s="19" t="s">
        <v>187</v>
      </c>
      <c r="E3" s="14" t="s">
        <v>3</v>
      </c>
    </row>
    <row r="4" spans="1:243" s="15" customFormat="1" ht="39.75" customHeight="1">
      <c r="A4" s="20" t="s">
        <v>67</v>
      </c>
      <c r="B4" s="20" t="s">
        <v>68</v>
      </c>
      <c r="C4" s="21" t="s">
        <v>244</v>
      </c>
      <c r="D4" s="21"/>
      <c r="E4" s="21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</row>
    <row r="5" spans="1:243" s="15" customFormat="1" ht="39.75" customHeight="1">
      <c r="A5" s="22"/>
      <c r="B5" s="22"/>
      <c r="C5" s="20" t="s">
        <v>146</v>
      </c>
      <c r="D5" s="20" t="s">
        <v>70</v>
      </c>
      <c r="E5" s="20" t="s">
        <v>71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</row>
    <row r="6" spans="1:5" ht="45.75" customHeight="1">
      <c r="A6" s="23"/>
      <c r="B6" s="23"/>
      <c r="C6" s="24"/>
      <c r="D6" s="25"/>
      <c r="E6" s="34"/>
    </row>
    <row r="7" spans="1:5" ht="64.5" customHeight="1">
      <c r="A7" s="23"/>
      <c r="B7" s="26"/>
      <c r="C7" s="24"/>
      <c r="D7" s="25"/>
      <c r="E7" s="34"/>
    </row>
    <row r="8" spans="1:5" ht="34.5" customHeight="1">
      <c r="A8" s="27"/>
      <c r="B8" s="27"/>
      <c r="C8" s="28"/>
      <c r="D8" s="25"/>
      <c r="E8" s="25"/>
    </row>
    <row r="9" spans="1:5" ht="34.5" customHeight="1">
      <c r="A9" s="29"/>
      <c r="B9" s="29"/>
      <c r="C9" s="28"/>
      <c r="D9" s="25"/>
      <c r="E9" s="25"/>
    </row>
    <row r="10" spans="1:5" ht="34.5" customHeight="1">
      <c r="A10" s="30"/>
      <c r="B10" s="30"/>
      <c r="C10" s="28"/>
      <c r="D10" s="25"/>
      <c r="E10" s="25"/>
    </row>
    <row r="11" spans="1:5" ht="34.5" customHeight="1">
      <c r="A11" s="31"/>
      <c r="B11" s="31"/>
      <c r="C11" s="28"/>
      <c r="D11" s="25"/>
      <c r="E11" s="25"/>
    </row>
    <row r="12" spans="1:5" ht="34.5" customHeight="1">
      <c r="A12" s="27"/>
      <c r="B12" s="27"/>
      <c r="C12" s="28"/>
      <c r="D12" s="25"/>
      <c r="E12" s="25"/>
    </row>
    <row r="13" spans="1:5" ht="34.5" customHeight="1">
      <c r="A13" s="29"/>
      <c r="B13" s="29"/>
      <c r="C13" s="28"/>
      <c r="D13" s="25"/>
      <c r="E13" s="25"/>
    </row>
    <row r="14" spans="1:5" ht="34.5" customHeight="1">
      <c r="A14" s="29"/>
      <c r="B14" s="29"/>
      <c r="C14" s="28"/>
      <c r="D14" s="25"/>
      <c r="E14" s="25"/>
    </row>
    <row r="15" spans="1:5" ht="34.5" customHeight="1">
      <c r="A15" s="29"/>
      <c r="B15" s="29" t="s">
        <v>189</v>
      </c>
      <c r="C15" s="24">
        <f>SUM(C6:C14)</f>
        <v>0</v>
      </c>
      <c r="D15" s="25"/>
      <c r="E15" s="25"/>
    </row>
    <row r="16" spans="1:2" ht="27.75" customHeight="1">
      <c r="A16" s="32" t="s">
        <v>135</v>
      </c>
      <c r="B16" s="32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2"/>
  <sheetViews>
    <sheetView zoomScale="80" zoomScaleNormal="80" zoomScaleSheetLayoutView="85" workbookViewId="0" topLeftCell="A1">
      <selection activeCell="C62" sqref="C62:F62"/>
    </sheetView>
  </sheetViews>
  <sheetFormatPr defaultColWidth="17" defaultRowHeight="11.25"/>
  <cols>
    <col min="1" max="1" width="46.16015625" style="2" customWidth="1"/>
    <col min="2" max="10" width="17.83203125" style="2" customWidth="1"/>
    <col min="11" max="16384" width="17" style="2" customWidth="1"/>
  </cols>
  <sheetData>
    <row r="1" spans="1:10" ht="32.25" customHeight="1">
      <c r="A1" s="3" t="s">
        <v>245</v>
      </c>
      <c r="B1" s="3"/>
      <c r="C1" s="3"/>
      <c r="D1" s="3"/>
      <c r="E1" s="3"/>
      <c r="F1" s="3"/>
      <c r="G1" s="3"/>
      <c r="H1" s="3"/>
      <c r="I1" s="3"/>
      <c r="J1" s="3"/>
    </row>
    <row r="2" spans="1:10" ht="45" customHeight="1">
      <c r="A2" s="4" t="s">
        <v>246</v>
      </c>
      <c r="B2" s="4"/>
      <c r="C2" s="4"/>
      <c r="D2" s="4"/>
      <c r="E2" s="4"/>
      <c r="F2" s="4"/>
      <c r="G2" s="4"/>
      <c r="H2" s="4"/>
      <c r="I2" s="4"/>
      <c r="J2" s="4"/>
    </row>
    <row r="3" spans="1:10" ht="24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 t="s">
        <v>3</v>
      </c>
    </row>
    <row r="4" spans="1:10" s="1" customFormat="1" ht="44.25" customHeight="1">
      <c r="A4" s="7" t="s">
        <v>247</v>
      </c>
      <c r="B4" s="7" t="s">
        <v>50</v>
      </c>
      <c r="C4" s="7" t="s">
        <v>248</v>
      </c>
      <c r="D4" s="7"/>
      <c r="E4" s="7"/>
      <c r="F4" s="7" t="s">
        <v>249</v>
      </c>
      <c r="G4" s="7"/>
      <c r="H4" s="7"/>
      <c r="I4" s="8" t="s">
        <v>250</v>
      </c>
      <c r="J4" s="7" t="s">
        <v>63</v>
      </c>
    </row>
    <row r="5" spans="1:10" s="1" customFormat="1" ht="44.25" customHeight="1">
      <c r="A5" s="7"/>
      <c r="B5" s="7"/>
      <c r="C5" s="8" t="s">
        <v>251</v>
      </c>
      <c r="D5" s="8" t="s">
        <v>252</v>
      </c>
      <c r="E5" s="8" t="s">
        <v>253</v>
      </c>
      <c r="F5" s="8" t="s">
        <v>251</v>
      </c>
      <c r="G5" s="8" t="s">
        <v>252</v>
      </c>
      <c r="H5" s="8" t="s">
        <v>253</v>
      </c>
      <c r="I5" s="8"/>
      <c r="J5" s="7"/>
    </row>
    <row r="6" spans="1:10" ht="34.5" customHeight="1">
      <c r="A6" s="9" t="s">
        <v>254</v>
      </c>
      <c r="B6" s="10">
        <f aca="true" t="shared" si="0" ref="B6:B17">C6</f>
        <v>42</v>
      </c>
      <c r="C6" s="10">
        <v>42</v>
      </c>
      <c r="D6" s="11"/>
      <c r="E6" s="11"/>
      <c r="F6" s="11"/>
      <c r="G6" s="11"/>
      <c r="H6" s="11"/>
      <c r="I6" s="11"/>
      <c r="J6" s="11"/>
    </row>
    <row r="7" spans="1:10" ht="34.5" customHeight="1">
      <c r="A7" s="9" t="s">
        <v>255</v>
      </c>
      <c r="B7" s="10">
        <f t="shared" si="0"/>
        <v>8.93</v>
      </c>
      <c r="C7" s="10">
        <v>8.93</v>
      </c>
      <c r="D7" s="10"/>
      <c r="E7" s="11"/>
      <c r="F7" s="11"/>
      <c r="G7" s="11"/>
      <c r="H7" s="11"/>
      <c r="I7" s="11"/>
      <c r="J7" s="11"/>
    </row>
    <row r="8" spans="1:10" ht="34.5" customHeight="1">
      <c r="A8" s="9" t="s">
        <v>256</v>
      </c>
      <c r="B8" s="10">
        <f t="shared" si="0"/>
        <v>30</v>
      </c>
      <c r="C8" s="10">
        <v>30</v>
      </c>
      <c r="D8" s="10"/>
      <c r="E8" s="11"/>
      <c r="F8" s="11"/>
      <c r="G8" s="11"/>
      <c r="H8" s="11"/>
      <c r="I8" s="11"/>
      <c r="J8" s="11"/>
    </row>
    <row r="9" spans="1:10" ht="34.5" customHeight="1">
      <c r="A9" s="9" t="s">
        <v>257</v>
      </c>
      <c r="B9" s="10">
        <f t="shared" si="0"/>
        <v>9.8</v>
      </c>
      <c r="C9" s="10">
        <v>9.8</v>
      </c>
      <c r="D9" s="10"/>
      <c r="E9" s="11"/>
      <c r="F9" s="11"/>
      <c r="G9" s="11"/>
      <c r="H9" s="11"/>
      <c r="I9" s="11"/>
      <c r="J9" s="11"/>
    </row>
    <row r="10" spans="1:10" ht="34.5" customHeight="1">
      <c r="A10" s="9" t="s">
        <v>231</v>
      </c>
      <c r="B10" s="10">
        <f t="shared" si="0"/>
        <v>124.7</v>
      </c>
      <c r="C10" s="10">
        <v>124.7</v>
      </c>
      <c r="D10" s="10"/>
      <c r="E10" s="11"/>
      <c r="F10" s="11"/>
      <c r="G10" s="11"/>
      <c r="H10" s="11"/>
      <c r="I10" s="11"/>
      <c r="J10" s="11"/>
    </row>
    <row r="11" spans="1:10" ht="34.5" customHeight="1">
      <c r="A11" s="9" t="s">
        <v>258</v>
      </c>
      <c r="B11" s="10">
        <f t="shared" si="0"/>
        <v>38.691</v>
      </c>
      <c r="C11" s="10">
        <v>38.691</v>
      </c>
      <c r="D11" s="10"/>
      <c r="E11" s="11"/>
      <c r="F11" s="11"/>
      <c r="G11" s="11"/>
      <c r="H11" s="11"/>
      <c r="I11" s="11"/>
      <c r="J11" s="11"/>
    </row>
    <row r="12" spans="1:10" ht="34.5" customHeight="1">
      <c r="A12" s="9" t="s">
        <v>259</v>
      </c>
      <c r="B12" s="10">
        <f t="shared" si="0"/>
        <v>18</v>
      </c>
      <c r="C12" s="10">
        <v>18</v>
      </c>
      <c r="D12" s="10"/>
      <c r="E12" s="11"/>
      <c r="F12" s="11"/>
      <c r="G12" s="11"/>
      <c r="H12" s="11"/>
      <c r="I12" s="11"/>
      <c r="J12" s="11"/>
    </row>
    <row r="13" spans="1:10" ht="34.5" customHeight="1">
      <c r="A13" s="9" t="s">
        <v>260</v>
      </c>
      <c r="B13" s="10">
        <f t="shared" si="0"/>
        <v>10</v>
      </c>
      <c r="C13" s="10">
        <v>10</v>
      </c>
      <c r="D13" s="10"/>
      <c r="E13" s="11"/>
      <c r="F13" s="11"/>
      <c r="G13" s="11"/>
      <c r="H13" s="11"/>
      <c r="I13" s="11"/>
      <c r="J13" s="11"/>
    </row>
    <row r="14" spans="1:10" ht="34.5" customHeight="1">
      <c r="A14" s="9" t="s">
        <v>261</v>
      </c>
      <c r="B14" s="10">
        <f t="shared" si="0"/>
        <v>711.1</v>
      </c>
      <c r="C14" s="10">
        <v>711.1</v>
      </c>
      <c r="D14" s="10"/>
      <c r="E14" s="12"/>
      <c r="F14" s="12"/>
      <c r="G14" s="12"/>
      <c r="H14" s="12"/>
      <c r="I14" s="12"/>
      <c r="J14" s="12"/>
    </row>
    <row r="15" spans="1:10" ht="34.5" customHeight="1">
      <c r="A15" s="9" t="s">
        <v>262</v>
      </c>
      <c r="B15" s="10">
        <f t="shared" si="0"/>
        <v>8</v>
      </c>
      <c r="C15" s="10">
        <v>8</v>
      </c>
      <c r="D15" s="10"/>
      <c r="E15" s="12"/>
      <c r="F15" s="12"/>
      <c r="G15" s="12"/>
      <c r="H15" s="12"/>
      <c r="I15" s="12"/>
      <c r="J15" s="12"/>
    </row>
    <row r="16" spans="1:10" ht="34.5" customHeight="1">
      <c r="A16" s="9" t="s">
        <v>263</v>
      </c>
      <c r="B16" s="10">
        <f t="shared" si="0"/>
        <v>45</v>
      </c>
      <c r="C16" s="10">
        <v>45</v>
      </c>
      <c r="D16" s="10"/>
      <c r="E16" s="12"/>
      <c r="F16" s="12"/>
      <c r="G16" s="12"/>
      <c r="H16" s="12"/>
      <c r="I16" s="12"/>
      <c r="J16" s="12"/>
    </row>
    <row r="17" spans="1:10" ht="34.5" customHeight="1">
      <c r="A17" s="9" t="s">
        <v>264</v>
      </c>
      <c r="B17" s="10">
        <f t="shared" si="0"/>
        <v>10</v>
      </c>
      <c r="C17" s="10">
        <v>10</v>
      </c>
      <c r="D17" s="10"/>
      <c r="E17" s="12"/>
      <c r="F17" s="12"/>
      <c r="G17" s="12"/>
      <c r="H17" s="12"/>
      <c r="I17" s="12"/>
      <c r="J17" s="12"/>
    </row>
    <row r="18" spans="1:10" ht="34.5" customHeight="1">
      <c r="A18" s="9" t="s">
        <v>265</v>
      </c>
      <c r="B18" s="10">
        <f aca="true" t="shared" si="1" ref="B18:B61">C18</f>
        <v>7</v>
      </c>
      <c r="C18" s="10">
        <v>7</v>
      </c>
      <c r="D18" s="10"/>
      <c r="E18" s="12"/>
      <c r="F18" s="12"/>
      <c r="G18" s="12"/>
      <c r="H18" s="12"/>
      <c r="I18" s="12"/>
      <c r="J18" s="12"/>
    </row>
    <row r="19" spans="1:10" ht="34.5" customHeight="1">
      <c r="A19" s="9" t="s">
        <v>266</v>
      </c>
      <c r="B19" s="10">
        <f t="shared" si="1"/>
        <v>18.48252</v>
      </c>
      <c r="C19" s="10">
        <v>18.48252</v>
      </c>
      <c r="D19" s="10"/>
      <c r="E19" s="12"/>
      <c r="F19" s="12"/>
      <c r="G19" s="12"/>
      <c r="H19" s="12"/>
      <c r="I19" s="12"/>
      <c r="J19" s="12"/>
    </row>
    <row r="20" spans="1:10" ht="34.5" customHeight="1">
      <c r="A20" s="9" t="s">
        <v>267</v>
      </c>
      <c r="B20" s="10">
        <f t="shared" si="1"/>
        <v>27</v>
      </c>
      <c r="C20" s="10">
        <v>27</v>
      </c>
      <c r="D20" s="10"/>
      <c r="E20" s="12"/>
      <c r="F20" s="12"/>
      <c r="G20" s="12"/>
      <c r="H20" s="12"/>
      <c r="I20" s="12"/>
      <c r="J20" s="12"/>
    </row>
    <row r="21" spans="1:10" ht="34.5" customHeight="1">
      <c r="A21" s="9" t="s">
        <v>233</v>
      </c>
      <c r="B21" s="10">
        <f t="shared" si="1"/>
        <v>56.6916</v>
      </c>
      <c r="C21" s="10">
        <v>56.6916</v>
      </c>
      <c r="D21" s="10"/>
      <c r="E21" s="12"/>
      <c r="F21" s="12"/>
      <c r="G21" s="12"/>
      <c r="H21" s="12"/>
      <c r="I21" s="12"/>
      <c r="J21" s="12"/>
    </row>
    <row r="22" spans="1:10" ht="34.5" customHeight="1">
      <c r="A22" s="9" t="s">
        <v>268</v>
      </c>
      <c r="B22" s="10">
        <f t="shared" si="1"/>
        <v>40</v>
      </c>
      <c r="C22" s="10">
        <v>40</v>
      </c>
      <c r="D22" s="10"/>
      <c r="E22" s="12"/>
      <c r="F22" s="12"/>
      <c r="G22" s="12"/>
      <c r="H22" s="12"/>
      <c r="I22" s="12"/>
      <c r="J22" s="12"/>
    </row>
    <row r="23" spans="1:10" ht="34.5" customHeight="1">
      <c r="A23" s="9" t="s">
        <v>269</v>
      </c>
      <c r="B23" s="10">
        <f t="shared" si="1"/>
        <v>6.231</v>
      </c>
      <c r="C23" s="10">
        <v>6.231</v>
      </c>
      <c r="D23" s="10"/>
      <c r="E23" s="12"/>
      <c r="F23" s="12"/>
      <c r="G23" s="12"/>
      <c r="H23" s="12"/>
      <c r="I23" s="12"/>
      <c r="J23" s="12"/>
    </row>
    <row r="24" spans="1:10" ht="34.5" customHeight="1">
      <c r="A24" s="9" t="s">
        <v>270</v>
      </c>
      <c r="B24" s="10">
        <f t="shared" si="1"/>
        <v>44</v>
      </c>
      <c r="C24" s="10">
        <v>44</v>
      </c>
      <c r="D24" s="10"/>
      <c r="E24" s="12"/>
      <c r="F24" s="12"/>
      <c r="G24" s="12"/>
      <c r="H24" s="12"/>
      <c r="I24" s="12"/>
      <c r="J24" s="12"/>
    </row>
    <row r="25" spans="1:10" ht="34.5" customHeight="1">
      <c r="A25" s="9" t="s">
        <v>271</v>
      </c>
      <c r="B25" s="10">
        <f t="shared" si="1"/>
        <v>10</v>
      </c>
      <c r="C25" s="10">
        <v>10</v>
      </c>
      <c r="D25" s="10"/>
      <c r="E25" s="12"/>
      <c r="F25" s="12"/>
      <c r="G25" s="12"/>
      <c r="H25" s="12"/>
      <c r="I25" s="12"/>
      <c r="J25" s="12"/>
    </row>
    <row r="26" spans="1:10" ht="34.5" customHeight="1">
      <c r="A26" s="9" t="s">
        <v>272</v>
      </c>
      <c r="B26" s="10">
        <f t="shared" si="1"/>
        <v>500</v>
      </c>
      <c r="C26" s="10">
        <v>500</v>
      </c>
      <c r="D26" s="10"/>
      <c r="E26" s="12"/>
      <c r="F26" s="12"/>
      <c r="G26" s="12"/>
      <c r="H26" s="12"/>
      <c r="I26" s="12"/>
      <c r="J26" s="12"/>
    </row>
    <row r="27" spans="1:10" ht="34.5" customHeight="1">
      <c r="A27" s="9" t="s">
        <v>210</v>
      </c>
      <c r="B27" s="10">
        <f t="shared" si="1"/>
        <v>139.06455</v>
      </c>
      <c r="C27" s="10">
        <v>139.06455</v>
      </c>
      <c r="D27" s="10"/>
      <c r="E27" s="12"/>
      <c r="F27" s="12"/>
      <c r="G27" s="12"/>
      <c r="H27" s="12"/>
      <c r="I27" s="12"/>
      <c r="J27" s="12"/>
    </row>
    <row r="28" spans="1:10" ht="34.5" customHeight="1">
      <c r="A28" s="9" t="s">
        <v>273</v>
      </c>
      <c r="B28" s="10">
        <f t="shared" si="1"/>
        <v>1.5476</v>
      </c>
      <c r="C28" s="10">
        <v>1.5476</v>
      </c>
      <c r="D28" s="10"/>
      <c r="E28" s="12"/>
      <c r="F28" s="12"/>
      <c r="G28" s="12"/>
      <c r="H28" s="12"/>
      <c r="I28" s="12"/>
      <c r="J28" s="12"/>
    </row>
    <row r="29" spans="1:10" ht="34.5" customHeight="1">
      <c r="A29" s="9" t="s">
        <v>274</v>
      </c>
      <c r="B29" s="10">
        <f t="shared" si="1"/>
        <v>9.41</v>
      </c>
      <c r="C29" s="10">
        <v>9.41</v>
      </c>
      <c r="D29" s="10"/>
      <c r="E29" s="12"/>
      <c r="F29" s="12"/>
      <c r="G29" s="12"/>
      <c r="H29" s="12"/>
      <c r="I29" s="12"/>
      <c r="J29" s="12"/>
    </row>
    <row r="30" spans="1:10" ht="34.5" customHeight="1">
      <c r="A30" s="9" t="s">
        <v>275</v>
      </c>
      <c r="B30" s="10">
        <f t="shared" si="1"/>
        <v>10</v>
      </c>
      <c r="C30" s="10">
        <v>10</v>
      </c>
      <c r="D30" s="10"/>
      <c r="E30" s="12"/>
      <c r="F30" s="12"/>
      <c r="G30" s="12"/>
      <c r="H30" s="12"/>
      <c r="I30" s="12"/>
      <c r="J30" s="12"/>
    </row>
    <row r="31" spans="1:10" ht="34.5" customHeight="1">
      <c r="A31" s="9" t="s">
        <v>276</v>
      </c>
      <c r="B31" s="10">
        <f t="shared" si="1"/>
        <v>5</v>
      </c>
      <c r="C31" s="10">
        <v>5</v>
      </c>
      <c r="D31" s="10"/>
      <c r="E31" s="12"/>
      <c r="F31" s="12"/>
      <c r="G31" s="12"/>
      <c r="H31" s="12"/>
      <c r="I31" s="12"/>
      <c r="J31" s="12"/>
    </row>
    <row r="32" spans="1:10" ht="34.5" customHeight="1">
      <c r="A32" s="9" t="s">
        <v>208</v>
      </c>
      <c r="B32" s="10">
        <f t="shared" si="1"/>
        <v>61.251513</v>
      </c>
      <c r="C32" s="10">
        <v>61.251513</v>
      </c>
      <c r="D32" s="10"/>
      <c r="E32" s="12"/>
      <c r="F32" s="12"/>
      <c r="G32" s="12"/>
      <c r="H32" s="12"/>
      <c r="I32" s="12"/>
      <c r="J32" s="12"/>
    </row>
    <row r="33" spans="1:10" ht="34.5" customHeight="1">
      <c r="A33" s="9" t="s">
        <v>277</v>
      </c>
      <c r="B33" s="10">
        <f t="shared" si="1"/>
        <v>15</v>
      </c>
      <c r="C33" s="10">
        <v>15</v>
      </c>
      <c r="D33" s="10"/>
      <c r="E33" s="12"/>
      <c r="F33" s="12"/>
      <c r="G33" s="12"/>
      <c r="H33" s="12"/>
      <c r="I33" s="12"/>
      <c r="J33" s="12"/>
    </row>
    <row r="34" spans="1:10" ht="34.5" customHeight="1">
      <c r="A34" s="9" t="s">
        <v>278</v>
      </c>
      <c r="B34" s="10">
        <f t="shared" si="1"/>
        <v>900</v>
      </c>
      <c r="C34" s="10">
        <v>900</v>
      </c>
      <c r="D34" s="10"/>
      <c r="E34" s="12"/>
      <c r="F34" s="12"/>
      <c r="G34" s="12"/>
      <c r="H34" s="12"/>
      <c r="I34" s="12"/>
      <c r="J34" s="12"/>
    </row>
    <row r="35" spans="1:10" ht="34.5" customHeight="1">
      <c r="A35" s="9" t="s">
        <v>216</v>
      </c>
      <c r="B35" s="10">
        <f t="shared" si="1"/>
        <v>1670</v>
      </c>
      <c r="C35" s="10">
        <v>1670</v>
      </c>
      <c r="D35" s="10"/>
      <c r="E35" s="12"/>
      <c r="F35" s="12"/>
      <c r="G35" s="12"/>
      <c r="H35" s="12"/>
      <c r="I35" s="12"/>
      <c r="J35" s="12"/>
    </row>
    <row r="36" spans="1:10" ht="34.5" customHeight="1">
      <c r="A36" s="9" t="s">
        <v>218</v>
      </c>
      <c r="B36" s="10">
        <f t="shared" si="1"/>
        <v>1930</v>
      </c>
      <c r="C36" s="10">
        <v>1930</v>
      </c>
      <c r="D36" s="10"/>
      <c r="E36" s="12"/>
      <c r="F36" s="12"/>
      <c r="G36" s="12"/>
      <c r="H36" s="12"/>
      <c r="I36" s="12"/>
      <c r="J36" s="12"/>
    </row>
    <row r="37" spans="1:10" ht="34.5" customHeight="1">
      <c r="A37" s="9" t="s">
        <v>220</v>
      </c>
      <c r="B37" s="10">
        <f t="shared" si="1"/>
        <v>3600</v>
      </c>
      <c r="C37" s="10">
        <v>3600</v>
      </c>
      <c r="D37" s="10"/>
      <c r="E37" s="12"/>
      <c r="F37" s="12"/>
      <c r="G37" s="12"/>
      <c r="H37" s="12"/>
      <c r="I37" s="12"/>
      <c r="J37" s="12"/>
    </row>
    <row r="38" spans="1:10" ht="34.5" customHeight="1">
      <c r="A38" s="9" t="s">
        <v>279</v>
      </c>
      <c r="B38" s="10">
        <f t="shared" si="1"/>
        <v>7</v>
      </c>
      <c r="C38" s="10">
        <v>7</v>
      </c>
      <c r="D38" s="10"/>
      <c r="E38" s="12"/>
      <c r="F38" s="12"/>
      <c r="G38" s="12"/>
      <c r="H38" s="12"/>
      <c r="I38" s="12"/>
      <c r="J38" s="12"/>
    </row>
    <row r="39" spans="1:10" ht="34.5" customHeight="1">
      <c r="A39" s="9" t="s">
        <v>280</v>
      </c>
      <c r="B39" s="10">
        <f t="shared" si="1"/>
        <v>100</v>
      </c>
      <c r="C39" s="10">
        <v>100</v>
      </c>
      <c r="D39" s="10"/>
      <c r="E39" s="12"/>
      <c r="F39" s="12"/>
      <c r="G39" s="12"/>
      <c r="H39" s="12"/>
      <c r="I39" s="12"/>
      <c r="J39" s="12"/>
    </row>
    <row r="40" spans="1:10" ht="34.5" customHeight="1">
      <c r="A40" s="9" t="s">
        <v>281</v>
      </c>
      <c r="B40" s="10">
        <f>F40</f>
        <v>424.4768</v>
      </c>
      <c r="C40" s="10"/>
      <c r="D40" s="10"/>
      <c r="E40" s="12"/>
      <c r="F40" s="10">
        <v>424.4768</v>
      </c>
      <c r="G40" s="12"/>
      <c r="H40" s="12"/>
      <c r="I40" s="12"/>
      <c r="J40" s="12"/>
    </row>
    <row r="41" spans="1:10" ht="34.5" customHeight="1">
      <c r="A41" s="9" t="s">
        <v>282</v>
      </c>
      <c r="B41" s="10">
        <f>F41</f>
        <v>1345.899</v>
      </c>
      <c r="C41" s="10"/>
      <c r="D41" s="10"/>
      <c r="E41" s="12"/>
      <c r="F41" s="10">
        <v>1345.899</v>
      </c>
      <c r="G41" s="12"/>
      <c r="H41" s="12"/>
      <c r="I41" s="12"/>
      <c r="J41" s="12"/>
    </row>
    <row r="42" spans="1:10" ht="34.5" customHeight="1">
      <c r="A42" s="9" t="s">
        <v>283</v>
      </c>
      <c r="B42" s="10">
        <f t="shared" si="1"/>
        <v>2600</v>
      </c>
      <c r="C42" s="10">
        <v>2600</v>
      </c>
      <c r="D42" s="10"/>
      <c r="E42" s="12"/>
      <c r="F42" s="12"/>
      <c r="G42" s="12"/>
      <c r="H42" s="12"/>
      <c r="I42" s="12"/>
      <c r="J42" s="12"/>
    </row>
    <row r="43" spans="1:10" ht="34.5" customHeight="1">
      <c r="A43" s="9" t="s">
        <v>284</v>
      </c>
      <c r="B43" s="10">
        <f t="shared" si="1"/>
        <v>4.8</v>
      </c>
      <c r="C43" s="10">
        <v>4.8</v>
      </c>
      <c r="D43" s="10"/>
      <c r="E43" s="12"/>
      <c r="F43" s="12"/>
      <c r="G43" s="12"/>
      <c r="H43" s="12"/>
      <c r="I43" s="12"/>
      <c r="J43" s="12"/>
    </row>
    <row r="44" spans="1:10" ht="34.5" customHeight="1">
      <c r="A44" s="9" t="s">
        <v>285</v>
      </c>
      <c r="B44" s="10">
        <f t="shared" si="1"/>
        <v>350</v>
      </c>
      <c r="C44" s="10">
        <v>350</v>
      </c>
      <c r="D44" s="10"/>
      <c r="E44" s="12"/>
      <c r="F44" s="12"/>
      <c r="G44" s="12"/>
      <c r="H44" s="12"/>
      <c r="I44" s="12"/>
      <c r="J44" s="12"/>
    </row>
    <row r="45" spans="1:10" ht="34.5" customHeight="1">
      <c r="A45" s="9" t="s">
        <v>286</v>
      </c>
      <c r="B45" s="10">
        <f t="shared" si="1"/>
        <v>7665.899015000001</v>
      </c>
      <c r="C45" s="10">
        <v>7665.899015000001</v>
      </c>
      <c r="D45" s="10"/>
      <c r="E45" s="12"/>
      <c r="F45" s="12"/>
      <c r="G45" s="12"/>
      <c r="H45" s="12"/>
      <c r="I45" s="12"/>
      <c r="J45" s="12"/>
    </row>
    <row r="46" spans="1:10" ht="34.5" customHeight="1">
      <c r="A46" s="9" t="s">
        <v>287</v>
      </c>
      <c r="B46" s="10">
        <f t="shared" si="1"/>
        <v>1600</v>
      </c>
      <c r="C46" s="10">
        <v>1600</v>
      </c>
      <c r="D46" s="10"/>
      <c r="E46" s="12"/>
      <c r="F46" s="12"/>
      <c r="G46" s="12"/>
      <c r="H46" s="12"/>
      <c r="I46" s="12"/>
      <c r="J46" s="12"/>
    </row>
    <row r="47" spans="1:10" ht="34.5" customHeight="1">
      <c r="A47" s="9" t="s">
        <v>288</v>
      </c>
      <c r="B47" s="10">
        <f t="shared" si="1"/>
        <v>4.56</v>
      </c>
      <c r="C47" s="10">
        <v>4.56</v>
      </c>
      <c r="D47" s="10"/>
      <c r="E47" s="12"/>
      <c r="F47" s="12"/>
      <c r="G47" s="12"/>
      <c r="H47" s="12"/>
      <c r="I47" s="12"/>
      <c r="J47" s="12"/>
    </row>
    <row r="48" spans="1:10" ht="34.5" customHeight="1">
      <c r="A48" s="9" t="s">
        <v>226</v>
      </c>
      <c r="B48" s="10">
        <f t="shared" si="1"/>
        <v>174.5472</v>
      </c>
      <c r="C48" s="10">
        <v>174.5472</v>
      </c>
      <c r="D48" s="10"/>
      <c r="E48" s="12"/>
      <c r="F48" s="12"/>
      <c r="G48" s="12"/>
      <c r="H48" s="12"/>
      <c r="I48" s="12"/>
      <c r="J48" s="12"/>
    </row>
    <row r="49" spans="1:10" ht="34.5" customHeight="1">
      <c r="A49" s="9" t="s">
        <v>289</v>
      </c>
      <c r="B49" s="10">
        <f t="shared" si="1"/>
        <v>39</v>
      </c>
      <c r="C49" s="10">
        <v>39</v>
      </c>
      <c r="D49" s="10"/>
      <c r="E49" s="12"/>
      <c r="F49" s="12"/>
      <c r="G49" s="12"/>
      <c r="H49" s="12"/>
      <c r="I49" s="12"/>
      <c r="J49" s="12"/>
    </row>
    <row r="50" spans="1:10" ht="34.5" customHeight="1">
      <c r="A50" s="9" t="s">
        <v>228</v>
      </c>
      <c r="B50" s="10">
        <f t="shared" si="1"/>
        <v>44.52</v>
      </c>
      <c r="C50" s="10">
        <v>44.52</v>
      </c>
      <c r="D50" s="10"/>
      <c r="E50" s="12"/>
      <c r="F50" s="12"/>
      <c r="G50" s="12"/>
      <c r="H50" s="12"/>
      <c r="I50" s="12"/>
      <c r="J50" s="12"/>
    </row>
    <row r="51" spans="1:10" ht="34.5" customHeight="1">
      <c r="A51" s="9" t="s">
        <v>290</v>
      </c>
      <c r="B51" s="10">
        <f t="shared" si="1"/>
        <v>12</v>
      </c>
      <c r="C51" s="10">
        <v>12</v>
      </c>
      <c r="D51" s="10"/>
      <c r="E51" s="12"/>
      <c r="F51" s="12"/>
      <c r="G51" s="12"/>
      <c r="H51" s="12"/>
      <c r="I51" s="12"/>
      <c r="J51" s="12"/>
    </row>
    <row r="52" spans="1:10" ht="34.5" customHeight="1">
      <c r="A52" s="9" t="s">
        <v>235</v>
      </c>
      <c r="B52" s="10">
        <f t="shared" si="1"/>
        <v>75.916</v>
      </c>
      <c r="C52" s="10">
        <v>75.916</v>
      </c>
      <c r="D52" s="10"/>
      <c r="E52" s="12"/>
      <c r="F52" s="12"/>
      <c r="G52" s="12"/>
      <c r="H52" s="12"/>
      <c r="I52" s="12"/>
      <c r="J52" s="12"/>
    </row>
    <row r="53" spans="1:10" ht="34.5" customHeight="1">
      <c r="A53" s="9" t="s">
        <v>212</v>
      </c>
      <c r="B53" s="10">
        <f t="shared" si="1"/>
        <v>49.0752</v>
      </c>
      <c r="C53" s="10">
        <v>49.0752</v>
      </c>
      <c r="D53" s="10"/>
      <c r="E53" s="12"/>
      <c r="F53" s="12"/>
      <c r="G53" s="12"/>
      <c r="H53" s="12"/>
      <c r="I53" s="12"/>
      <c r="J53" s="12"/>
    </row>
    <row r="54" spans="1:10" ht="34.5" customHeight="1">
      <c r="A54" s="9" t="s">
        <v>291</v>
      </c>
      <c r="B54" s="10">
        <f t="shared" si="1"/>
        <v>3.024</v>
      </c>
      <c r="C54" s="10">
        <v>3.024</v>
      </c>
      <c r="D54" s="10"/>
      <c r="E54" s="12"/>
      <c r="F54" s="12"/>
      <c r="G54" s="12"/>
      <c r="H54" s="12"/>
      <c r="I54" s="12"/>
      <c r="J54" s="12"/>
    </row>
    <row r="55" spans="1:10" ht="34.5" customHeight="1">
      <c r="A55" s="9" t="s">
        <v>292</v>
      </c>
      <c r="B55" s="10">
        <f t="shared" si="1"/>
        <v>23.25</v>
      </c>
      <c r="C55" s="10">
        <v>23.25</v>
      </c>
      <c r="D55" s="10"/>
      <c r="E55" s="12"/>
      <c r="F55" s="12"/>
      <c r="G55" s="12"/>
      <c r="H55" s="12"/>
      <c r="I55" s="12"/>
      <c r="J55" s="12"/>
    </row>
    <row r="56" spans="1:10" ht="34.5" customHeight="1">
      <c r="A56" s="9" t="s">
        <v>224</v>
      </c>
      <c r="B56" s="10">
        <f t="shared" si="1"/>
        <v>109.2</v>
      </c>
      <c r="C56" s="10">
        <v>109.2</v>
      </c>
      <c r="D56" s="10"/>
      <c r="E56" s="12"/>
      <c r="F56" s="12"/>
      <c r="G56" s="12"/>
      <c r="H56" s="12"/>
      <c r="I56" s="12"/>
      <c r="J56" s="12"/>
    </row>
    <row r="57" spans="1:10" ht="34.5" customHeight="1">
      <c r="A57" s="9" t="s">
        <v>214</v>
      </c>
      <c r="B57" s="10">
        <f t="shared" si="1"/>
        <v>62.8</v>
      </c>
      <c r="C57" s="10">
        <v>62.8</v>
      </c>
      <c r="D57" s="10"/>
      <c r="E57" s="12"/>
      <c r="F57" s="12"/>
      <c r="G57" s="12"/>
      <c r="H57" s="12"/>
      <c r="I57" s="12"/>
      <c r="J57" s="12"/>
    </row>
    <row r="58" spans="1:10" ht="34.5" customHeight="1">
      <c r="A58" s="9" t="s">
        <v>222</v>
      </c>
      <c r="B58" s="10">
        <f t="shared" si="1"/>
        <v>868</v>
      </c>
      <c r="C58" s="10">
        <v>868</v>
      </c>
      <c r="D58" s="10"/>
      <c r="E58" s="12"/>
      <c r="F58" s="12"/>
      <c r="G58" s="12"/>
      <c r="H58" s="12"/>
      <c r="I58" s="12"/>
      <c r="J58" s="12"/>
    </row>
    <row r="59" spans="1:10" ht="34.5" customHeight="1">
      <c r="A59" s="9" t="s">
        <v>237</v>
      </c>
      <c r="B59" s="10">
        <f t="shared" si="1"/>
        <v>8.68</v>
      </c>
      <c r="C59" s="10">
        <v>8.68</v>
      </c>
      <c r="D59" s="10"/>
      <c r="E59" s="12"/>
      <c r="F59" s="12"/>
      <c r="G59" s="12"/>
      <c r="H59" s="12"/>
      <c r="I59" s="12"/>
      <c r="J59" s="12"/>
    </row>
    <row r="60" spans="1:10" ht="34.5" customHeight="1">
      <c r="A60" s="9" t="s">
        <v>293</v>
      </c>
      <c r="B60" s="10">
        <f t="shared" si="1"/>
        <v>400</v>
      </c>
      <c r="C60" s="10">
        <v>400</v>
      </c>
      <c r="D60" s="10"/>
      <c r="E60" s="12"/>
      <c r="F60" s="12"/>
      <c r="G60" s="12"/>
      <c r="H60" s="12"/>
      <c r="I60" s="12"/>
      <c r="J60" s="12"/>
    </row>
    <row r="61" spans="1:10" ht="34.5" customHeight="1">
      <c r="A61" s="9" t="s">
        <v>294</v>
      </c>
      <c r="B61" s="10">
        <f t="shared" si="1"/>
        <v>4500</v>
      </c>
      <c r="C61" s="10">
        <v>4500</v>
      </c>
      <c r="D61" s="10"/>
      <c r="E61" s="12"/>
      <c r="F61" s="12"/>
      <c r="G61" s="12"/>
      <c r="H61" s="12"/>
      <c r="I61" s="12"/>
      <c r="J61" s="12"/>
    </row>
    <row r="62" spans="1:10" ht="34.5" customHeight="1">
      <c r="A62" s="9" t="s">
        <v>50</v>
      </c>
      <c r="B62" s="10">
        <f>SUM(B6:B61)</f>
        <v>30579.546998000005</v>
      </c>
      <c r="C62" s="10">
        <f>SUM(C6:C61)</f>
        <v>28809.171198000004</v>
      </c>
      <c r="D62" s="10"/>
      <c r="E62" s="12"/>
      <c r="F62" s="10">
        <f>SUM(F40:F61)</f>
        <v>1770.3757999999998</v>
      </c>
      <c r="G62" s="12"/>
      <c r="H62" s="12"/>
      <c r="I62" s="12"/>
      <c r="J62" s="12"/>
    </row>
    <row r="63" ht="34.5" customHeight="1"/>
    <row r="64" ht="34.5" customHeight="1"/>
    <row r="65" ht="34.5" customHeight="1"/>
    <row r="66" ht="34.5" customHeight="1"/>
    <row r="67" ht="34.5" customHeight="1"/>
  </sheetData>
  <sheetProtection/>
  <mergeCells count="7">
    <mergeCell ref="A2:J2"/>
    <mergeCell ref="C4:E4"/>
    <mergeCell ref="F4:H4"/>
    <mergeCell ref="A4:A5"/>
    <mergeCell ref="B4:B5"/>
    <mergeCell ref="I4:I5"/>
    <mergeCell ref="J4:J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tabSelected="1" zoomScale="115" zoomScaleNormal="115" zoomScaleSheetLayoutView="85" workbookViewId="0" topLeftCell="A10">
      <selection activeCell="A3" sqref="A3"/>
    </sheetView>
  </sheetViews>
  <sheetFormatPr defaultColWidth="6.66015625" defaultRowHeight="18" customHeight="1"/>
  <cols>
    <col min="1" max="1" width="50.66015625" style="63" customWidth="1"/>
    <col min="2" max="2" width="21.33203125" style="63" customWidth="1"/>
    <col min="3" max="3" width="50.66015625" style="63" customWidth="1"/>
    <col min="4" max="4" width="17.66015625" style="63" customWidth="1"/>
    <col min="5" max="156" width="9" style="63" customWidth="1"/>
    <col min="157" max="249" width="9.16015625" style="63" customWidth="1"/>
    <col min="250" max="16384" width="6.66015625" style="63" customWidth="1"/>
  </cols>
  <sheetData>
    <row r="1" ht="24" customHeight="1">
      <c r="A1" s="17" t="s">
        <v>0</v>
      </c>
    </row>
    <row r="2" spans="1:249" ht="42" customHeight="1">
      <c r="A2" s="18" t="s">
        <v>1</v>
      </c>
      <c r="B2" s="18"/>
      <c r="C2" s="18"/>
      <c r="D2" s="79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</row>
    <row r="3" spans="1:249" ht="24" customHeight="1">
      <c r="A3" s="5" t="s">
        <v>2</v>
      </c>
      <c r="B3" s="14"/>
      <c r="C3" s="14"/>
      <c r="D3" s="14" t="s">
        <v>3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</row>
    <row r="4" spans="1:249" ht="36.75" customHeight="1">
      <c r="A4" s="20" t="s">
        <v>4</v>
      </c>
      <c r="B4" s="20"/>
      <c r="C4" s="20" t="s">
        <v>5</v>
      </c>
      <c r="D4" s="20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</row>
    <row r="5" spans="1:249" ht="36.75" customHeight="1">
      <c r="A5" s="20" t="s">
        <v>6</v>
      </c>
      <c r="B5" s="80" t="s">
        <v>7</v>
      </c>
      <c r="C5" s="20" t="s">
        <v>6</v>
      </c>
      <c r="D5" s="80" t="s">
        <v>7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</row>
    <row r="6" spans="1:249" ht="30" customHeight="1">
      <c r="A6" s="134" t="s">
        <v>8</v>
      </c>
      <c r="B6" s="64">
        <f>4!B7</f>
        <v>29874.259842000003</v>
      </c>
      <c r="C6" s="41" t="s">
        <v>9</v>
      </c>
      <c r="D6" s="64">
        <f>4!D6</f>
        <v>0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</row>
    <row r="7" spans="1:249" ht="30" customHeight="1">
      <c r="A7" s="134" t="s">
        <v>10</v>
      </c>
      <c r="B7" s="25"/>
      <c r="C7" s="41" t="s">
        <v>11</v>
      </c>
      <c r="D7" s="25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</row>
    <row r="8" spans="1:249" ht="30" customHeight="1">
      <c r="A8" s="134" t="s">
        <v>12</v>
      </c>
      <c r="B8" s="64">
        <f>4!B9</f>
        <v>0</v>
      </c>
      <c r="C8" s="41" t="s">
        <v>13</v>
      </c>
      <c r="D8" s="25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</row>
    <row r="9" spans="1:249" ht="30" customHeight="1">
      <c r="A9" s="135" t="s">
        <v>14</v>
      </c>
      <c r="B9" s="25"/>
      <c r="C9" s="41" t="s">
        <v>15</v>
      </c>
      <c r="D9" s="25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</row>
    <row r="10" spans="1:249" ht="30" customHeight="1">
      <c r="A10" s="136" t="s">
        <v>16</v>
      </c>
      <c r="B10" s="25"/>
      <c r="C10" s="41" t="s">
        <v>17</v>
      </c>
      <c r="D10" s="25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</row>
    <row r="11" spans="1:249" ht="30" customHeight="1">
      <c r="A11" s="136" t="s">
        <v>18</v>
      </c>
      <c r="B11" s="25"/>
      <c r="C11" s="81" t="s">
        <v>19</v>
      </c>
      <c r="D11" s="25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</row>
    <row r="12" spans="1:249" ht="30" customHeight="1">
      <c r="A12" s="134" t="s">
        <v>20</v>
      </c>
      <c r="B12" s="25"/>
      <c r="C12" s="41" t="s">
        <v>21</v>
      </c>
      <c r="D12" s="25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</row>
    <row r="13" spans="1:249" ht="30" customHeight="1">
      <c r="A13" s="134" t="s">
        <v>22</v>
      </c>
      <c r="B13" s="82"/>
      <c r="C13" s="41" t="s">
        <v>23</v>
      </c>
      <c r="D13" s="64">
        <f>5!C6</f>
        <v>1620.189764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</row>
    <row r="14" spans="1:249" ht="30" customHeight="1">
      <c r="A14" s="134" t="s">
        <v>24</v>
      </c>
      <c r="B14" s="82"/>
      <c r="C14" s="41" t="s">
        <v>25</v>
      </c>
      <c r="D14" s="64">
        <f>5!C21</f>
        <v>28798.857678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</row>
    <row r="15" spans="1:249" ht="30" customHeight="1">
      <c r="A15" s="134"/>
      <c r="B15" s="82"/>
      <c r="C15" s="41" t="s">
        <v>26</v>
      </c>
      <c r="D15" s="64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</row>
    <row r="16" spans="1:249" ht="30" customHeight="1">
      <c r="A16" s="134"/>
      <c r="B16" s="82"/>
      <c r="C16" s="41" t="s">
        <v>27</v>
      </c>
      <c r="D16" s="64">
        <f>5!C31</f>
        <v>1122.7882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</row>
    <row r="17" spans="1:249" ht="30" customHeight="1">
      <c r="A17" s="134"/>
      <c r="B17" s="82"/>
      <c r="C17" s="41" t="s">
        <v>28</v>
      </c>
      <c r="D17" s="64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</row>
    <row r="18" spans="1:249" ht="30" customHeight="1">
      <c r="A18" s="134"/>
      <c r="B18" s="25"/>
      <c r="C18" s="41" t="s">
        <v>29</v>
      </c>
      <c r="D18" s="64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</row>
    <row r="19" spans="1:249" ht="30" customHeight="1">
      <c r="A19" s="134"/>
      <c r="B19" s="25"/>
      <c r="C19" s="41" t="s">
        <v>30</v>
      </c>
      <c r="D19" s="64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</row>
    <row r="20" spans="1:249" ht="30" customHeight="1">
      <c r="A20" s="134"/>
      <c r="B20" s="25"/>
      <c r="C20" s="41" t="s">
        <v>31</v>
      </c>
      <c r="D20" s="137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</row>
    <row r="21" spans="1:249" ht="30" customHeight="1">
      <c r="A21" s="30"/>
      <c r="B21" s="25"/>
      <c r="C21" s="41" t="s">
        <v>32</v>
      </c>
      <c r="D21" s="137">
        <f>5!C37</f>
        <v>30</v>
      </c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</row>
    <row r="22" spans="1:249" ht="30" customHeight="1">
      <c r="A22" s="30"/>
      <c r="B22" s="25"/>
      <c r="C22" s="85" t="s">
        <v>33</v>
      </c>
      <c r="D22" s="64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</row>
    <row r="23" spans="1:249" ht="30" customHeight="1">
      <c r="A23" s="30"/>
      <c r="B23" s="25"/>
      <c r="C23" s="85" t="s">
        <v>34</v>
      </c>
      <c r="D23" s="138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</row>
    <row r="24" spans="1:249" ht="30" customHeight="1">
      <c r="A24" s="30"/>
      <c r="B24" s="25"/>
      <c r="C24" s="85" t="s">
        <v>35</v>
      </c>
      <c r="D24" s="138">
        <f>5!C40</f>
        <v>72.8</v>
      </c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</row>
    <row r="25" spans="1:249" ht="30.75" customHeight="1">
      <c r="A25" s="30"/>
      <c r="B25" s="25"/>
      <c r="C25" s="85" t="s">
        <v>36</v>
      </c>
      <c r="D25" s="8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</row>
    <row r="26" spans="1:249" ht="30.75" customHeight="1">
      <c r="A26" s="30"/>
      <c r="B26" s="25"/>
      <c r="C26" s="85" t="s">
        <v>37</v>
      </c>
      <c r="D26" s="8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</row>
    <row r="27" spans="1:249" ht="30.75" customHeight="1">
      <c r="A27" s="30"/>
      <c r="B27" s="25"/>
      <c r="C27" s="85" t="s">
        <v>38</v>
      </c>
      <c r="D27" s="64">
        <f>4!D27</f>
        <v>0</v>
      </c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</row>
    <row r="28" spans="1:249" ht="30" customHeight="1">
      <c r="A28" s="76" t="s">
        <v>39</v>
      </c>
      <c r="B28" s="64">
        <f>SUM(B6:B27)</f>
        <v>29874.259842000003</v>
      </c>
      <c r="C28" s="76" t="s">
        <v>40</v>
      </c>
      <c r="D28" s="138">
        <f>SUM(D6:D27)</f>
        <v>31644.635641999997</v>
      </c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</row>
    <row r="29" spans="1:249" ht="30" customHeight="1">
      <c r="A29" s="134" t="s">
        <v>41</v>
      </c>
      <c r="B29" s="64">
        <f>4!B11</f>
        <v>1770.3757999999998</v>
      </c>
      <c r="C29" s="41" t="s">
        <v>42</v>
      </c>
      <c r="D29" s="64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</row>
    <row r="30" spans="1:249" ht="30" customHeight="1">
      <c r="A30" s="76" t="s">
        <v>43</v>
      </c>
      <c r="B30" s="64">
        <f>B28+B29</f>
        <v>31644.635642</v>
      </c>
      <c r="C30" s="76" t="s">
        <v>44</v>
      </c>
      <c r="D30" s="64">
        <f>D28+D29</f>
        <v>31644.635641999997</v>
      </c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</row>
    <row r="31" spans="1:249" ht="27" customHeight="1">
      <c r="A31" s="32" t="s">
        <v>45</v>
      </c>
      <c r="B31" s="88"/>
      <c r="C31" s="89"/>
      <c r="D31" s="90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</row>
    <row r="32" spans="1:249" ht="27.75" customHeight="1">
      <c r="A32" s="91"/>
      <c r="B32" s="92"/>
      <c r="C32" s="91"/>
      <c r="D32" s="92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</row>
    <row r="33" spans="1:249" ht="27.75" customHeight="1">
      <c r="A33" s="93"/>
      <c r="B33" s="94"/>
      <c r="C33" s="94"/>
      <c r="D33" s="94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0"/>
      <c r="IN33" s="100"/>
      <c r="IO33" s="100"/>
    </row>
    <row r="34" spans="1:249" ht="27.75" customHeight="1">
      <c r="A34" s="94"/>
      <c r="B34" s="94"/>
      <c r="C34" s="94"/>
      <c r="D34" s="94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  <c r="IO34" s="100"/>
    </row>
    <row r="35" spans="1:249" ht="27.75" customHeight="1">
      <c r="A35" s="94"/>
      <c r="B35" s="94"/>
      <c r="C35" s="94"/>
      <c r="D35" s="94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</row>
    <row r="36" spans="1:249" ht="27.75" customHeight="1">
      <c r="A36" s="94"/>
      <c r="B36" s="94"/>
      <c r="C36" s="94"/>
      <c r="D36" s="94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O8" sqref="O8"/>
    </sheetView>
  </sheetViews>
  <sheetFormatPr defaultColWidth="9.16015625" defaultRowHeight="27.75" customHeight="1"/>
  <cols>
    <col min="1" max="1" width="10.83203125" style="115" customWidth="1"/>
    <col min="2" max="2" width="22.16015625" style="115" customWidth="1"/>
    <col min="3" max="3" width="13.83203125" style="115" customWidth="1"/>
    <col min="4" max="4" width="11.83203125" style="115" customWidth="1"/>
    <col min="5" max="5" width="11" style="115" customWidth="1"/>
    <col min="6" max="11" width="8.83203125" style="115" customWidth="1"/>
    <col min="12" max="13" width="8.83203125" style="91" customWidth="1"/>
    <col min="14" max="19" width="8.83203125" style="115" customWidth="1"/>
    <col min="20" max="251" width="9" style="91" customWidth="1"/>
    <col min="252" max="252" width="9.16015625" style="116" customWidth="1"/>
    <col min="253" max="16384" width="9.16015625" style="116" customWidth="1"/>
  </cols>
  <sheetData>
    <row r="1" spans="1:19" s="101" customFormat="1" ht="27" customHeight="1">
      <c r="A1" s="17" t="s">
        <v>46</v>
      </c>
      <c r="B1" s="17"/>
      <c r="C1" s="17"/>
      <c r="D1" s="17"/>
      <c r="E1" s="129"/>
      <c r="F1" s="129"/>
      <c r="G1" s="129"/>
      <c r="H1" s="129"/>
      <c r="I1" s="129"/>
      <c r="J1" s="129"/>
      <c r="K1" s="129"/>
      <c r="L1" s="129"/>
      <c r="N1" s="129"/>
      <c r="O1" s="129"/>
      <c r="P1" s="129"/>
      <c r="Q1" s="129"/>
      <c r="R1" s="129"/>
      <c r="S1" s="129"/>
    </row>
    <row r="2" spans="1:19" s="95" customFormat="1" ht="40.5" customHeight="1">
      <c r="A2" s="117" t="s">
        <v>47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19" s="95" customFormat="1" ht="12.7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19" s="14" customFormat="1" ht="21.75" customHeight="1">
      <c r="A4" s="5" t="s">
        <v>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N4" s="118"/>
      <c r="O4" s="118"/>
      <c r="P4" s="118"/>
      <c r="Q4" s="118"/>
      <c r="R4" s="118"/>
      <c r="S4" s="118" t="s">
        <v>3</v>
      </c>
    </row>
    <row r="5" spans="1:19" s="114" customFormat="1" ht="29.25" customHeight="1">
      <c r="A5" s="119" t="s">
        <v>48</v>
      </c>
      <c r="B5" s="119" t="s">
        <v>49</v>
      </c>
      <c r="C5" s="120" t="s">
        <v>50</v>
      </c>
      <c r="D5" s="121" t="s">
        <v>51</v>
      </c>
      <c r="E5" s="121"/>
      <c r="F5" s="121"/>
      <c r="G5" s="121"/>
      <c r="H5" s="121"/>
      <c r="I5" s="121"/>
      <c r="J5" s="121"/>
      <c r="K5" s="121"/>
      <c r="L5" s="121"/>
      <c r="M5" s="121"/>
      <c r="N5" s="119" t="s">
        <v>41</v>
      </c>
      <c r="O5" s="119"/>
      <c r="P5" s="119"/>
      <c r="Q5" s="119"/>
      <c r="R5" s="119"/>
      <c r="S5" s="119"/>
    </row>
    <row r="6" spans="1:19" s="114" customFormat="1" ht="29.25" customHeight="1">
      <c r="A6" s="119"/>
      <c r="B6" s="119"/>
      <c r="C6" s="122"/>
      <c r="D6" s="119" t="s">
        <v>52</v>
      </c>
      <c r="E6" s="130" t="s">
        <v>53</v>
      </c>
      <c r="F6" s="130" t="s">
        <v>54</v>
      </c>
      <c r="G6" s="130" t="s">
        <v>55</v>
      </c>
      <c r="H6" s="130" t="s">
        <v>56</v>
      </c>
      <c r="I6" s="130" t="s">
        <v>57</v>
      </c>
      <c r="J6" s="130" t="s">
        <v>58</v>
      </c>
      <c r="K6" s="130" t="s">
        <v>59</v>
      </c>
      <c r="L6" s="130" t="s">
        <v>60</v>
      </c>
      <c r="M6" s="130" t="s">
        <v>61</v>
      </c>
      <c r="N6" s="120" t="s">
        <v>52</v>
      </c>
      <c r="O6" s="119" t="s">
        <v>53</v>
      </c>
      <c r="P6" s="119" t="s">
        <v>54</v>
      </c>
      <c r="Q6" s="119" t="s">
        <v>62</v>
      </c>
      <c r="R6" s="132" t="s">
        <v>56</v>
      </c>
      <c r="S6" s="133" t="s">
        <v>63</v>
      </c>
    </row>
    <row r="7" spans="1:251" s="99" customFormat="1" ht="33.75" customHeight="1">
      <c r="A7" s="123">
        <v>362</v>
      </c>
      <c r="B7" s="124" t="s">
        <v>64</v>
      </c>
      <c r="C7" s="125">
        <f>D7+N7</f>
        <v>31644.635642</v>
      </c>
      <c r="D7" s="125">
        <f>SUM(E7:M7)</f>
        <v>29874.259842000003</v>
      </c>
      <c r="E7" s="125">
        <f>4!B6</f>
        <v>29874.259842000003</v>
      </c>
      <c r="F7" s="125"/>
      <c r="G7" s="125">
        <f>'10'!C15</f>
        <v>0</v>
      </c>
      <c r="H7" s="125"/>
      <c r="I7" s="125"/>
      <c r="J7" s="125"/>
      <c r="K7" s="125"/>
      <c r="L7" s="125"/>
      <c r="M7" s="125"/>
      <c r="N7" s="125">
        <f>O7</f>
        <v>1770.3757999999998</v>
      </c>
      <c r="O7" s="125">
        <f>4!B10</f>
        <v>1770.3757999999998</v>
      </c>
      <c r="P7" s="25"/>
      <c r="Q7" s="25"/>
      <c r="R7" s="25"/>
      <c r="S7" s="25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</row>
    <row r="8" spans="1:251" s="96" customFormat="1" ht="33.75" customHeight="1">
      <c r="A8" s="25"/>
      <c r="B8" s="36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</row>
    <row r="9" spans="1:19" s="99" customFormat="1" ht="33.75" customHeight="1">
      <c r="A9" s="29"/>
      <c r="B9" s="36"/>
      <c r="C9" s="29"/>
      <c r="D9" s="29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20" s="99" customFormat="1" ht="33.75" customHeight="1">
      <c r="A10" s="25"/>
      <c r="B10" s="3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96"/>
    </row>
    <row r="11" spans="1:20" s="99" customFormat="1" ht="33.75" customHeight="1">
      <c r="A11" s="25"/>
      <c r="B11" s="36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96"/>
    </row>
    <row r="12" spans="1:19" ht="33.75" customHeight="1">
      <c r="A12" s="126" t="s">
        <v>50</v>
      </c>
      <c r="B12" s="127"/>
      <c r="C12" s="128">
        <f>SUM(C7:C11)</f>
        <v>31644.635642</v>
      </c>
      <c r="D12" s="128">
        <f aca="true" t="shared" si="0" ref="D12:O12">SUM(D7:D11)</f>
        <v>29874.259842000003</v>
      </c>
      <c r="E12" s="128">
        <f t="shared" si="0"/>
        <v>29874.259842000003</v>
      </c>
      <c r="F12" s="128">
        <f t="shared" si="0"/>
        <v>0</v>
      </c>
      <c r="G12" s="128">
        <f t="shared" si="0"/>
        <v>0</v>
      </c>
      <c r="H12" s="128">
        <f t="shared" si="0"/>
        <v>0</v>
      </c>
      <c r="I12" s="128">
        <f t="shared" si="0"/>
        <v>0</v>
      </c>
      <c r="J12" s="128">
        <f t="shared" si="0"/>
        <v>0</v>
      </c>
      <c r="K12" s="128">
        <f t="shared" si="0"/>
        <v>0</v>
      </c>
      <c r="L12" s="128">
        <f t="shared" si="0"/>
        <v>0</v>
      </c>
      <c r="M12" s="128">
        <f t="shared" si="0"/>
        <v>0</v>
      </c>
      <c r="N12" s="128">
        <f t="shared" si="0"/>
        <v>1770.3757999999998</v>
      </c>
      <c r="O12" s="128">
        <f t="shared" si="0"/>
        <v>1770.3757999999998</v>
      </c>
      <c r="P12" s="131"/>
      <c r="Q12" s="131"/>
      <c r="R12" s="131"/>
      <c r="S12" s="131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46"/>
  <sheetViews>
    <sheetView showGridLines="0" showZeros="0" zoomScale="115" zoomScaleNormal="115" zoomScaleSheetLayoutView="85" workbookViewId="0" topLeftCell="A4">
      <selection activeCell="C9" sqref="C9"/>
    </sheetView>
  </sheetViews>
  <sheetFormatPr defaultColWidth="9.16015625" defaultRowHeight="27.75" customHeight="1"/>
  <cols>
    <col min="1" max="1" width="23.66015625" style="67" customWidth="1"/>
    <col min="2" max="2" width="22.83203125" style="67" customWidth="1"/>
    <col min="3" max="8" width="17.33203125" style="102" customWidth="1"/>
    <col min="9" max="248" width="10.66015625" style="16" customWidth="1"/>
    <col min="249" max="250" width="9.16015625" style="63" customWidth="1"/>
    <col min="251" max="16384" width="9.16015625" style="63" customWidth="1"/>
  </cols>
  <sheetData>
    <row r="1" spans="1:7" s="101" customFormat="1" ht="27" customHeight="1">
      <c r="A1" s="17" t="s">
        <v>65</v>
      </c>
      <c r="B1" s="17"/>
      <c r="C1" s="103"/>
      <c r="D1" s="103"/>
      <c r="E1" s="103"/>
      <c r="F1" s="103"/>
      <c r="G1" s="103"/>
    </row>
    <row r="2" spans="1:12" s="13" customFormat="1" ht="48.75" customHeight="1">
      <c r="A2" s="18" t="s">
        <v>66</v>
      </c>
      <c r="B2" s="18"/>
      <c r="C2" s="18"/>
      <c r="D2" s="18"/>
      <c r="E2" s="18"/>
      <c r="F2" s="18"/>
      <c r="G2" s="18"/>
      <c r="H2" s="110"/>
      <c r="I2" s="113"/>
      <c r="J2" s="18"/>
      <c r="K2" s="113"/>
      <c r="L2" s="113"/>
    </row>
    <row r="3" spans="1:8" s="14" customFormat="1" ht="21.75" customHeight="1">
      <c r="A3" s="5" t="s">
        <v>2</v>
      </c>
      <c r="B3" s="104"/>
      <c r="C3" s="104"/>
      <c r="D3" s="104"/>
      <c r="E3" s="104"/>
      <c r="F3" s="104"/>
      <c r="G3" s="104"/>
      <c r="H3" s="104" t="s">
        <v>3</v>
      </c>
    </row>
    <row r="4" spans="1:8" s="96" customFormat="1" ht="29.25" customHeight="1">
      <c r="A4" s="20" t="s">
        <v>67</v>
      </c>
      <c r="B4" s="20" t="s">
        <v>68</v>
      </c>
      <c r="C4" s="105" t="s">
        <v>69</v>
      </c>
      <c r="D4" s="106" t="s">
        <v>70</v>
      </c>
      <c r="E4" s="106" t="s">
        <v>71</v>
      </c>
      <c r="F4" s="106" t="s">
        <v>72</v>
      </c>
      <c r="G4" s="106" t="s">
        <v>73</v>
      </c>
      <c r="H4" s="106" t="s">
        <v>74</v>
      </c>
    </row>
    <row r="5" spans="1:8" s="96" customFormat="1" ht="29.25" customHeight="1">
      <c r="A5" s="20"/>
      <c r="B5" s="20"/>
      <c r="C5" s="105"/>
      <c r="D5" s="106"/>
      <c r="E5" s="106"/>
      <c r="F5" s="106"/>
      <c r="G5" s="106"/>
      <c r="H5" s="106"/>
    </row>
    <row r="6" spans="1:8" s="96" customFormat="1" ht="29.25" customHeight="1">
      <c r="A6" s="20"/>
      <c r="B6" s="20"/>
      <c r="C6" s="105"/>
      <c r="D6" s="106"/>
      <c r="E6" s="106"/>
      <c r="F6" s="106"/>
      <c r="G6" s="106"/>
      <c r="H6" s="106"/>
    </row>
    <row r="7" spans="1:248" s="33" customFormat="1" ht="47.25" customHeight="1">
      <c r="A7" s="70">
        <v>211</v>
      </c>
      <c r="B7" s="61" t="s">
        <v>75</v>
      </c>
      <c r="C7" s="107">
        <f>D7+E7</f>
        <v>1620.189764</v>
      </c>
      <c r="D7" s="107">
        <f>D8</f>
        <v>1065.088644</v>
      </c>
      <c r="E7" s="107">
        <f>E8+E11+E13+E16+E18+E20</f>
        <v>555.10112</v>
      </c>
      <c r="F7" s="64"/>
      <c r="G7" s="64"/>
      <c r="H7" s="64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</row>
    <row r="8" spans="1:9" s="15" customFormat="1" ht="47.25" customHeight="1">
      <c r="A8" s="71" t="s">
        <v>76</v>
      </c>
      <c r="B8" s="30" t="s">
        <v>77</v>
      </c>
      <c r="C8" s="107">
        <f>D8+E8</f>
        <v>1076.6486439999999</v>
      </c>
      <c r="D8" s="107">
        <f>D9</f>
        <v>1065.088644</v>
      </c>
      <c r="E8" s="107">
        <f>SUM(E9:E10)</f>
        <v>11.56</v>
      </c>
      <c r="F8" s="64"/>
      <c r="G8" s="64"/>
      <c r="H8" s="64"/>
      <c r="I8" s="33"/>
    </row>
    <row r="9" spans="1:8" ht="47.25" customHeight="1">
      <c r="A9" s="40" t="s">
        <v>78</v>
      </c>
      <c r="B9" s="30" t="s">
        <v>79</v>
      </c>
      <c r="C9" s="107">
        <f>D9</f>
        <v>1065.088644</v>
      </c>
      <c r="D9" s="107">
        <f>5!D8</f>
        <v>1065.088644</v>
      </c>
      <c r="E9" s="111"/>
      <c r="F9" s="64"/>
      <c r="G9" s="64"/>
      <c r="H9" s="64"/>
    </row>
    <row r="10" spans="1:8" ht="47.25" customHeight="1">
      <c r="A10" s="40" t="s">
        <v>80</v>
      </c>
      <c r="B10" s="72" t="s">
        <v>81</v>
      </c>
      <c r="C10" s="108">
        <f>E10</f>
        <v>11.56</v>
      </c>
      <c r="D10" s="107"/>
      <c r="E10" s="107">
        <v>11.56</v>
      </c>
      <c r="F10" s="64"/>
      <c r="G10" s="64"/>
      <c r="H10" s="64"/>
    </row>
    <row r="11" spans="1:8" ht="47.25" customHeight="1">
      <c r="A11" s="71" t="s">
        <v>82</v>
      </c>
      <c r="B11" s="30" t="s">
        <v>83</v>
      </c>
      <c r="C11" s="108">
        <f>E11</f>
        <v>16.231</v>
      </c>
      <c r="D11" s="107"/>
      <c r="E11" s="107">
        <f>E12</f>
        <v>16.231</v>
      </c>
      <c r="F11" s="64"/>
      <c r="G11" s="64"/>
      <c r="H11" s="64"/>
    </row>
    <row r="12" spans="1:8" ht="47.25" customHeight="1">
      <c r="A12" s="40" t="s">
        <v>84</v>
      </c>
      <c r="B12" s="30" t="s">
        <v>85</v>
      </c>
      <c r="C12" s="108">
        <f>E12</f>
        <v>16.231</v>
      </c>
      <c r="D12" s="107"/>
      <c r="E12" s="107">
        <v>16.231</v>
      </c>
      <c r="F12" s="64"/>
      <c r="G12" s="64"/>
      <c r="H12" s="64"/>
    </row>
    <row r="13" spans="1:8" ht="47.25" customHeight="1">
      <c r="A13" s="71" t="s">
        <v>86</v>
      </c>
      <c r="B13" s="72" t="s">
        <v>87</v>
      </c>
      <c r="C13" s="108">
        <f aca="true" t="shared" si="0" ref="C13:C44">E13</f>
        <v>364.31012</v>
      </c>
      <c r="D13" s="107"/>
      <c r="E13" s="107">
        <f>E14+E15</f>
        <v>364.31012</v>
      </c>
      <c r="F13" s="64"/>
      <c r="G13" s="64"/>
      <c r="H13" s="64"/>
    </row>
    <row r="14" spans="1:8" ht="47.25" customHeight="1">
      <c r="A14" s="40" t="s">
        <v>78</v>
      </c>
      <c r="B14" s="72" t="s">
        <v>88</v>
      </c>
      <c r="C14" s="108">
        <f t="shared" si="0"/>
        <v>319.79012</v>
      </c>
      <c r="D14" s="107"/>
      <c r="E14" s="107">
        <v>319.79012</v>
      </c>
      <c r="F14" s="64"/>
      <c r="G14" s="64"/>
      <c r="H14" s="64"/>
    </row>
    <row r="15" spans="1:8" ht="47.25" customHeight="1">
      <c r="A15" s="40" t="s">
        <v>89</v>
      </c>
      <c r="B15" s="72" t="s">
        <v>90</v>
      </c>
      <c r="C15" s="108">
        <f t="shared" si="0"/>
        <v>44.52</v>
      </c>
      <c r="D15" s="107"/>
      <c r="E15" s="107">
        <v>44.52</v>
      </c>
      <c r="F15" s="64"/>
      <c r="G15" s="64"/>
      <c r="H15" s="64"/>
    </row>
    <row r="16" spans="1:8" ht="47.25" customHeight="1">
      <c r="A16" s="71" t="s">
        <v>91</v>
      </c>
      <c r="B16" s="72" t="s">
        <v>92</v>
      </c>
      <c r="C16" s="108">
        <f t="shared" si="0"/>
        <v>45</v>
      </c>
      <c r="D16" s="107"/>
      <c r="E16" s="107">
        <f aca="true" t="shared" si="1" ref="E16:E20">E17</f>
        <v>45</v>
      </c>
      <c r="F16" s="64"/>
      <c r="G16" s="64"/>
      <c r="H16" s="64"/>
    </row>
    <row r="17" spans="1:8" ht="47.25" customHeight="1">
      <c r="A17" s="40" t="s">
        <v>93</v>
      </c>
      <c r="B17" s="72" t="s">
        <v>94</v>
      </c>
      <c r="C17" s="108">
        <f t="shared" si="0"/>
        <v>45</v>
      </c>
      <c r="D17" s="107"/>
      <c r="E17" s="107">
        <v>45</v>
      </c>
      <c r="F17" s="64"/>
      <c r="G17" s="64"/>
      <c r="H17" s="64"/>
    </row>
    <row r="18" spans="1:8" ht="47.25" customHeight="1">
      <c r="A18" s="71" t="s">
        <v>95</v>
      </c>
      <c r="B18" s="72" t="s">
        <v>96</v>
      </c>
      <c r="C18" s="108">
        <f t="shared" si="0"/>
        <v>39</v>
      </c>
      <c r="D18" s="107"/>
      <c r="E18" s="107">
        <f t="shared" si="1"/>
        <v>39</v>
      </c>
      <c r="F18" s="64"/>
      <c r="G18" s="64"/>
      <c r="H18" s="64"/>
    </row>
    <row r="19" spans="1:8" ht="47.25" customHeight="1">
      <c r="A19" s="40" t="s">
        <v>78</v>
      </c>
      <c r="B19" s="72" t="s">
        <v>97</v>
      </c>
      <c r="C19" s="108">
        <f t="shared" si="0"/>
        <v>39</v>
      </c>
      <c r="D19" s="107"/>
      <c r="E19" s="107">
        <v>39</v>
      </c>
      <c r="F19" s="64"/>
      <c r="G19" s="64"/>
      <c r="H19" s="64"/>
    </row>
    <row r="20" spans="1:8" ht="47.25" customHeight="1">
      <c r="A20" s="71" t="s">
        <v>98</v>
      </c>
      <c r="B20" s="72" t="s">
        <v>99</v>
      </c>
      <c r="C20" s="108">
        <f t="shared" si="0"/>
        <v>79</v>
      </c>
      <c r="D20" s="107"/>
      <c r="E20" s="107">
        <f t="shared" si="1"/>
        <v>79</v>
      </c>
      <c r="F20" s="64"/>
      <c r="G20" s="64"/>
      <c r="H20" s="64"/>
    </row>
    <row r="21" spans="1:8" ht="47.25" customHeight="1">
      <c r="A21" s="40" t="s">
        <v>78</v>
      </c>
      <c r="B21" s="72" t="s">
        <v>100</v>
      </c>
      <c r="C21" s="108">
        <f t="shared" si="0"/>
        <v>79</v>
      </c>
      <c r="D21" s="107"/>
      <c r="E21" s="107">
        <v>79</v>
      </c>
      <c r="F21" s="64"/>
      <c r="G21" s="64"/>
      <c r="H21" s="64"/>
    </row>
    <row r="22" spans="1:8" ht="47.25" customHeight="1">
      <c r="A22" s="71" t="s">
        <v>101</v>
      </c>
      <c r="B22" s="72" t="s">
        <v>102</v>
      </c>
      <c r="C22" s="108">
        <f t="shared" si="0"/>
        <v>28798.857678</v>
      </c>
      <c r="D22" s="107"/>
      <c r="E22" s="107">
        <f>E23+E27+E30</f>
        <v>28798.857678</v>
      </c>
      <c r="F22" s="64"/>
      <c r="G22" s="64"/>
      <c r="H22" s="64"/>
    </row>
    <row r="23" spans="1:8" ht="47.25" customHeight="1">
      <c r="A23" s="71" t="s">
        <v>76</v>
      </c>
      <c r="B23" s="72" t="s">
        <v>103</v>
      </c>
      <c r="C23" s="108">
        <f t="shared" si="0"/>
        <v>1190.172863</v>
      </c>
      <c r="D23" s="107"/>
      <c r="E23" s="107">
        <f>SUM(E24:E26)</f>
        <v>1190.172863</v>
      </c>
      <c r="F23" s="64"/>
      <c r="G23" s="64"/>
      <c r="H23" s="64"/>
    </row>
    <row r="24" spans="1:8" ht="47.25" customHeight="1">
      <c r="A24" s="40" t="s">
        <v>104</v>
      </c>
      <c r="B24" s="72" t="s">
        <v>105</v>
      </c>
      <c r="C24" s="108">
        <f t="shared" si="0"/>
        <v>1.5476</v>
      </c>
      <c r="D24" s="107"/>
      <c r="E24" s="107">
        <v>1.5476</v>
      </c>
      <c r="F24" s="64"/>
      <c r="G24" s="64"/>
      <c r="H24" s="64"/>
    </row>
    <row r="25" spans="1:8" ht="47.25" customHeight="1">
      <c r="A25" s="40" t="s">
        <v>89</v>
      </c>
      <c r="B25" s="72" t="s">
        <v>106</v>
      </c>
      <c r="C25" s="108">
        <f t="shared" si="0"/>
        <v>148.47455</v>
      </c>
      <c r="D25" s="107"/>
      <c r="E25" s="107">
        <v>148.47455</v>
      </c>
      <c r="F25" s="64"/>
      <c r="G25" s="64"/>
      <c r="H25" s="64"/>
    </row>
    <row r="26" spans="1:8" ht="47.25" customHeight="1">
      <c r="A26" s="40" t="s">
        <v>93</v>
      </c>
      <c r="B26" s="72" t="s">
        <v>107</v>
      </c>
      <c r="C26" s="108">
        <f t="shared" si="0"/>
        <v>1040.150713</v>
      </c>
      <c r="D26" s="107"/>
      <c r="E26" s="107">
        <v>1040.150713</v>
      </c>
      <c r="F26" s="64"/>
      <c r="G26" s="64"/>
      <c r="H26" s="64"/>
    </row>
    <row r="27" spans="1:8" ht="47.25" customHeight="1">
      <c r="A27" s="71" t="s">
        <v>86</v>
      </c>
      <c r="B27" s="72" t="s">
        <v>108</v>
      </c>
      <c r="C27" s="108">
        <f t="shared" si="0"/>
        <v>23999.754815</v>
      </c>
      <c r="D27" s="107"/>
      <c r="E27" s="107">
        <f>SUM(E28:E29)</f>
        <v>23999.754815</v>
      </c>
      <c r="F27" s="64"/>
      <c r="G27" s="64"/>
      <c r="H27" s="64"/>
    </row>
    <row r="28" spans="1:8" ht="47.25" customHeight="1">
      <c r="A28" s="40" t="s">
        <v>84</v>
      </c>
      <c r="B28" s="72" t="s">
        <v>109</v>
      </c>
      <c r="C28" s="108">
        <f t="shared" si="0"/>
        <v>2100</v>
      </c>
      <c r="D28" s="107"/>
      <c r="E28" s="107">
        <v>2100</v>
      </c>
      <c r="F28" s="64"/>
      <c r="G28" s="64"/>
      <c r="H28" s="64"/>
    </row>
    <row r="29" spans="1:8" ht="47.25" customHeight="1">
      <c r="A29" s="40" t="s">
        <v>93</v>
      </c>
      <c r="B29" s="72" t="s">
        <v>110</v>
      </c>
      <c r="C29" s="108">
        <f t="shared" si="0"/>
        <v>21899.754815</v>
      </c>
      <c r="D29" s="107"/>
      <c r="E29" s="107">
        <v>21899.754815</v>
      </c>
      <c r="F29" s="64"/>
      <c r="G29" s="64"/>
      <c r="H29" s="64"/>
    </row>
    <row r="30" spans="1:8" ht="47.25" customHeight="1">
      <c r="A30" s="71" t="s">
        <v>111</v>
      </c>
      <c r="B30" s="72" t="s">
        <v>112</v>
      </c>
      <c r="C30" s="108">
        <f t="shared" si="0"/>
        <v>3608.93</v>
      </c>
      <c r="D30" s="107"/>
      <c r="E30" s="107">
        <f>E31</f>
        <v>3608.93</v>
      </c>
      <c r="F30" s="64"/>
      <c r="G30" s="64"/>
      <c r="H30" s="64"/>
    </row>
    <row r="31" spans="1:8" ht="47.25" customHeight="1">
      <c r="A31" s="40" t="s">
        <v>78</v>
      </c>
      <c r="B31" s="72" t="s">
        <v>113</v>
      </c>
      <c r="C31" s="108">
        <f t="shared" si="0"/>
        <v>3608.93</v>
      </c>
      <c r="D31" s="107"/>
      <c r="E31" s="107">
        <v>3608.93</v>
      </c>
      <c r="F31" s="64"/>
      <c r="G31" s="64"/>
      <c r="H31" s="64"/>
    </row>
    <row r="32" spans="1:8" ht="47.25" customHeight="1">
      <c r="A32" s="71" t="s">
        <v>114</v>
      </c>
      <c r="B32" s="72" t="s">
        <v>115</v>
      </c>
      <c r="C32" s="108">
        <f t="shared" si="0"/>
        <v>1122.7882</v>
      </c>
      <c r="D32" s="107"/>
      <c r="E32" s="107">
        <f>E33+E36</f>
        <v>1122.7882</v>
      </c>
      <c r="F32" s="64"/>
      <c r="G32" s="64"/>
      <c r="H32" s="64"/>
    </row>
    <row r="33" spans="1:8" ht="47.25" customHeight="1">
      <c r="A33" s="71" t="s">
        <v>76</v>
      </c>
      <c r="B33" s="72" t="s">
        <v>116</v>
      </c>
      <c r="C33" s="108">
        <f t="shared" si="0"/>
        <v>411.6882</v>
      </c>
      <c r="D33" s="107"/>
      <c r="E33" s="107">
        <f>SUM(E34:E35)</f>
        <v>411.6882</v>
      </c>
      <c r="F33" s="64"/>
      <c r="G33" s="64"/>
      <c r="H33" s="64"/>
    </row>
    <row r="34" spans="1:8" ht="47.25" customHeight="1">
      <c r="A34" s="40" t="s">
        <v>104</v>
      </c>
      <c r="B34" s="72" t="s">
        <v>105</v>
      </c>
      <c r="C34" s="108">
        <f t="shared" si="0"/>
        <v>403.6882</v>
      </c>
      <c r="D34" s="107"/>
      <c r="E34" s="107">
        <v>403.6882</v>
      </c>
      <c r="F34" s="64"/>
      <c r="G34" s="64"/>
      <c r="H34" s="64"/>
    </row>
    <row r="35" spans="1:8" ht="47.25" customHeight="1">
      <c r="A35" s="40" t="s">
        <v>117</v>
      </c>
      <c r="B35" s="72" t="s">
        <v>118</v>
      </c>
      <c r="C35" s="108">
        <f t="shared" si="0"/>
        <v>8</v>
      </c>
      <c r="D35" s="107"/>
      <c r="E35" s="107">
        <v>8</v>
      </c>
      <c r="F35" s="64"/>
      <c r="G35" s="64"/>
      <c r="H35" s="64"/>
    </row>
    <row r="36" spans="1:8" ht="47.25" customHeight="1">
      <c r="A36" s="71" t="s">
        <v>119</v>
      </c>
      <c r="B36" s="72" t="s">
        <v>120</v>
      </c>
      <c r="C36" s="108">
        <f t="shared" si="0"/>
        <v>711.1</v>
      </c>
      <c r="D36" s="107"/>
      <c r="E36" s="107">
        <f aca="true" t="shared" si="2" ref="E36:E39">E37</f>
        <v>711.1</v>
      </c>
      <c r="F36" s="64"/>
      <c r="G36" s="64"/>
      <c r="H36" s="64"/>
    </row>
    <row r="37" spans="1:8" ht="47.25" customHeight="1">
      <c r="A37" s="40" t="s">
        <v>78</v>
      </c>
      <c r="B37" s="72" t="s">
        <v>121</v>
      </c>
      <c r="C37" s="108">
        <f t="shared" si="0"/>
        <v>711.1</v>
      </c>
      <c r="D37" s="107"/>
      <c r="E37" s="107">
        <v>711.1</v>
      </c>
      <c r="F37" s="64"/>
      <c r="G37" s="64"/>
      <c r="H37" s="64"/>
    </row>
    <row r="38" spans="1:8" ht="47.25" customHeight="1">
      <c r="A38" s="71" t="s">
        <v>122</v>
      </c>
      <c r="B38" s="72" t="s">
        <v>123</v>
      </c>
      <c r="C38" s="108">
        <f t="shared" si="0"/>
        <v>30</v>
      </c>
      <c r="D38" s="107"/>
      <c r="E38" s="107">
        <f t="shared" si="2"/>
        <v>30</v>
      </c>
      <c r="F38" s="64"/>
      <c r="G38" s="64"/>
      <c r="H38" s="64"/>
    </row>
    <row r="39" spans="1:8" ht="47.25" customHeight="1">
      <c r="A39" s="71" t="s">
        <v>76</v>
      </c>
      <c r="B39" s="72" t="s">
        <v>124</v>
      </c>
      <c r="C39" s="108">
        <f t="shared" si="0"/>
        <v>30</v>
      </c>
      <c r="D39" s="107"/>
      <c r="E39" s="107">
        <f t="shared" si="2"/>
        <v>30</v>
      </c>
      <c r="F39" s="64"/>
      <c r="G39" s="64"/>
      <c r="H39" s="64"/>
    </row>
    <row r="40" spans="1:8" ht="47.25" customHeight="1">
      <c r="A40" s="40" t="s">
        <v>125</v>
      </c>
      <c r="B40" s="72" t="s">
        <v>126</v>
      </c>
      <c r="C40" s="108">
        <f t="shared" si="0"/>
        <v>30</v>
      </c>
      <c r="D40" s="107"/>
      <c r="E40" s="107">
        <v>30</v>
      </c>
      <c r="F40" s="64"/>
      <c r="G40" s="64"/>
      <c r="H40" s="64"/>
    </row>
    <row r="41" spans="1:8" ht="47.25" customHeight="1">
      <c r="A41" s="71" t="s">
        <v>127</v>
      </c>
      <c r="B41" s="72" t="s">
        <v>128</v>
      </c>
      <c r="C41" s="108">
        <f t="shared" si="0"/>
        <v>72.8</v>
      </c>
      <c r="D41" s="107"/>
      <c r="E41" s="107">
        <f>E42</f>
        <v>72.8</v>
      </c>
      <c r="F41" s="64"/>
      <c r="G41" s="64"/>
      <c r="H41" s="64"/>
    </row>
    <row r="42" spans="1:8" ht="47.25" customHeight="1">
      <c r="A42" s="71" t="s">
        <v>76</v>
      </c>
      <c r="B42" s="72" t="s">
        <v>129</v>
      </c>
      <c r="C42" s="108">
        <f t="shared" si="0"/>
        <v>72.8</v>
      </c>
      <c r="D42" s="107"/>
      <c r="E42" s="107">
        <f>SUM(E43:E44)</f>
        <v>72.8</v>
      </c>
      <c r="F42" s="64"/>
      <c r="G42" s="64"/>
      <c r="H42" s="64"/>
    </row>
    <row r="43" spans="1:8" ht="47.25" customHeight="1">
      <c r="A43" s="40" t="s">
        <v>130</v>
      </c>
      <c r="B43" s="72" t="s">
        <v>131</v>
      </c>
      <c r="C43" s="108">
        <f t="shared" si="0"/>
        <v>10</v>
      </c>
      <c r="D43" s="107"/>
      <c r="E43" s="107">
        <v>10</v>
      </c>
      <c r="F43" s="64"/>
      <c r="G43" s="64"/>
      <c r="H43" s="64"/>
    </row>
    <row r="44" spans="1:8" ht="47.25" customHeight="1">
      <c r="A44" s="40" t="s">
        <v>132</v>
      </c>
      <c r="B44" s="72" t="s">
        <v>133</v>
      </c>
      <c r="C44" s="108">
        <f t="shared" si="0"/>
        <v>62.8</v>
      </c>
      <c r="D44" s="107"/>
      <c r="E44" s="107">
        <v>62.8</v>
      </c>
      <c r="F44" s="64"/>
      <c r="G44" s="64"/>
      <c r="H44" s="64"/>
    </row>
    <row r="45" spans="1:8" ht="47.25" customHeight="1">
      <c r="A45" s="71"/>
      <c r="B45" s="40" t="s">
        <v>134</v>
      </c>
      <c r="C45" s="107">
        <f>D45+E45</f>
        <v>31644.635641999997</v>
      </c>
      <c r="D45" s="109">
        <f>D7</f>
        <v>1065.088644</v>
      </c>
      <c r="E45" s="112">
        <f>E7+E22+E32+E38+E41</f>
        <v>30579.546997999998</v>
      </c>
      <c r="F45" s="25"/>
      <c r="G45" s="25"/>
      <c r="H45" s="25"/>
    </row>
    <row r="46" ht="27.75" customHeight="1">
      <c r="A46" s="74" t="s">
        <v>135</v>
      </c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4">
      <selection activeCell="B8" sqref="B8"/>
    </sheetView>
  </sheetViews>
  <sheetFormatPr defaultColWidth="6.66015625" defaultRowHeight="18" customHeight="1"/>
  <cols>
    <col min="1" max="1" width="50.66015625" style="63" customWidth="1"/>
    <col min="2" max="2" width="17.66015625" style="63" customWidth="1"/>
    <col min="3" max="3" width="50.66015625" style="63" customWidth="1"/>
    <col min="4" max="4" width="17.66015625" style="63" customWidth="1"/>
    <col min="5" max="157" width="9" style="63" customWidth="1"/>
    <col min="158" max="250" width="9.16015625" style="63" customWidth="1"/>
    <col min="251" max="16384" width="6.66015625" style="63" customWidth="1"/>
  </cols>
  <sheetData>
    <row r="1" ht="24" customHeight="1">
      <c r="A1" s="17" t="s">
        <v>136</v>
      </c>
    </row>
    <row r="2" spans="1:250" ht="42" customHeight="1">
      <c r="A2" s="18" t="s">
        <v>137</v>
      </c>
      <c r="B2" s="18"/>
      <c r="C2" s="18"/>
      <c r="D2" s="79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</row>
    <row r="3" spans="1:250" ht="24" customHeight="1">
      <c r="A3" s="5" t="s">
        <v>2</v>
      </c>
      <c r="B3" s="14"/>
      <c r="C3" s="14"/>
      <c r="D3" s="14" t="s">
        <v>3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0" ht="36.75" customHeight="1">
      <c r="A4" s="20" t="s">
        <v>4</v>
      </c>
      <c r="B4" s="20"/>
      <c r="C4" s="20" t="s">
        <v>5</v>
      </c>
      <c r="D4" s="20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</row>
    <row r="5" spans="1:250" ht="36.75" customHeight="1">
      <c r="A5" s="20" t="s">
        <v>6</v>
      </c>
      <c r="B5" s="80" t="s">
        <v>7</v>
      </c>
      <c r="C5" s="20" t="s">
        <v>6</v>
      </c>
      <c r="D5" s="80" t="s">
        <v>7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</row>
    <row r="6" spans="1:250" ht="30" customHeight="1">
      <c r="A6" s="30" t="s">
        <v>138</v>
      </c>
      <c r="B6" s="64">
        <f>SUM(B7:B9)</f>
        <v>29874.259842000003</v>
      </c>
      <c r="C6" s="41" t="s">
        <v>9</v>
      </c>
      <c r="D6" s="64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</row>
    <row r="7" spans="1:250" ht="30" customHeight="1">
      <c r="A7" s="30" t="s">
        <v>139</v>
      </c>
      <c r="B7" s="64">
        <f>'11'!C62+6!C36</f>
        <v>29874.259842000003</v>
      </c>
      <c r="C7" s="41" t="s">
        <v>11</v>
      </c>
      <c r="D7" s="25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</row>
    <row r="8" spans="1:250" ht="30" customHeight="1">
      <c r="A8" s="30" t="s">
        <v>140</v>
      </c>
      <c r="B8" s="25"/>
      <c r="C8" s="41" t="s">
        <v>13</v>
      </c>
      <c r="D8" s="25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</row>
    <row r="9" spans="1:250" ht="30" customHeight="1">
      <c r="A9" s="30" t="s">
        <v>141</v>
      </c>
      <c r="B9" s="64">
        <f>D27</f>
        <v>0</v>
      </c>
      <c r="C9" s="41" t="s">
        <v>15</v>
      </c>
      <c r="D9" s="25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</row>
    <row r="10" spans="1:250" ht="30" customHeight="1">
      <c r="A10" s="30" t="s">
        <v>142</v>
      </c>
      <c r="B10" s="64">
        <f>B11</f>
        <v>1770.3757999999998</v>
      </c>
      <c r="C10" s="41" t="s">
        <v>17</v>
      </c>
      <c r="D10" s="25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</row>
    <row r="11" spans="1:250" ht="30" customHeight="1">
      <c r="A11" s="30" t="s">
        <v>139</v>
      </c>
      <c r="B11" s="64">
        <f>'11'!F62</f>
        <v>1770.3757999999998</v>
      </c>
      <c r="C11" s="81" t="s">
        <v>19</v>
      </c>
      <c r="D11" s="25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</row>
    <row r="12" spans="1:250" ht="30" customHeight="1">
      <c r="A12" s="30" t="s">
        <v>140</v>
      </c>
      <c r="B12" s="25"/>
      <c r="C12" s="41" t="s">
        <v>21</v>
      </c>
      <c r="D12" s="25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</row>
    <row r="13" spans="1:250" ht="30" customHeight="1">
      <c r="A13" s="30" t="s">
        <v>141</v>
      </c>
      <c r="B13" s="82"/>
      <c r="C13" s="41" t="s">
        <v>23</v>
      </c>
      <c r="D13" s="25">
        <f>5!C6</f>
        <v>1620.189764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</row>
    <row r="14" spans="1:250" ht="30" customHeight="1">
      <c r="A14" s="76"/>
      <c r="B14" s="82"/>
      <c r="C14" s="41" t="s">
        <v>25</v>
      </c>
      <c r="D14" s="25">
        <f>5!C21</f>
        <v>28798.857678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</row>
    <row r="15" spans="1:250" ht="30" customHeight="1">
      <c r="A15" s="83"/>
      <c r="B15" s="82"/>
      <c r="C15" s="41" t="s">
        <v>26</v>
      </c>
      <c r="D15" s="25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</row>
    <row r="16" spans="1:250" ht="30" customHeight="1">
      <c r="A16" s="30"/>
      <c r="B16" s="82"/>
      <c r="C16" s="41" t="s">
        <v>27</v>
      </c>
      <c r="D16" s="25">
        <f>5!C31</f>
        <v>1122.7882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</row>
    <row r="17" spans="1:250" ht="30" customHeight="1">
      <c r="A17" s="30"/>
      <c r="B17" s="82"/>
      <c r="C17" s="41" t="s">
        <v>28</v>
      </c>
      <c r="D17" s="25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</row>
    <row r="18" spans="1:250" ht="30" customHeight="1">
      <c r="A18" s="30"/>
      <c r="B18" s="25"/>
      <c r="C18" s="41" t="s">
        <v>29</v>
      </c>
      <c r="D18" s="25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</row>
    <row r="19" spans="1:250" ht="30" customHeight="1">
      <c r="A19" s="30"/>
      <c r="B19" s="25"/>
      <c r="C19" s="41" t="s">
        <v>30</v>
      </c>
      <c r="D19" s="2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</row>
    <row r="20" spans="1:250" ht="30" customHeight="1">
      <c r="A20" s="30"/>
      <c r="B20" s="25"/>
      <c r="C20" s="41" t="s">
        <v>31</v>
      </c>
      <c r="D20" s="84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</row>
    <row r="21" spans="1:250" ht="30" customHeight="1">
      <c r="A21" s="30"/>
      <c r="B21" s="25"/>
      <c r="C21" s="41" t="s">
        <v>32</v>
      </c>
      <c r="D21" s="84">
        <f>5!C37</f>
        <v>30</v>
      </c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</row>
    <row r="22" spans="1:250" ht="30" customHeight="1">
      <c r="A22" s="30"/>
      <c r="B22" s="25"/>
      <c r="C22" s="85" t="s">
        <v>33</v>
      </c>
      <c r="D22" s="25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</row>
    <row r="23" spans="1:250" ht="30" customHeight="1">
      <c r="A23" s="30"/>
      <c r="B23" s="25"/>
      <c r="C23" s="85" t="s">
        <v>34</v>
      </c>
      <c r="D23" s="8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</row>
    <row r="24" spans="1:250" ht="30.75" customHeight="1">
      <c r="A24" s="30"/>
      <c r="B24" s="25"/>
      <c r="C24" s="85" t="s">
        <v>35</v>
      </c>
      <c r="D24" s="86">
        <f>5!C40</f>
        <v>72.8</v>
      </c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</row>
    <row r="25" spans="1:250" ht="30.75" customHeight="1">
      <c r="A25" s="30"/>
      <c r="B25" s="25"/>
      <c r="C25" s="85" t="s">
        <v>36</v>
      </c>
      <c r="D25" s="8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</row>
    <row r="26" spans="1:250" ht="30.75" customHeight="1">
      <c r="A26" s="30"/>
      <c r="B26" s="25"/>
      <c r="C26" s="85" t="s">
        <v>37</v>
      </c>
      <c r="D26" s="8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</row>
    <row r="27" spans="1:250" ht="30.75" customHeight="1">
      <c r="A27" s="30"/>
      <c r="B27" s="25"/>
      <c r="C27" s="85" t="s">
        <v>38</v>
      </c>
      <c r="D27" s="64">
        <f>'10'!C15</f>
        <v>0</v>
      </c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</row>
    <row r="28" spans="1:250" ht="30" customHeight="1">
      <c r="A28" s="30"/>
      <c r="B28" s="25"/>
      <c r="C28" s="30"/>
      <c r="D28" s="25"/>
      <c r="E28" s="97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</row>
    <row r="29" spans="1:250" ht="30" customHeight="1">
      <c r="A29" s="87"/>
      <c r="B29" s="25"/>
      <c r="C29" s="30" t="s">
        <v>143</v>
      </c>
      <c r="D29" s="25"/>
      <c r="E29" s="97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</row>
    <row r="30" spans="1:250" ht="30" customHeight="1">
      <c r="A30" s="87"/>
      <c r="B30" s="25"/>
      <c r="C30" s="25"/>
      <c r="D30" s="73">
        <v>0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97"/>
      <c r="HB30" s="97"/>
      <c r="HC30" s="97"/>
      <c r="HD30" s="97"/>
      <c r="HE30" s="97"/>
      <c r="HF30" s="97"/>
      <c r="HG30" s="97"/>
      <c r="HH30" s="97"/>
      <c r="HI30" s="97"/>
      <c r="HJ30" s="97"/>
      <c r="HK30" s="97"/>
      <c r="HL30" s="97"/>
      <c r="HM30" s="97"/>
      <c r="HN30" s="97"/>
      <c r="HO30" s="97"/>
      <c r="HP30" s="97"/>
      <c r="HQ30" s="97"/>
      <c r="HR30" s="97"/>
      <c r="HS30" s="97"/>
      <c r="HT30" s="97"/>
      <c r="HU30" s="97"/>
      <c r="HV30" s="97"/>
      <c r="HW30" s="97"/>
      <c r="HX30" s="97"/>
      <c r="HY30" s="97"/>
      <c r="HZ30" s="97"/>
      <c r="IA30" s="97"/>
      <c r="IB30" s="97"/>
      <c r="IC30" s="97"/>
      <c r="ID30" s="97"/>
      <c r="IE30" s="97"/>
      <c r="IF30" s="97"/>
      <c r="IG30" s="97"/>
      <c r="IH30" s="97"/>
      <c r="II30" s="97"/>
      <c r="IJ30" s="97"/>
      <c r="IK30" s="97"/>
      <c r="IL30" s="97"/>
      <c r="IM30" s="97"/>
      <c r="IN30" s="97"/>
      <c r="IO30" s="97"/>
      <c r="IP30" s="97"/>
    </row>
    <row r="31" spans="1:250" ht="30" customHeight="1">
      <c r="A31" s="76" t="s">
        <v>43</v>
      </c>
      <c r="B31" s="64">
        <f>B6+B10</f>
        <v>31644.635642</v>
      </c>
      <c r="C31" s="76" t="s">
        <v>44</v>
      </c>
      <c r="D31" s="64">
        <f>SUM(D6:D30)</f>
        <v>31644.635641999997</v>
      </c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</row>
    <row r="32" spans="1:250" ht="27" customHeight="1">
      <c r="A32" s="32"/>
      <c r="B32" s="88"/>
      <c r="C32" s="89"/>
      <c r="D32" s="90">
        <v>0</v>
      </c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</row>
    <row r="33" spans="1:250" ht="27.75" customHeight="1">
      <c r="A33" s="91"/>
      <c r="B33" s="92"/>
      <c r="C33" s="91"/>
      <c r="D33" s="92"/>
      <c r="E33" s="91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</row>
    <row r="34" spans="1:250" ht="27.75" customHeight="1">
      <c r="A34" s="93"/>
      <c r="B34" s="94"/>
      <c r="C34" s="94"/>
      <c r="D34" s="94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  <c r="IO34" s="100"/>
      <c r="IP34" s="100"/>
    </row>
    <row r="35" spans="1:250" ht="27.75" customHeight="1">
      <c r="A35" s="94"/>
      <c r="B35" s="94"/>
      <c r="C35" s="94"/>
      <c r="D35" s="94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</row>
    <row r="36" spans="1:250" ht="27.75" customHeight="1">
      <c r="A36" s="94"/>
      <c r="B36" s="94"/>
      <c r="C36" s="94"/>
      <c r="D36" s="94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  <c r="IP36" s="100"/>
    </row>
    <row r="37" spans="1:250" ht="27.75" customHeight="1">
      <c r="A37" s="94"/>
      <c r="B37" s="94"/>
      <c r="C37" s="94"/>
      <c r="D37" s="94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  <c r="IL37" s="100"/>
      <c r="IM37" s="100"/>
      <c r="IN37" s="100"/>
      <c r="IO37" s="100"/>
      <c r="IP37" s="10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45"/>
  <sheetViews>
    <sheetView showGridLines="0" showZeros="0" zoomScale="115" zoomScaleNormal="115" zoomScaleSheetLayoutView="85" workbookViewId="0" topLeftCell="A37">
      <selection activeCell="C44" sqref="C44"/>
    </sheetView>
  </sheetViews>
  <sheetFormatPr defaultColWidth="9.16015625" defaultRowHeight="27.75" customHeight="1"/>
  <cols>
    <col min="1" max="1" width="16.83203125" style="16" customWidth="1"/>
    <col min="2" max="2" width="29.5" style="67" customWidth="1"/>
    <col min="3" max="3" width="19" style="16" customWidth="1"/>
    <col min="4" max="4" width="15.5" style="16" customWidth="1"/>
    <col min="5" max="5" width="18" style="16" customWidth="1"/>
    <col min="6" max="6" width="15.5" style="16" customWidth="1"/>
    <col min="7" max="7" width="19.83203125" style="16" customWidth="1"/>
    <col min="8" max="245" width="7.66015625" style="16" customWidth="1"/>
    <col min="246" max="16384" width="9.16015625" style="63" customWidth="1"/>
  </cols>
  <sheetData>
    <row r="1" spans="1:3" ht="27.75" customHeight="1">
      <c r="A1" s="17" t="s">
        <v>144</v>
      </c>
      <c r="B1" s="68"/>
      <c r="C1" s="17"/>
    </row>
    <row r="2" spans="1:7" s="13" customFormat="1" ht="34.5" customHeight="1">
      <c r="A2" s="18" t="s">
        <v>145</v>
      </c>
      <c r="B2" s="69"/>
      <c r="C2" s="18"/>
      <c r="D2" s="18"/>
      <c r="E2" s="18"/>
      <c r="F2" s="18"/>
      <c r="G2" s="18"/>
    </row>
    <row r="3" spans="1:7" s="14" customFormat="1" ht="30.75" customHeight="1">
      <c r="A3" s="5" t="s">
        <v>2</v>
      </c>
      <c r="B3" s="19"/>
      <c r="G3" s="14" t="s">
        <v>3</v>
      </c>
    </row>
    <row r="4" spans="1:245" s="15" customFormat="1" ht="39.75" customHeight="1">
      <c r="A4" s="20" t="s">
        <v>67</v>
      </c>
      <c r="B4" s="20" t="s">
        <v>68</v>
      </c>
      <c r="C4" s="20" t="s">
        <v>50</v>
      </c>
      <c r="D4" s="21" t="s">
        <v>70</v>
      </c>
      <c r="E4" s="21"/>
      <c r="F4" s="21"/>
      <c r="G4" s="76" t="s">
        <v>71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</row>
    <row r="5" spans="1:245" s="15" customFormat="1" ht="39.75" customHeight="1">
      <c r="A5" s="20"/>
      <c r="B5" s="20"/>
      <c r="C5" s="20"/>
      <c r="D5" s="20" t="s">
        <v>146</v>
      </c>
      <c r="E5" s="20" t="s">
        <v>147</v>
      </c>
      <c r="F5" s="20" t="s">
        <v>148</v>
      </c>
      <c r="G5" s="76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</row>
    <row r="6" spans="1:7" ht="34.5" customHeight="1">
      <c r="A6" s="70">
        <v>211</v>
      </c>
      <c r="B6" s="61" t="s">
        <v>75</v>
      </c>
      <c r="C6" s="64">
        <f>D6+G6</f>
        <v>1620.189764</v>
      </c>
      <c r="D6" s="64">
        <f>D7</f>
        <v>1065.088644</v>
      </c>
      <c r="E6" s="64">
        <f>E7</f>
        <v>966.9886439999999</v>
      </c>
      <c r="F6" s="64">
        <f>F7</f>
        <v>98.10000000000001</v>
      </c>
      <c r="G6" s="64">
        <f>G7+G10+G12+G15+G17+G19</f>
        <v>555.10112</v>
      </c>
    </row>
    <row r="7" spans="1:7" ht="34.5" customHeight="1">
      <c r="A7" s="71" t="s">
        <v>76</v>
      </c>
      <c r="B7" s="30" t="s">
        <v>77</v>
      </c>
      <c r="C7" s="64">
        <f>D7+G7</f>
        <v>1076.6486439999999</v>
      </c>
      <c r="D7" s="64">
        <f>D8</f>
        <v>1065.088644</v>
      </c>
      <c r="E7" s="64">
        <f>E8</f>
        <v>966.9886439999999</v>
      </c>
      <c r="F7" s="64">
        <f>F8</f>
        <v>98.10000000000001</v>
      </c>
      <c r="G7" s="64">
        <f>SUM(G8:G9)</f>
        <v>11.56</v>
      </c>
    </row>
    <row r="8" spans="1:7" ht="34.5" customHeight="1">
      <c r="A8" s="40" t="s">
        <v>78</v>
      </c>
      <c r="B8" s="30" t="s">
        <v>79</v>
      </c>
      <c r="C8" s="64">
        <f>D8</f>
        <v>1065.088644</v>
      </c>
      <c r="D8" s="64">
        <f>E8+F8</f>
        <v>1065.088644</v>
      </c>
      <c r="E8" s="64">
        <f>6!D6</f>
        <v>966.9886439999999</v>
      </c>
      <c r="F8" s="64">
        <f>6!C15+6!C34</f>
        <v>98.10000000000001</v>
      </c>
      <c r="G8" s="77"/>
    </row>
    <row r="9" spans="1:7" ht="34.5" customHeight="1">
      <c r="A9" s="40" t="s">
        <v>80</v>
      </c>
      <c r="B9" s="72" t="s">
        <v>81</v>
      </c>
      <c r="C9" s="64">
        <f aca="true" t="shared" si="0" ref="C9:C11">G9</f>
        <v>11.56</v>
      </c>
      <c r="D9" s="64"/>
      <c r="E9" s="77"/>
      <c r="F9" s="25"/>
      <c r="G9" s="64">
        <v>11.56</v>
      </c>
    </row>
    <row r="10" spans="1:7" ht="34.5" customHeight="1">
      <c r="A10" s="71" t="s">
        <v>82</v>
      </c>
      <c r="B10" s="30" t="s">
        <v>83</v>
      </c>
      <c r="C10" s="64">
        <f t="shared" si="0"/>
        <v>16.231</v>
      </c>
      <c r="D10" s="64"/>
      <c r="E10" s="77"/>
      <c r="F10" s="25"/>
      <c r="G10" s="64">
        <f>G11</f>
        <v>16.231</v>
      </c>
    </row>
    <row r="11" spans="1:7" ht="34.5" customHeight="1">
      <c r="A11" s="40" t="s">
        <v>84</v>
      </c>
      <c r="B11" s="30" t="s">
        <v>85</v>
      </c>
      <c r="C11" s="64">
        <f t="shared" si="0"/>
        <v>16.231</v>
      </c>
      <c r="D11" s="64"/>
      <c r="E11" s="77"/>
      <c r="F11" s="25"/>
      <c r="G11" s="64">
        <v>16.231</v>
      </c>
    </row>
    <row r="12" spans="1:7" ht="34.5" customHeight="1">
      <c r="A12" s="71" t="s">
        <v>86</v>
      </c>
      <c r="B12" s="72" t="s">
        <v>87</v>
      </c>
      <c r="C12" s="64">
        <f aca="true" t="shared" si="1" ref="C12:C43">G12</f>
        <v>364.31012</v>
      </c>
      <c r="D12" s="64"/>
      <c r="E12" s="77"/>
      <c r="F12" s="25"/>
      <c r="G12" s="64">
        <f>G13+G14</f>
        <v>364.31012</v>
      </c>
    </row>
    <row r="13" spans="1:7" ht="34.5" customHeight="1">
      <c r="A13" s="40" t="s">
        <v>78</v>
      </c>
      <c r="B13" s="72" t="s">
        <v>88</v>
      </c>
      <c r="C13" s="64">
        <f t="shared" si="1"/>
        <v>319.79012</v>
      </c>
      <c r="D13" s="64"/>
      <c r="E13" s="77"/>
      <c r="F13" s="25"/>
      <c r="G13" s="64">
        <v>319.79012</v>
      </c>
    </row>
    <row r="14" spans="1:7" ht="34.5" customHeight="1">
      <c r="A14" s="40" t="s">
        <v>89</v>
      </c>
      <c r="B14" s="72" t="s">
        <v>90</v>
      </c>
      <c r="C14" s="64">
        <f t="shared" si="1"/>
        <v>44.52</v>
      </c>
      <c r="D14" s="64"/>
      <c r="E14" s="77"/>
      <c r="F14" s="25"/>
      <c r="G14" s="64">
        <v>44.52</v>
      </c>
    </row>
    <row r="15" spans="1:7" ht="34.5" customHeight="1">
      <c r="A15" s="71" t="s">
        <v>91</v>
      </c>
      <c r="B15" s="72" t="s">
        <v>92</v>
      </c>
      <c r="C15" s="64">
        <f t="shared" si="1"/>
        <v>45</v>
      </c>
      <c r="D15" s="64"/>
      <c r="E15" s="77"/>
      <c r="F15" s="25"/>
      <c r="G15" s="64">
        <f>G16</f>
        <v>45</v>
      </c>
    </row>
    <row r="16" spans="1:7" ht="34.5" customHeight="1">
      <c r="A16" s="40" t="s">
        <v>93</v>
      </c>
      <c r="B16" s="72" t="s">
        <v>94</v>
      </c>
      <c r="C16" s="64">
        <f t="shared" si="1"/>
        <v>45</v>
      </c>
      <c r="D16" s="64"/>
      <c r="E16" s="77"/>
      <c r="F16" s="25"/>
      <c r="G16" s="64">
        <v>45</v>
      </c>
    </row>
    <row r="17" spans="1:7" ht="34.5" customHeight="1">
      <c r="A17" s="71" t="s">
        <v>95</v>
      </c>
      <c r="B17" s="72" t="s">
        <v>96</v>
      </c>
      <c r="C17" s="64">
        <f t="shared" si="1"/>
        <v>39</v>
      </c>
      <c r="D17" s="64"/>
      <c r="E17" s="77"/>
      <c r="F17" s="25"/>
      <c r="G17" s="64">
        <f>G18</f>
        <v>39</v>
      </c>
    </row>
    <row r="18" spans="1:7" ht="34.5" customHeight="1">
      <c r="A18" s="40" t="s">
        <v>78</v>
      </c>
      <c r="B18" s="72" t="s">
        <v>97</v>
      </c>
      <c r="C18" s="64">
        <f t="shared" si="1"/>
        <v>39</v>
      </c>
      <c r="D18" s="64"/>
      <c r="E18" s="77"/>
      <c r="F18" s="25"/>
      <c r="G18" s="64">
        <v>39</v>
      </c>
    </row>
    <row r="19" spans="1:7" ht="34.5" customHeight="1">
      <c r="A19" s="71" t="s">
        <v>98</v>
      </c>
      <c r="B19" s="72" t="s">
        <v>99</v>
      </c>
      <c r="C19" s="64">
        <f t="shared" si="1"/>
        <v>79</v>
      </c>
      <c r="D19" s="64"/>
      <c r="E19" s="77"/>
      <c r="F19" s="25"/>
      <c r="G19" s="64">
        <f>G20</f>
        <v>79</v>
      </c>
    </row>
    <row r="20" spans="1:7" ht="34.5" customHeight="1">
      <c r="A20" s="40" t="s">
        <v>78</v>
      </c>
      <c r="B20" s="72" t="s">
        <v>100</v>
      </c>
      <c r="C20" s="64">
        <f t="shared" si="1"/>
        <v>79</v>
      </c>
      <c r="D20" s="64"/>
      <c r="E20" s="77"/>
      <c r="F20" s="25"/>
      <c r="G20" s="64">
        <v>79</v>
      </c>
    </row>
    <row r="21" spans="1:7" ht="34.5" customHeight="1">
      <c r="A21" s="71" t="s">
        <v>101</v>
      </c>
      <c r="B21" s="72" t="s">
        <v>102</v>
      </c>
      <c r="C21" s="64">
        <f t="shared" si="1"/>
        <v>28798.857678</v>
      </c>
      <c r="D21" s="64"/>
      <c r="E21" s="77"/>
      <c r="F21" s="25"/>
      <c r="G21" s="64">
        <f>G22+G26+G29</f>
        <v>28798.857678</v>
      </c>
    </row>
    <row r="22" spans="1:7" ht="34.5" customHeight="1">
      <c r="A22" s="71" t="s">
        <v>76</v>
      </c>
      <c r="B22" s="72" t="s">
        <v>103</v>
      </c>
      <c r="C22" s="64">
        <f t="shared" si="1"/>
        <v>1190.172863</v>
      </c>
      <c r="D22" s="64"/>
      <c r="E22" s="77"/>
      <c r="F22" s="25"/>
      <c r="G22" s="64">
        <f>SUM(G23:G25)</f>
        <v>1190.172863</v>
      </c>
    </row>
    <row r="23" spans="1:7" ht="34.5" customHeight="1">
      <c r="A23" s="40" t="s">
        <v>104</v>
      </c>
      <c r="B23" s="72" t="s">
        <v>105</v>
      </c>
      <c r="C23" s="64">
        <f t="shared" si="1"/>
        <v>1.5476</v>
      </c>
      <c r="D23" s="64"/>
      <c r="E23" s="77"/>
      <c r="F23" s="25"/>
      <c r="G23" s="64">
        <v>1.5476</v>
      </c>
    </row>
    <row r="24" spans="1:7" ht="34.5" customHeight="1">
      <c r="A24" s="40" t="s">
        <v>89</v>
      </c>
      <c r="B24" s="72" t="s">
        <v>106</v>
      </c>
      <c r="C24" s="64">
        <f t="shared" si="1"/>
        <v>148.47455</v>
      </c>
      <c r="D24" s="64"/>
      <c r="E24" s="77"/>
      <c r="F24" s="25"/>
      <c r="G24" s="64">
        <v>148.47455</v>
      </c>
    </row>
    <row r="25" spans="1:7" ht="34.5" customHeight="1">
      <c r="A25" s="40" t="s">
        <v>93</v>
      </c>
      <c r="B25" s="72" t="s">
        <v>107</v>
      </c>
      <c r="C25" s="64">
        <f t="shared" si="1"/>
        <v>1040.150713</v>
      </c>
      <c r="D25" s="64"/>
      <c r="E25" s="77"/>
      <c r="F25" s="25"/>
      <c r="G25" s="64">
        <v>1040.150713</v>
      </c>
    </row>
    <row r="26" spans="1:7" ht="34.5" customHeight="1">
      <c r="A26" s="71" t="s">
        <v>86</v>
      </c>
      <c r="B26" s="72" t="s">
        <v>108</v>
      </c>
      <c r="C26" s="64">
        <f t="shared" si="1"/>
        <v>23999.754815</v>
      </c>
      <c r="D26" s="64"/>
      <c r="E26" s="77"/>
      <c r="F26" s="25"/>
      <c r="G26" s="64">
        <f>SUM(G27:G28)</f>
        <v>23999.754815</v>
      </c>
    </row>
    <row r="27" spans="1:7" ht="34.5" customHeight="1">
      <c r="A27" s="40" t="s">
        <v>84</v>
      </c>
      <c r="B27" s="72" t="s">
        <v>109</v>
      </c>
      <c r="C27" s="64">
        <f t="shared" si="1"/>
        <v>2100</v>
      </c>
      <c r="D27" s="64"/>
      <c r="E27" s="77"/>
      <c r="F27" s="25"/>
      <c r="G27" s="64">
        <v>2100</v>
      </c>
    </row>
    <row r="28" spans="1:7" ht="34.5" customHeight="1">
      <c r="A28" s="40" t="s">
        <v>93</v>
      </c>
      <c r="B28" s="72" t="s">
        <v>110</v>
      </c>
      <c r="C28" s="64">
        <f t="shared" si="1"/>
        <v>21899.754815</v>
      </c>
      <c r="D28" s="64"/>
      <c r="E28" s="77"/>
      <c r="F28" s="25"/>
      <c r="G28" s="64">
        <v>21899.754815</v>
      </c>
    </row>
    <row r="29" spans="1:7" ht="34.5" customHeight="1">
      <c r="A29" s="71" t="s">
        <v>111</v>
      </c>
      <c r="B29" s="72" t="s">
        <v>112</v>
      </c>
      <c r="C29" s="64">
        <f t="shared" si="1"/>
        <v>3608.93</v>
      </c>
      <c r="D29" s="64"/>
      <c r="E29" s="77"/>
      <c r="F29" s="25"/>
      <c r="G29" s="64">
        <f>G30</f>
        <v>3608.93</v>
      </c>
    </row>
    <row r="30" spans="1:7" ht="34.5" customHeight="1">
      <c r="A30" s="40" t="s">
        <v>78</v>
      </c>
      <c r="B30" s="72" t="s">
        <v>113</v>
      </c>
      <c r="C30" s="64">
        <f t="shared" si="1"/>
        <v>3608.93</v>
      </c>
      <c r="D30" s="64"/>
      <c r="E30" s="77"/>
      <c r="F30" s="25"/>
      <c r="G30" s="64">
        <v>3608.93</v>
      </c>
    </row>
    <row r="31" spans="1:7" ht="34.5" customHeight="1">
      <c r="A31" s="71" t="s">
        <v>114</v>
      </c>
      <c r="B31" s="72" t="s">
        <v>115</v>
      </c>
      <c r="C31" s="64">
        <f t="shared" si="1"/>
        <v>1122.7882</v>
      </c>
      <c r="D31" s="64"/>
      <c r="E31" s="77"/>
      <c r="F31" s="25"/>
      <c r="G31" s="64">
        <f>G32+G35</f>
        <v>1122.7882</v>
      </c>
    </row>
    <row r="32" spans="1:7" ht="34.5" customHeight="1">
      <c r="A32" s="71" t="s">
        <v>76</v>
      </c>
      <c r="B32" s="72" t="s">
        <v>116</v>
      </c>
      <c r="C32" s="64">
        <f t="shared" si="1"/>
        <v>411.6882</v>
      </c>
      <c r="D32" s="64"/>
      <c r="E32" s="77"/>
      <c r="F32" s="25"/>
      <c r="G32" s="64">
        <f>SUM(G33:G34)</f>
        <v>411.6882</v>
      </c>
    </row>
    <row r="33" spans="1:7" ht="34.5" customHeight="1">
      <c r="A33" s="40" t="s">
        <v>104</v>
      </c>
      <c r="B33" s="72" t="s">
        <v>105</v>
      </c>
      <c r="C33" s="64">
        <f t="shared" si="1"/>
        <v>403.6882</v>
      </c>
      <c r="D33" s="64"/>
      <c r="E33" s="77"/>
      <c r="F33" s="25"/>
      <c r="G33" s="64">
        <v>403.6882</v>
      </c>
    </row>
    <row r="34" spans="1:7" ht="34.5" customHeight="1">
      <c r="A34" s="40" t="s">
        <v>117</v>
      </c>
      <c r="B34" s="72" t="s">
        <v>118</v>
      </c>
      <c r="C34" s="64">
        <f t="shared" si="1"/>
        <v>8</v>
      </c>
      <c r="D34" s="64"/>
      <c r="E34" s="77"/>
      <c r="F34" s="25"/>
      <c r="G34" s="64">
        <v>8</v>
      </c>
    </row>
    <row r="35" spans="1:7" ht="34.5" customHeight="1">
      <c r="A35" s="71" t="s">
        <v>119</v>
      </c>
      <c r="B35" s="72" t="s">
        <v>120</v>
      </c>
      <c r="C35" s="64">
        <f t="shared" si="1"/>
        <v>711.1</v>
      </c>
      <c r="D35" s="64"/>
      <c r="E35" s="77"/>
      <c r="F35" s="25"/>
      <c r="G35" s="64">
        <f>G36</f>
        <v>711.1</v>
      </c>
    </row>
    <row r="36" spans="1:7" ht="34.5" customHeight="1">
      <c r="A36" s="40" t="s">
        <v>78</v>
      </c>
      <c r="B36" s="72" t="s">
        <v>121</v>
      </c>
      <c r="C36" s="64">
        <f t="shared" si="1"/>
        <v>711.1</v>
      </c>
      <c r="D36" s="64"/>
      <c r="E36" s="77"/>
      <c r="F36" s="25"/>
      <c r="G36" s="64">
        <v>711.1</v>
      </c>
    </row>
    <row r="37" spans="1:7" ht="34.5" customHeight="1">
      <c r="A37" s="71" t="s">
        <v>122</v>
      </c>
      <c r="B37" s="72" t="s">
        <v>123</v>
      </c>
      <c r="C37" s="64">
        <f t="shared" si="1"/>
        <v>30</v>
      </c>
      <c r="D37" s="64"/>
      <c r="E37" s="77"/>
      <c r="F37" s="25"/>
      <c r="G37" s="64">
        <f>G38</f>
        <v>30</v>
      </c>
    </row>
    <row r="38" spans="1:7" ht="34.5" customHeight="1">
      <c r="A38" s="71" t="s">
        <v>76</v>
      </c>
      <c r="B38" s="72" t="s">
        <v>124</v>
      </c>
      <c r="C38" s="64">
        <f t="shared" si="1"/>
        <v>30</v>
      </c>
      <c r="D38" s="64"/>
      <c r="E38" s="77"/>
      <c r="F38" s="25"/>
      <c r="G38" s="64">
        <f>G39</f>
        <v>30</v>
      </c>
    </row>
    <row r="39" spans="1:7" ht="34.5" customHeight="1">
      <c r="A39" s="40" t="s">
        <v>125</v>
      </c>
      <c r="B39" s="72" t="s">
        <v>126</v>
      </c>
      <c r="C39" s="64">
        <f t="shared" si="1"/>
        <v>30</v>
      </c>
      <c r="D39" s="64"/>
      <c r="E39" s="77"/>
      <c r="F39" s="25"/>
      <c r="G39" s="64">
        <v>30</v>
      </c>
    </row>
    <row r="40" spans="1:7" ht="34.5" customHeight="1">
      <c r="A40" s="71" t="s">
        <v>127</v>
      </c>
      <c r="B40" s="72" t="s">
        <v>128</v>
      </c>
      <c r="C40" s="64">
        <f t="shared" si="1"/>
        <v>72.8</v>
      </c>
      <c r="D40" s="64"/>
      <c r="E40" s="77"/>
      <c r="F40" s="25"/>
      <c r="G40" s="64">
        <f>G41</f>
        <v>72.8</v>
      </c>
    </row>
    <row r="41" spans="1:7" ht="34.5" customHeight="1">
      <c r="A41" s="71" t="s">
        <v>76</v>
      </c>
      <c r="B41" s="72" t="s">
        <v>129</v>
      </c>
      <c r="C41" s="64">
        <f t="shared" si="1"/>
        <v>72.8</v>
      </c>
      <c r="D41" s="64"/>
      <c r="E41" s="77"/>
      <c r="F41" s="25"/>
      <c r="G41" s="64">
        <f>SUM(G42:G43)</f>
        <v>72.8</v>
      </c>
    </row>
    <row r="42" spans="1:7" ht="34.5" customHeight="1">
      <c r="A42" s="40" t="s">
        <v>130</v>
      </c>
      <c r="B42" s="72" t="s">
        <v>131</v>
      </c>
      <c r="C42" s="64">
        <f t="shared" si="1"/>
        <v>10</v>
      </c>
      <c r="D42" s="64"/>
      <c r="E42" s="77"/>
      <c r="F42" s="25"/>
      <c r="G42" s="64">
        <v>10</v>
      </c>
    </row>
    <row r="43" spans="1:7" ht="34.5" customHeight="1">
      <c r="A43" s="40" t="s">
        <v>132</v>
      </c>
      <c r="B43" s="72" t="s">
        <v>133</v>
      </c>
      <c r="C43" s="64">
        <f t="shared" si="1"/>
        <v>62.8</v>
      </c>
      <c r="D43" s="64"/>
      <c r="E43" s="77"/>
      <c r="F43" s="25"/>
      <c r="G43" s="64">
        <v>62.8</v>
      </c>
    </row>
    <row r="44" spans="1:7" ht="34.5" customHeight="1">
      <c r="A44" s="29" t="s">
        <v>149</v>
      </c>
      <c r="B44" s="61" t="s">
        <v>69</v>
      </c>
      <c r="C44" s="73">
        <f>D44+G44</f>
        <v>31644.635641999997</v>
      </c>
      <c r="D44" s="73">
        <f>D6</f>
        <v>1065.088644</v>
      </c>
      <c r="E44" s="73">
        <f>E6</f>
        <v>966.9886439999999</v>
      </c>
      <c r="F44" s="73">
        <f>F6</f>
        <v>98.10000000000001</v>
      </c>
      <c r="G44" s="78">
        <f>G6+G21+G31+G37+G40</f>
        <v>30579.546997999998</v>
      </c>
    </row>
    <row r="45" spans="1:7" ht="27.75" customHeight="1">
      <c r="A45" s="74" t="s">
        <v>135</v>
      </c>
      <c r="B45" s="74"/>
      <c r="C45" s="74"/>
      <c r="D45" s="75"/>
      <c r="E45" s="75"/>
      <c r="F45" s="75"/>
      <c r="G45" s="75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7"/>
  <sheetViews>
    <sheetView showGridLines="0" showZeros="0" view="pageBreakPreview" zoomScale="85" zoomScaleNormal="115" zoomScaleSheetLayoutView="85" workbookViewId="0" topLeftCell="A29">
      <selection activeCell="A36" sqref="A36:IV40"/>
    </sheetView>
  </sheetViews>
  <sheetFormatPr defaultColWidth="9.16015625" defaultRowHeight="12.75" customHeight="1"/>
  <cols>
    <col min="1" max="1" width="28.16015625" style="63" customWidth="1"/>
    <col min="2" max="2" width="31.5" style="63" customWidth="1"/>
    <col min="3" max="5" width="24.66015625" style="63" customWidth="1"/>
    <col min="6" max="243" width="7.66015625" style="63" customWidth="1"/>
    <col min="244" max="16384" width="9.16015625" style="63" customWidth="1"/>
  </cols>
  <sheetData>
    <row r="1" spans="1:2" ht="33.75" customHeight="1">
      <c r="A1" s="17" t="s">
        <v>150</v>
      </c>
      <c r="B1" s="17"/>
    </row>
    <row r="2" spans="1:243" ht="39.75" customHeight="1">
      <c r="A2" s="18" t="s">
        <v>151</v>
      </c>
      <c r="B2" s="18"/>
      <c r="C2" s="18"/>
      <c r="D2" s="18"/>
      <c r="E2" s="1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</row>
    <row r="3" spans="1:243" ht="15" customHeight="1">
      <c r="A3" s="5" t="s">
        <v>2</v>
      </c>
      <c r="B3" s="14"/>
      <c r="C3" s="14"/>
      <c r="D3" s="14"/>
      <c r="E3" s="14" t="s">
        <v>3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</row>
    <row r="4" spans="1:243" ht="39.75" customHeight="1">
      <c r="A4" s="20" t="s">
        <v>152</v>
      </c>
      <c r="B4" s="20"/>
      <c r="C4" s="21" t="s">
        <v>153</v>
      </c>
      <c r="D4" s="21"/>
      <c r="E4" s="21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</row>
    <row r="5" spans="1:243" ht="39.75" customHeight="1">
      <c r="A5" s="20" t="s">
        <v>67</v>
      </c>
      <c r="B5" s="20" t="s">
        <v>68</v>
      </c>
      <c r="C5" s="20" t="s">
        <v>146</v>
      </c>
      <c r="D5" s="20" t="s">
        <v>147</v>
      </c>
      <c r="E5" s="20" t="s">
        <v>148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</row>
    <row r="6" spans="1:243" ht="34.5" customHeight="1">
      <c r="A6" s="30">
        <v>301</v>
      </c>
      <c r="B6" s="61" t="s">
        <v>154</v>
      </c>
      <c r="C6" s="64">
        <f>D6</f>
        <v>966.9886439999999</v>
      </c>
      <c r="D6" s="64">
        <f>SUM(D7:D14)</f>
        <v>966.9886439999999</v>
      </c>
      <c r="E6" s="64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</row>
    <row r="7" spans="1:243" ht="34.5" customHeight="1">
      <c r="A7" s="30">
        <v>30101</v>
      </c>
      <c r="B7" s="61" t="s">
        <v>155</v>
      </c>
      <c r="C7" s="64">
        <f aca="true" t="shared" si="0" ref="C7:C14">D7</f>
        <v>164.28</v>
      </c>
      <c r="D7" s="64">
        <v>164.28</v>
      </c>
      <c r="E7" s="64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34.5" customHeight="1">
      <c r="A8" s="30">
        <v>30102</v>
      </c>
      <c r="B8" s="61" t="s">
        <v>156</v>
      </c>
      <c r="C8" s="64">
        <f t="shared" si="0"/>
        <v>445.896</v>
      </c>
      <c r="D8" s="64">
        <v>445.896</v>
      </c>
      <c r="E8" s="64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</row>
    <row r="9" spans="1:243" ht="34.5" customHeight="1">
      <c r="A9" s="30">
        <v>30103</v>
      </c>
      <c r="B9" s="61" t="s">
        <v>157</v>
      </c>
      <c r="C9" s="64">
        <f t="shared" si="0"/>
        <v>18</v>
      </c>
      <c r="D9" s="64">
        <v>18</v>
      </c>
      <c r="E9" s="64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</row>
    <row r="10" spans="1:243" ht="34.5" customHeight="1">
      <c r="A10" s="30">
        <v>30108</v>
      </c>
      <c r="B10" s="61" t="s">
        <v>158</v>
      </c>
      <c r="C10" s="64">
        <f t="shared" si="0"/>
        <v>68.371776</v>
      </c>
      <c r="D10" s="64">
        <v>68.371776</v>
      </c>
      <c r="E10" s="64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</row>
    <row r="11" spans="1:243" ht="34.5" customHeight="1">
      <c r="A11" s="30">
        <v>30109</v>
      </c>
      <c r="B11" s="61" t="s">
        <v>159</v>
      </c>
      <c r="C11" s="64">
        <f t="shared" si="0"/>
        <v>34.185888</v>
      </c>
      <c r="D11" s="64">
        <v>34.185888</v>
      </c>
      <c r="E11" s="64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</row>
    <row r="12" spans="1:243" ht="34.5" customHeight="1">
      <c r="A12" s="30">
        <v>30110</v>
      </c>
      <c r="B12" s="61" t="s">
        <v>160</v>
      </c>
      <c r="C12" s="64">
        <f t="shared" si="0"/>
        <v>36.322511999999996</v>
      </c>
      <c r="D12" s="64">
        <v>36.322511999999996</v>
      </c>
      <c r="E12" s="64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</row>
    <row r="13" spans="1:243" ht="34.5" customHeight="1">
      <c r="A13" s="30">
        <v>30112</v>
      </c>
      <c r="B13" s="61" t="s">
        <v>161</v>
      </c>
      <c r="C13" s="64">
        <f t="shared" si="0"/>
        <v>10.448868</v>
      </c>
      <c r="D13" s="64">
        <v>10.448868</v>
      </c>
      <c r="E13" s="64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</row>
    <row r="14" spans="1:243" ht="34.5" customHeight="1">
      <c r="A14" s="30">
        <v>30113</v>
      </c>
      <c r="B14" s="61" t="s">
        <v>162</v>
      </c>
      <c r="C14" s="64">
        <f t="shared" si="0"/>
        <v>189.4836</v>
      </c>
      <c r="D14" s="64">
        <v>189.4836</v>
      </c>
      <c r="E14" s="64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</row>
    <row r="15" spans="1:243" ht="34.5" customHeight="1">
      <c r="A15" s="30">
        <v>302</v>
      </c>
      <c r="B15" s="61" t="s">
        <v>163</v>
      </c>
      <c r="C15" s="64">
        <f aca="true" t="shared" si="1" ref="C15:C35">E15</f>
        <v>87.9</v>
      </c>
      <c r="D15" s="64"/>
      <c r="E15" s="64">
        <f>SUM(E16:E33)</f>
        <v>87.9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</row>
    <row r="16" spans="1:243" ht="34.5" customHeight="1">
      <c r="A16" s="30">
        <v>30201</v>
      </c>
      <c r="B16" s="61" t="s">
        <v>164</v>
      </c>
      <c r="C16" s="64">
        <f t="shared" si="1"/>
        <v>29.19</v>
      </c>
      <c r="D16" s="64"/>
      <c r="E16" s="64">
        <v>29.19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</row>
    <row r="17" spans="1:243" ht="34.5" customHeight="1">
      <c r="A17" s="30">
        <v>30202</v>
      </c>
      <c r="B17" s="61" t="s">
        <v>165</v>
      </c>
      <c r="C17" s="64">
        <f t="shared" si="1"/>
        <v>0.962</v>
      </c>
      <c r="D17" s="64"/>
      <c r="E17" s="64">
        <v>0.962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</row>
    <row r="18" spans="1:243" ht="34.5" customHeight="1">
      <c r="A18" s="30">
        <v>30203</v>
      </c>
      <c r="B18" s="61" t="s">
        <v>166</v>
      </c>
      <c r="C18" s="64">
        <f t="shared" si="1"/>
        <v>1.065</v>
      </c>
      <c r="D18" s="64"/>
      <c r="E18" s="64">
        <v>1.065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</row>
    <row r="19" spans="1:243" ht="34.5" customHeight="1">
      <c r="A19" s="30">
        <v>30204</v>
      </c>
      <c r="B19" s="61" t="s">
        <v>167</v>
      </c>
      <c r="C19" s="64">
        <f t="shared" si="1"/>
        <v>0.053</v>
      </c>
      <c r="D19" s="64"/>
      <c r="E19" s="64">
        <v>0.053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</row>
    <row r="20" spans="1:243" ht="34.5" customHeight="1">
      <c r="A20" s="30">
        <v>30205</v>
      </c>
      <c r="B20" s="61" t="s">
        <v>168</v>
      </c>
      <c r="C20" s="64">
        <f t="shared" si="1"/>
        <v>0.63</v>
      </c>
      <c r="D20" s="64"/>
      <c r="E20" s="64">
        <v>0.63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</row>
    <row r="21" spans="1:243" ht="34.5" customHeight="1">
      <c r="A21" s="30">
        <v>30207</v>
      </c>
      <c r="B21" s="61" t="s">
        <v>169</v>
      </c>
      <c r="C21" s="64">
        <f t="shared" si="1"/>
        <v>6.58</v>
      </c>
      <c r="D21" s="64"/>
      <c r="E21" s="64">
        <v>6.58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</row>
    <row r="22" spans="1:243" ht="34.5" customHeight="1">
      <c r="A22" s="30">
        <v>30211</v>
      </c>
      <c r="B22" s="61" t="s">
        <v>170</v>
      </c>
      <c r="C22" s="64">
        <f t="shared" si="1"/>
        <v>34.748</v>
      </c>
      <c r="D22" s="64"/>
      <c r="E22" s="64">
        <v>34.748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</row>
    <row r="23" spans="1:243" ht="34.5" customHeight="1">
      <c r="A23" s="30">
        <v>30213</v>
      </c>
      <c r="B23" s="61" t="s">
        <v>171</v>
      </c>
      <c r="C23" s="64">
        <f t="shared" si="1"/>
        <v>0.315</v>
      </c>
      <c r="D23" s="64"/>
      <c r="E23" s="64">
        <v>0.315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</row>
    <row r="24" spans="1:243" ht="34.5" customHeight="1">
      <c r="A24" s="30">
        <v>30214</v>
      </c>
      <c r="B24" s="61" t="s">
        <v>172</v>
      </c>
      <c r="C24" s="64">
        <f t="shared" si="1"/>
        <v>0.237</v>
      </c>
      <c r="D24" s="64"/>
      <c r="E24" s="64">
        <v>0.237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</row>
    <row r="25" spans="1:243" ht="34.5" customHeight="1">
      <c r="A25" s="30">
        <v>30215</v>
      </c>
      <c r="B25" s="61" t="s">
        <v>173</v>
      </c>
      <c r="C25" s="64">
        <f t="shared" si="1"/>
        <v>1.079</v>
      </c>
      <c r="D25" s="64"/>
      <c r="E25" s="64">
        <v>1.079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</row>
    <row r="26" spans="1:243" ht="34.5" customHeight="1">
      <c r="A26" s="30">
        <v>30216</v>
      </c>
      <c r="B26" s="61" t="s">
        <v>174</v>
      </c>
      <c r="C26" s="64">
        <f t="shared" si="1"/>
        <v>0.962</v>
      </c>
      <c r="D26" s="64"/>
      <c r="E26" s="64">
        <v>0.962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</row>
    <row r="27" spans="1:243" ht="34.5" customHeight="1">
      <c r="A27" s="30">
        <v>30224</v>
      </c>
      <c r="B27" s="65" t="s">
        <v>175</v>
      </c>
      <c r="C27" s="64">
        <f t="shared" si="1"/>
        <v>0.29</v>
      </c>
      <c r="D27" s="64"/>
      <c r="E27" s="64">
        <v>0.29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</row>
    <row r="28" spans="1:243" ht="34.5" customHeight="1">
      <c r="A28" s="30">
        <v>30226</v>
      </c>
      <c r="B28" s="61" t="s">
        <v>176</v>
      </c>
      <c r="C28" s="64">
        <f t="shared" si="1"/>
        <v>0.092</v>
      </c>
      <c r="D28" s="64"/>
      <c r="E28" s="64">
        <v>0.092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</row>
    <row r="29" spans="1:243" ht="34.5" customHeight="1">
      <c r="A29" s="30">
        <v>30227</v>
      </c>
      <c r="B29" s="61" t="s">
        <v>177</v>
      </c>
      <c r="C29" s="64">
        <f t="shared" si="1"/>
        <v>1.617</v>
      </c>
      <c r="D29" s="64"/>
      <c r="E29" s="64">
        <v>1.617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</row>
    <row r="30" spans="1:243" ht="34.5" customHeight="1">
      <c r="A30" s="30">
        <v>30231</v>
      </c>
      <c r="B30" s="66" t="s">
        <v>178</v>
      </c>
      <c r="C30" s="64">
        <f t="shared" si="1"/>
        <v>1</v>
      </c>
      <c r="D30" s="64"/>
      <c r="E30" s="64">
        <v>1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</row>
    <row r="31" spans="1:243" ht="34.5" customHeight="1">
      <c r="A31" s="30">
        <v>30239</v>
      </c>
      <c r="B31" s="61" t="s">
        <v>179</v>
      </c>
      <c r="C31" s="64">
        <f t="shared" si="1"/>
        <v>0.5</v>
      </c>
      <c r="D31" s="64"/>
      <c r="E31" s="64">
        <v>0.5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</row>
    <row r="32" spans="1:243" ht="34.5" customHeight="1">
      <c r="A32" s="30">
        <v>30239</v>
      </c>
      <c r="B32" s="61" t="s">
        <v>180</v>
      </c>
      <c r="C32" s="64">
        <f t="shared" si="1"/>
        <v>8</v>
      </c>
      <c r="D32" s="64"/>
      <c r="E32" s="64">
        <v>8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</row>
    <row r="33" spans="1:243" ht="34.5" customHeight="1">
      <c r="A33" s="30">
        <v>30299</v>
      </c>
      <c r="B33" s="61" t="s">
        <v>181</v>
      </c>
      <c r="C33" s="64">
        <f t="shared" si="1"/>
        <v>0.58</v>
      </c>
      <c r="D33" s="64"/>
      <c r="E33" s="64">
        <v>0.58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</row>
    <row r="34" spans="1:243" ht="34.5" customHeight="1">
      <c r="A34" s="30">
        <v>310</v>
      </c>
      <c r="B34" s="61" t="s">
        <v>182</v>
      </c>
      <c r="C34" s="64">
        <f t="shared" si="1"/>
        <v>10.2</v>
      </c>
      <c r="D34" s="64"/>
      <c r="E34" s="64">
        <f>E35</f>
        <v>10.2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</row>
    <row r="35" spans="1:243" ht="34.5" customHeight="1">
      <c r="A35" s="30">
        <v>31002</v>
      </c>
      <c r="B35" s="61" t="s">
        <v>183</v>
      </c>
      <c r="C35" s="64">
        <f t="shared" si="1"/>
        <v>10.2</v>
      </c>
      <c r="D35" s="64"/>
      <c r="E35" s="64">
        <v>10.2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</row>
    <row r="36" spans="1:243" ht="34.5" customHeight="1">
      <c r="A36" s="30"/>
      <c r="B36" s="29" t="s">
        <v>69</v>
      </c>
      <c r="C36" s="25">
        <f>D36+E36</f>
        <v>1065.088644</v>
      </c>
      <c r="D36" s="25">
        <f>D6</f>
        <v>966.9886439999999</v>
      </c>
      <c r="E36" s="25">
        <f>E6+E15+E34</f>
        <v>98.10000000000001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</row>
    <row r="37" spans="1:2" ht="29.25" customHeight="1">
      <c r="A37" s="32" t="s">
        <v>184</v>
      </c>
      <c r="B37" s="32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A2" sqref="A2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185</v>
      </c>
      <c r="B1" s="17"/>
    </row>
    <row r="2" spans="1:5" s="13" customFormat="1" ht="34.5" customHeight="1">
      <c r="A2" s="18" t="s">
        <v>186</v>
      </c>
      <c r="B2" s="18"/>
      <c r="C2" s="18"/>
      <c r="D2" s="18"/>
      <c r="E2" s="18"/>
    </row>
    <row r="3" spans="1:5" s="14" customFormat="1" ht="30.75" customHeight="1">
      <c r="A3" s="19" t="s">
        <v>187</v>
      </c>
      <c r="E3" s="14" t="s">
        <v>3</v>
      </c>
    </row>
    <row r="4" spans="1:243" s="15" customFormat="1" ht="39.75" customHeight="1">
      <c r="A4" s="20" t="s">
        <v>67</v>
      </c>
      <c r="B4" s="20" t="s">
        <v>68</v>
      </c>
      <c r="C4" s="21" t="s">
        <v>188</v>
      </c>
      <c r="D4" s="21"/>
      <c r="E4" s="21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</row>
    <row r="5" spans="1:243" s="15" customFormat="1" ht="39.75" customHeight="1">
      <c r="A5" s="22"/>
      <c r="B5" s="22"/>
      <c r="C5" s="20" t="s">
        <v>146</v>
      </c>
      <c r="D5" s="20" t="s">
        <v>70</v>
      </c>
      <c r="E5" s="20" t="s">
        <v>71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</row>
    <row r="6" spans="1:5" ht="45.75" customHeight="1">
      <c r="A6" s="61"/>
      <c r="B6" s="61"/>
      <c r="C6" s="28"/>
      <c r="D6" s="25"/>
      <c r="E6" s="25"/>
    </row>
    <row r="7" spans="1:5" ht="64.5" customHeight="1">
      <c r="A7" s="31"/>
      <c r="B7" s="31"/>
      <c r="C7" s="28"/>
      <c r="D7" s="25"/>
      <c r="E7" s="25"/>
    </row>
    <row r="8" spans="1:5" ht="34.5" customHeight="1">
      <c r="A8" s="27"/>
      <c r="B8" s="27"/>
      <c r="C8" s="28"/>
      <c r="D8" s="25"/>
      <c r="E8" s="25"/>
    </row>
    <row r="9" spans="1:5" ht="34.5" customHeight="1">
      <c r="A9" s="29"/>
      <c r="B9" s="29"/>
      <c r="C9" s="28"/>
      <c r="D9" s="25"/>
      <c r="E9" s="25"/>
    </row>
    <row r="10" spans="1:5" ht="34.5" customHeight="1">
      <c r="A10" s="30"/>
      <c r="B10" s="30"/>
      <c r="C10" s="28"/>
      <c r="D10" s="25"/>
      <c r="E10" s="25"/>
    </row>
    <row r="11" spans="1:5" ht="34.5" customHeight="1">
      <c r="A11" s="31"/>
      <c r="B11" s="31"/>
      <c r="C11" s="28"/>
      <c r="D11" s="25"/>
      <c r="E11" s="25"/>
    </row>
    <row r="12" spans="1:5" ht="34.5" customHeight="1">
      <c r="A12" s="27"/>
      <c r="B12" s="27"/>
      <c r="C12" s="28"/>
      <c r="D12" s="25"/>
      <c r="E12" s="25"/>
    </row>
    <row r="13" spans="1:5" ht="34.5" customHeight="1">
      <c r="A13" s="29"/>
      <c r="B13" s="29"/>
      <c r="C13" s="28"/>
      <c r="D13" s="25"/>
      <c r="E13" s="25"/>
    </row>
    <row r="14" spans="1:5" ht="34.5" customHeight="1">
      <c r="A14" s="29"/>
      <c r="B14" s="29"/>
      <c r="C14" s="28"/>
      <c r="D14" s="25"/>
      <c r="E14" s="25"/>
    </row>
    <row r="15" spans="1:5" ht="34.5" customHeight="1">
      <c r="A15" s="29"/>
      <c r="B15" s="29" t="s">
        <v>189</v>
      </c>
      <c r="C15" s="62">
        <v>0</v>
      </c>
      <c r="D15" s="25"/>
      <c r="E15" s="25"/>
    </row>
    <row r="16" spans="1:2" ht="27.75" customHeight="1">
      <c r="A16" s="32" t="s">
        <v>135</v>
      </c>
      <c r="B16" s="32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2">
      <selection activeCell="A4" sqref="A4"/>
    </sheetView>
  </sheetViews>
  <sheetFormatPr defaultColWidth="12" defaultRowHeight="11.25"/>
  <cols>
    <col min="1" max="1" width="21.66015625" style="52" customWidth="1"/>
    <col min="2" max="6" width="18" style="52" customWidth="1"/>
    <col min="7" max="16384" width="12" style="52" customWidth="1"/>
  </cols>
  <sheetData>
    <row r="1" spans="1:6" ht="44.25" customHeight="1">
      <c r="A1" s="17" t="s">
        <v>190</v>
      </c>
      <c r="B1" s="53"/>
      <c r="C1" s="53"/>
      <c r="D1" s="53"/>
      <c r="E1" s="53"/>
      <c r="F1" s="53"/>
    </row>
    <row r="2" spans="1:6" ht="42" customHeight="1">
      <c r="A2" s="4" t="s">
        <v>191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5" t="s">
        <v>2</v>
      </c>
      <c r="B4" s="54"/>
      <c r="C4" s="54"/>
      <c r="D4" s="54"/>
      <c r="E4" s="54"/>
      <c r="F4" s="58" t="s">
        <v>3</v>
      </c>
    </row>
    <row r="5" spans="1:9" ht="64.5" customHeight="1">
      <c r="A5" s="55" t="s">
        <v>192</v>
      </c>
      <c r="B5" s="55" t="s">
        <v>193</v>
      </c>
      <c r="C5" s="56" t="s">
        <v>194</v>
      </c>
      <c r="D5" s="56"/>
      <c r="E5" s="56"/>
      <c r="F5" s="56" t="s">
        <v>195</v>
      </c>
      <c r="H5" s="59"/>
      <c r="I5" s="59"/>
    </row>
    <row r="6" spans="1:9" ht="64.5" customHeight="1">
      <c r="A6" s="55"/>
      <c r="B6" s="55"/>
      <c r="C6" s="56" t="s">
        <v>196</v>
      </c>
      <c r="D6" s="55" t="s">
        <v>197</v>
      </c>
      <c r="E6" s="55" t="s">
        <v>198</v>
      </c>
      <c r="F6" s="56"/>
      <c r="H6" s="60"/>
      <c r="I6" s="59"/>
    </row>
    <row r="7" spans="1:9" ht="64.5" customHeight="1">
      <c r="A7" s="56">
        <f>B7+F7+C7</f>
        <v>1</v>
      </c>
      <c r="B7" s="56">
        <v>0</v>
      </c>
      <c r="C7" s="56">
        <f>D7+E7</f>
        <v>1</v>
      </c>
      <c r="D7" s="56">
        <v>0</v>
      </c>
      <c r="E7" s="56">
        <v>1</v>
      </c>
      <c r="F7" s="56">
        <v>0</v>
      </c>
      <c r="H7" s="59"/>
      <c r="I7" s="59"/>
    </row>
    <row r="8" spans="1:6" ht="51" customHeight="1">
      <c r="A8" s="57"/>
      <c r="B8" s="54"/>
      <c r="C8" s="54"/>
      <c r="D8" s="54"/>
      <c r="E8" s="54"/>
      <c r="F8" s="54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greatwall</cp:lastModifiedBy>
  <cp:lastPrinted>2022-01-22T03:15:23Z</cp:lastPrinted>
  <dcterms:created xsi:type="dcterms:W3CDTF">2016-02-18T18:32:40Z</dcterms:created>
  <dcterms:modified xsi:type="dcterms:W3CDTF">2024-02-04T18:24:50Z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826E30C21B704759BF6725A377ACE32C_13</vt:lpwstr>
  </property>
  <property fmtid="{D5CDD505-2E9C-101B-9397-08002B2CF9AE}" pid="4" name="퀀_generated_2.-2147483648">
    <vt:i4>2052</vt:i4>
  </property>
</Properties>
</file>