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tabRatio="761" firstSheet="1" activeTab="1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1">'1'!$A$1:$D$31</definedName>
    <definedName name="_xlnm.Print_Area" localSheetId="11">'11'!$A$1:$J$11</definedName>
    <definedName name="_xlnm.Print_Area" localSheetId="3">'3'!$A$1:$H$38</definedName>
    <definedName name="_xlnm.Print_Area" localSheetId="4">'4'!$A$1:$D$30</definedName>
    <definedName name="_xlnm.Print_Area" localSheetId="8">'8'!$A$1:$F$7</definedName>
  </definedNames>
  <calcPr fullCalcOnLoad="1"/>
</workbook>
</file>

<file path=xl/sharedStrings.xml><?xml version="1.0" encoding="utf-8"?>
<sst xmlns="http://schemas.openxmlformats.org/spreadsheetml/2006/main" count="358" uniqueCount="190">
  <si>
    <t>附件2</t>
  </si>
  <si>
    <t>2024年收支预算总表</t>
  </si>
  <si>
    <t>部门：天津东疆综合保税区管理委员会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</si>
  <si>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</si>
  <si>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</si>
  <si>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</si>
  <si>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</si>
  <si>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</si>
  <si>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</si>
  <si>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</si>
  <si>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</si>
  <si>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</si>
  <si>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</si>
  <si>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</si>
  <si>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</si>
  <si>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</si>
  <si>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</si>
  <si>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</si>
  <si>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</si>
  <si>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</si>
  <si>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</si>
  <si>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</si>
  <si>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</si>
  <si>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</si>
  <si>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</si>
  <si>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</si>
  <si>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</si>
  <si>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</si>
  <si>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</si>
  <si>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</si>
  <si>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</si>
  <si>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</si>
  <si>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</si>
  <si>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</si>
  <si>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</si>
  <si>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</si>
  <si>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</si>
  <si>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</si>
  <si>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</si>
  <si>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</si>
  <si>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</si>
  <si>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</si>
  <si>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</si>
  <si>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</si>
  <si>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</si>
  <si>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</si>
  <si>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附件3</t>
  </si>
  <si>
    <t>2024年收入预算总表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</si>
  <si>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</si>
  <si>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</si>
  <si>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</si>
  <si>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</si>
  <si>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</si>
  <si>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</si>
  <si>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</si>
  <si>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</si>
  <si>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</si>
  <si>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</si>
  <si>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</si>
  <si>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</si>
  <si>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</si>
  <si>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</si>
  <si>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</si>
  <si>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</si>
  <si>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天津东疆综合保税区管理委员会</t>
  </si>
  <si>
    <t>附件4</t>
  </si>
  <si>
    <t xml:space="preserve"> 2024年支出预算总表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</si>
  <si>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</si>
  <si>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</si>
  <si>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</si>
  <si>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</si>
  <si>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</si>
  <si>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</si>
  <si>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</si>
  <si>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</si>
  <si>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</si>
  <si>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09</t>
  </si>
  <si>
    <t xml:space="preserve">  海关事务</t>
  </si>
  <si>
    <t>99</t>
  </si>
  <si>
    <t xml:space="preserve">   其他海关事务支出</t>
  </si>
  <si>
    <t>204</t>
  </si>
  <si>
    <t>公共安全支出</t>
  </si>
  <si>
    <t>01</t>
  </si>
  <si>
    <t xml:space="preserve"> 武装警察部队</t>
  </si>
  <si>
    <t xml:space="preserve">    其他武装警察部队支出</t>
  </si>
  <si>
    <t>05</t>
  </si>
  <si>
    <t xml:space="preserve"> 法院</t>
  </si>
  <si>
    <t xml:space="preserve">    行政运行</t>
  </si>
  <si>
    <t>206</t>
  </si>
  <si>
    <t>科学技术支出</t>
  </si>
  <si>
    <t>04</t>
  </si>
  <si>
    <t xml:space="preserve">  技术研究与开发</t>
  </si>
  <si>
    <t xml:space="preserve">    其他技术研究与开发支出</t>
  </si>
  <si>
    <t>212</t>
  </si>
  <si>
    <t>城乡社区支出</t>
  </si>
  <si>
    <t>03</t>
  </si>
  <si>
    <t xml:space="preserve"> 城乡社区公共设施</t>
  </si>
  <si>
    <t xml:space="preserve">    其他城乡社区公共设施支出</t>
  </si>
  <si>
    <t>214</t>
  </si>
  <si>
    <t>交通运输支出</t>
  </si>
  <si>
    <t xml:space="preserve"> 公路水路运输</t>
  </si>
  <si>
    <t>31</t>
  </si>
  <si>
    <t xml:space="preserve">    海事管理</t>
  </si>
  <si>
    <t>215</t>
  </si>
  <si>
    <t>资源勘探工业信息等支出</t>
  </si>
  <si>
    <t>08</t>
  </si>
  <si>
    <t xml:space="preserve"> 支持中小企业发展和管理支出</t>
  </si>
  <si>
    <t xml:space="preserve">    其他支持中小企业发展和管理支出</t>
  </si>
  <si>
    <t>216</t>
  </si>
  <si>
    <t>商业服务业等支出</t>
  </si>
  <si>
    <t xml:space="preserve"> 其他商业服务业等支出</t>
  </si>
  <si>
    <t xml:space="preserve">    其他商业服务业等支出</t>
  </si>
  <si>
    <t>217</t>
  </si>
  <si>
    <t>金融支出</t>
  </si>
  <si>
    <t xml:space="preserve"> 金融部门行政支出</t>
  </si>
  <si>
    <t>02</t>
  </si>
  <si>
    <t xml:space="preserve">    一般行政管理事务</t>
  </si>
  <si>
    <t xml:space="preserve"> 金融部门监管支出</t>
  </si>
  <si>
    <t xml:space="preserve">    金融部门其他监管支出</t>
  </si>
  <si>
    <t>224</t>
  </si>
  <si>
    <t>灾害防治及应急管理支出</t>
  </si>
  <si>
    <t xml:space="preserve"> 应急管理事务</t>
  </si>
  <si>
    <t xml:space="preserve">    应急管理</t>
  </si>
  <si>
    <t>合  计</t>
  </si>
  <si>
    <t>注：本表按支出功能分类填列，明细到类、款、项三级科目。</t>
  </si>
  <si>
    <t>附件5</t>
  </si>
  <si>
    <t>2024年财政拨款收支预算总表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</si>
  <si>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</si>
  <si>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</si>
  <si>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</si>
  <si>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</si>
  <si>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</si>
  <si>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</si>
  <si>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附件6</t>
  </si>
  <si>
    <t xml:space="preserve"> 2024年财政拨款一般公共预算支出预算表</t>
  </si>
  <si>
    <t>合   计</t>
  </si>
  <si>
    <t>人员经费</t>
  </si>
  <si>
    <t>公用经费</t>
  </si>
  <si>
    <t xml:space="preserve"> </t>
  </si>
  <si>
    <t>附件7</t>
  </si>
  <si>
    <t xml:space="preserve"> 2024年财政拨款一般公共预算基本支出预算表</t>
  </si>
  <si>
    <t>部门预算支出经济分类</t>
  </si>
  <si>
    <t>本年一般公共预算基本支出</t>
  </si>
  <si>
    <t>注：本表按部门预算支出经济分类填列，明细到类、款两级科目。</t>
  </si>
  <si>
    <t>附件8</t>
  </si>
  <si>
    <t>2024年财政拨款政府性基金预算支出预算表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</si>
  <si>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</si>
  <si>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</si>
  <si>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附件9</t>
  </si>
  <si>
    <t>2024年财政拨款一般公共预算“三公”经费支出预算表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</si>
  <si>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</si>
  <si>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</si>
  <si>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</si>
  <si>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</si>
  <si>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</si>
  <si>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</si>
  <si>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</si>
  <si>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附件10</t>
  </si>
  <si>
    <t>2024年财政拨款政府采购预算表</t>
  </si>
  <si>
    <t>功能科目</t>
  </si>
  <si>
    <t>单位编码</t>
  </si>
  <si>
    <t>项目类别</t>
  </si>
  <si>
    <t>单位名称（项目名称）</t>
  </si>
  <si>
    <t>财政拨款</t>
  </si>
  <si>
    <t>备注</t>
  </si>
  <si>
    <t>附件11</t>
  </si>
  <si>
    <t>2024年国有资本经营预算支出情况表</t>
  </si>
  <si>
    <t>本年国有资本经营基金预算支出</t>
  </si>
  <si>
    <t>附件12</t>
  </si>
  <si>
    <t xml:space="preserve"> 2024年项目支出预算表</t>
  </si>
  <si>
    <t>项目名称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</si>
  <si>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</si>
  <si>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</si>
  <si>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</si>
  <si>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</si>
  <si>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</si>
  <si>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</si>
  <si>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高质量发展资金</t>
  </si>
  <si>
    <t>滨海产业发展基金</t>
  </si>
  <si>
    <t>应急管理专项资金-突发事件应急资金</t>
  </si>
  <si>
    <t>天津银保监经费补助</t>
  </si>
  <si>
    <t>中国人民银行天津市分行经费补助</t>
  </si>
  <si>
    <t>中国人民银行滨海新区分行经费补助</t>
  </si>
  <si>
    <t>支持区属国有企业发展</t>
  </si>
  <si>
    <t>支持天津港集团发展经费</t>
  </si>
  <si>
    <t>融资租赁法庭经费补助</t>
  </si>
  <si>
    <t>东疆海事经费补助</t>
  </si>
  <si>
    <t>东疆海关经费补助</t>
  </si>
  <si>
    <t>东疆边检经费补助</t>
  </si>
  <si>
    <t>东海路派出所经费补助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</si>
</sst>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-#,##0;&quot;-&quot;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0;_琀"/>
    <numFmt numFmtId="184" formatCode="yyyy&quot;年&quot;m&quot;月&quot;d&quot;日&quot;;@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0.0"/>
    <numFmt numFmtId="189" formatCode=";;"/>
    <numFmt numFmtId="190" formatCode="#,##0.00_ "/>
    <numFmt numFmtId="191" formatCode="#,##0.0"/>
    <numFmt numFmtId="192" formatCode="0.00_);[Red]\(0.00\)"/>
    <numFmt numFmtId="193" formatCode="0.0000_);[Red]\(0.0000\)"/>
    <numFmt numFmtId="194" formatCode="#,##0.0_ "/>
    <numFmt numFmtId="195" formatCode="#,##0.0000"/>
    <numFmt numFmtId="196" formatCode="* #,##0.00;* \-#,##0.00;* &quot;&quot;??;@"/>
    <numFmt numFmtId="197" formatCode="00"/>
    <numFmt numFmtId="198" formatCode="0.00_ 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3"/>
    </font>
    <font>
      <sz val="12"/>
      <name val="바탕체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7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0" fillId="2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8" fillId="2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1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8" fillId="18" borderId="0" applyNumberFormat="0" applyBorder="0" applyAlignment="0" applyProtection="0"/>
    <xf numFmtId="0" fontId="24" fillId="6" borderId="0" applyNumberFormat="0" applyBorder="0" applyAlignment="0" applyProtection="0"/>
    <xf numFmtId="176" fontId="3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3" fillId="0" borderId="0" applyFont="0" applyFill="0" applyBorder="0" applyAlignment="0" applyProtection="0"/>
    <xf numFmtId="0" fontId="34" fillId="0" borderId="10" applyNumberFormat="0" applyFill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41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32" fillId="0" borderId="0">
      <alignment/>
      <protection/>
    </xf>
    <xf numFmtId="0" fontId="28" fillId="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2" borderId="0" applyNumberFormat="0" applyBorder="0" applyAlignment="0" applyProtection="0"/>
    <xf numFmtId="0" fontId="24" fillId="20" borderId="0" applyNumberFormat="0" applyBorder="0" applyAlignment="0" applyProtection="0"/>
    <xf numFmtId="0" fontId="28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8" fillId="3" borderId="0" applyNumberFormat="0" applyBorder="0" applyAlignment="0" applyProtection="0"/>
    <xf numFmtId="0" fontId="29" fillId="18" borderId="0" applyNumberFormat="0" applyBorder="0" applyAlignment="0" applyProtection="0"/>
    <xf numFmtId="0" fontId="32" fillId="0" borderId="0">
      <alignment/>
      <protection/>
    </xf>
    <xf numFmtId="0" fontId="25" fillId="7" borderId="0" applyNumberFormat="0" applyBorder="0" applyAlignment="0" applyProtection="0"/>
    <xf numFmtId="0" fontId="28" fillId="25" borderId="0" applyNumberFormat="0" applyBorder="0" applyAlignment="0" applyProtection="0"/>
    <xf numFmtId="0" fontId="30" fillId="27" borderId="0" applyNumberFormat="0" applyBorder="0" applyAlignment="0" applyProtection="0"/>
    <xf numFmtId="0" fontId="28" fillId="7" borderId="0" applyNumberFormat="0" applyBorder="0" applyAlignment="0" applyProtection="0"/>
    <xf numFmtId="0" fontId="25" fillId="7" borderId="0" applyNumberFormat="0" applyBorder="0" applyAlignment="0" applyProtection="0"/>
    <xf numFmtId="0" fontId="36" fillId="20" borderId="0" applyNumberFormat="0" applyBorder="0" applyAlignment="0" applyProtection="0"/>
    <xf numFmtId="0" fontId="28" fillId="6" borderId="0" applyNumberFormat="0" applyBorder="0" applyAlignment="0" applyProtection="0"/>
    <xf numFmtId="0" fontId="37" fillId="0" borderId="3" applyNumberFormat="0" applyFill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8" fillId="18" borderId="0" applyNumberFormat="0" applyBorder="0" applyAlignment="0" applyProtection="0"/>
    <xf numFmtId="40" fontId="38" fillId="0" borderId="0" applyFont="0" applyFill="0" applyBorder="0" applyAlignment="0" applyProtection="0"/>
    <xf numFmtId="0" fontId="28" fillId="20" borderId="0" applyNumberFormat="0" applyBorder="0" applyAlignment="0" applyProtection="0"/>
    <xf numFmtId="0" fontId="3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8" fillId="14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8" fillId="8" borderId="0" applyNumberFormat="0" applyBorder="0" applyAlignment="0" applyProtection="0"/>
    <xf numFmtId="0" fontId="24" fillId="6" borderId="0" applyNumberFormat="0" applyBorder="0" applyAlignment="0" applyProtection="0"/>
    <xf numFmtId="0" fontId="28" fillId="4" borderId="0" applyNumberFormat="0" applyBorder="0" applyAlignment="0" applyProtection="0"/>
    <xf numFmtId="0" fontId="40" fillId="0" borderId="0">
      <alignment/>
      <protection/>
    </xf>
    <xf numFmtId="0" fontId="1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35" fillId="18" borderId="0" applyNumberFormat="0" applyBorder="0" applyAlignment="0" applyProtection="0"/>
    <xf numFmtId="0" fontId="25" fillId="7" borderId="0" applyNumberFormat="0" applyBorder="0" applyAlignment="0" applyProtection="0"/>
    <xf numFmtId="0" fontId="41" fillId="28" borderId="0" applyNumberFormat="0" applyBorder="0" applyAlignment="0" applyProtection="0"/>
    <xf numFmtId="0" fontId="42" fillId="19" borderId="0" applyNumberFormat="0" applyBorder="0" applyAlignment="0" applyProtection="0"/>
    <xf numFmtId="43" fontId="32" fillId="0" borderId="0" applyFont="0" applyFill="0" applyBorder="0" applyAlignment="0" applyProtection="0"/>
    <xf numFmtId="0" fontId="25" fillId="7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14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42" fillId="8" borderId="0" applyNumberFormat="0" applyBorder="0" applyAlignment="0" applyProtection="0"/>
    <xf numFmtId="0" fontId="2" fillId="0" borderId="0">
      <alignment/>
      <protection/>
    </xf>
    <xf numFmtId="0" fontId="42" fillId="4" borderId="0" applyNumberFormat="0" applyBorder="0" applyAlignment="0" applyProtection="0"/>
    <xf numFmtId="0" fontId="25" fillId="7" borderId="0" applyNumberFormat="0" applyBorder="0" applyAlignment="0" applyProtection="0"/>
    <xf numFmtId="0" fontId="27" fillId="17" borderId="0" applyNumberFormat="0" applyBorder="0" applyAlignment="0" applyProtection="0"/>
    <xf numFmtId="0" fontId="42" fillId="19" borderId="0" applyNumberFormat="0" applyBorder="0" applyAlignment="0" applyProtection="0"/>
    <xf numFmtId="0" fontId="43" fillId="6" borderId="0" applyNumberFormat="0" applyBorder="0" applyAlignment="0" applyProtection="0"/>
    <xf numFmtId="0" fontId="42" fillId="3" borderId="0" applyNumberFormat="0" applyBorder="0" applyAlignment="0" applyProtection="0"/>
    <xf numFmtId="0" fontId="34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27" fillId="12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27" fillId="14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8" borderId="0" applyNumberFormat="0" applyBorder="0" applyAlignment="0" applyProtection="0"/>
    <xf numFmtId="0" fontId="25" fillId="7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0" fillId="27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0" fillId="27" borderId="0" applyNumberFormat="0" applyBorder="0" applyAlignment="0" applyProtection="0"/>
    <xf numFmtId="0" fontId="25" fillId="7" borderId="0" applyNumberFormat="0" applyBorder="0" applyAlignment="0" applyProtection="0"/>
    <xf numFmtId="0" fontId="44" fillId="20" borderId="0" applyNumberFormat="0" applyBorder="0" applyAlignment="0" applyProtection="0"/>
    <xf numFmtId="0" fontId="30" fillId="27" borderId="0" applyNumberFormat="0" applyBorder="0" applyAlignment="0" applyProtection="0"/>
    <xf numFmtId="0" fontId="24" fillId="6" borderId="0" applyNumberFormat="0" applyBorder="0" applyAlignment="0" applyProtection="0"/>
    <xf numFmtId="0" fontId="31" fillId="24" borderId="0" applyNumberFormat="0" applyBorder="0" applyAlignment="0" applyProtection="0"/>
    <xf numFmtId="0" fontId="25" fillId="7" borderId="0" applyNumberFormat="0" applyBorder="0" applyAlignment="0" applyProtection="0"/>
    <xf numFmtId="0" fontId="31" fillId="26" borderId="0" applyNumberFormat="0" applyBorder="0" applyAlignment="0" applyProtection="0"/>
    <xf numFmtId="0" fontId="25" fillId="7" borderId="0" applyNumberFormat="0" applyBorder="0" applyAlignment="0" applyProtection="0"/>
    <xf numFmtId="0" fontId="31" fillId="33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30" fillId="27" borderId="0" applyNumberFormat="0" applyBorder="0" applyAlignment="0" applyProtection="0"/>
    <xf numFmtId="0" fontId="24" fillId="6" borderId="0" applyNumberFormat="0" applyBorder="0" applyAlignment="0" applyProtection="0"/>
    <xf numFmtId="0" fontId="30" fillId="24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25" fillId="7" borderId="0" applyNumberFormat="0" applyBorder="0" applyAlignment="0" applyProtection="0"/>
    <xf numFmtId="0" fontId="30" fillId="27" borderId="0" applyNumberFormat="0" applyBorder="0" applyAlignment="0" applyProtection="0"/>
    <xf numFmtId="41" fontId="45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0" fillId="32" borderId="0" applyNumberFormat="0" applyBorder="0" applyAlignment="0" applyProtection="0"/>
    <xf numFmtId="0" fontId="24" fillId="6" borderId="0" applyNumberFormat="0" applyBorder="0" applyAlignment="0" applyProtection="0"/>
    <xf numFmtId="0" fontId="31" fillId="32" borderId="0" applyNumberFormat="0" applyBorder="0" applyAlignment="0" applyProtection="0"/>
    <xf numFmtId="0" fontId="25" fillId="18" borderId="0" applyNumberFormat="0" applyBorder="0" applyAlignment="0" applyProtection="0"/>
    <xf numFmtId="0" fontId="2" fillId="0" borderId="0">
      <alignment vertical="center"/>
      <protection/>
    </xf>
    <xf numFmtId="0" fontId="31" fillId="39" borderId="0" applyNumberFormat="0" applyBorder="0" applyAlignment="0" applyProtection="0"/>
    <xf numFmtId="0" fontId="30" fillId="27" borderId="0" applyNumberFormat="0" applyBorder="0" applyAlignment="0" applyProtection="0"/>
    <xf numFmtId="0" fontId="24" fillId="6" borderId="0" applyNumberFormat="0" applyBorder="0" applyAlignment="0" applyProtection="0"/>
    <xf numFmtId="0" fontId="29" fillId="18" borderId="0" applyNumberFormat="0" applyBorder="0" applyAlignment="0" applyProtection="0"/>
    <xf numFmtId="0" fontId="24" fillId="6" borderId="0" applyNumberFormat="0" applyBorder="0" applyAlignment="0" applyProtection="0"/>
    <xf numFmtId="0" fontId="30" fillId="40" borderId="0" applyNumberFormat="0" applyBorder="0" applyAlignment="0" applyProtection="0"/>
    <xf numFmtId="0" fontId="31" fillId="41" borderId="0" applyNumberFormat="0" applyBorder="0" applyAlignment="0" applyProtection="0"/>
    <xf numFmtId="0" fontId="25" fillId="7" borderId="0" applyNumberFormat="0" applyBorder="0" applyAlignment="0" applyProtection="0"/>
    <xf numFmtId="0" fontId="31" fillId="42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177" fontId="46" fillId="0" borderId="0" applyFill="0" applyBorder="0" applyAlignment="0">
      <protection/>
    </xf>
    <xf numFmtId="0" fontId="47" fillId="37" borderId="0" applyNumberFormat="0" applyBorder="0" applyAlignment="0" applyProtection="0"/>
    <xf numFmtId="0" fontId="20" fillId="25" borderId="5" applyNumberFormat="0" applyAlignment="0" applyProtection="0"/>
    <xf numFmtId="0" fontId="48" fillId="5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49" fillId="0" borderId="0" applyProtection="0">
      <alignment vertical="center"/>
    </xf>
    <xf numFmtId="0" fontId="24" fillId="6" borderId="0" applyNumberFormat="0" applyBorder="0" applyAlignment="0" applyProtection="0"/>
    <xf numFmtId="41" fontId="32" fillId="0" borderId="0" applyFont="0" applyFill="0" applyBorder="0" applyAlignment="0" applyProtection="0"/>
    <xf numFmtId="0" fontId="38" fillId="0" borderId="0" applyFont="0" applyFill="0" applyBorder="0" applyAlignment="0" applyProtection="0"/>
    <xf numFmtId="178" fontId="45" fillId="0" borderId="0">
      <alignment/>
      <protection/>
    </xf>
    <xf numFmtId="179" fontId="32" fillId="0" borderId="0" applyFon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180" fontId="45" fillId="0" borderId="0">
      <alignment/>
      <protection/>
    </xf>
    <xf numFmtId="0" fontId="25" fillId="7" borderId="0" applyNumberFormat="0" applyBorder="0" applyAlignment="0" applyProtection="0"/>
    <xf numFmtId="0" fontId="50" fillId="0" borderId="0" applyProtection="0">
      <alignment/>
    </xf>
    <xf numFmtId="181" fontId="45" fillId="0" borderId="0">
      <alignment/>
      <protection/>
    </xf>
    <xf numFmtId="0" fontId="25" fillId="18" borderId="0" applyNumberFormat="0" applyBorder="0" applyAlignment="0" applyProtection="0"/>
    <xf numFmtId="0" fontId="27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7" borderId="0" applyNumberFormat="0" applyBorder="0" applyAlignment="0" applyProtection="0"/>
    <xf numFmtId="2" fontId="50" fillId="0" borderId="0" applyProtection="0">
      <alignment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16" fillId="0" borderId="3" applyNumberFormat="0" applyFill="0" applyAlignment="0" applyProtection="0"/>
    <xf numFmtId="0" fontId="25" fillId="7" borderId="0" applyNumberFormat="0" applyBorder="0" applyAlignment="0" applyProtection="0"/>
    <xf numFmtId="38" fontId="51" fillId="4" borderId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53" fillId="0" borderId="13" applyNumberFormat="0" applyFill="0" applyAlignment="0" applyProtection="0"/>
    <xf numFmtId="0" fontId="54" fillId="0" borderId="0" applyProtection="0">
      <alignment/>
    </xf>
    <xf numFmtId="0" fontId="52" fillId="0" borderId="0" applyProtection="0">
      <alignment/>
    </xf>
    <xf numFmtId="10" fontId="51" fillId="25" borderId="14" applyBorder="0" applyAlignment="0" applyProtection="0"/>
    <xf numFmtId="0" fontId="24" fillId="6" borderId="0" applyNumberFormat="0" applyBorder="0" applyAlignment="0" applyProtection="0"/>
    <xf numFmtId="0" fontId="18" fillId="3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9" fontId="55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24" fillId="6" borderId="0" applyNumberFormat="0" applyBorder="0" applyAlignment="0" applyProtection="0"/>
    <xf numFmtId="0" fontId="58" fillId="0" borderId="0">
      <alignment/>
      <protection/>
    </xf>
    <xf numFmtId="0" fontId="25" fillId="7" borderId="0" applyNumberFormat="0" applyBorder="0" applyAlignment="0" applyProtection="0"/>
    <xf numFmtId="0" fontId="28" fillId="2" borderId="1" applyNumberFormat="0" applyFont="0" applyAlignment="0" applyProtection="0"/>
    <xf numFmtId="0" fontId="24" fillId="6" borderId="0" applyNumberFormat="0" applyBorder="0" applyAlignment="0" applyProtection="0"/>
    <xf numFmtId="0" fontId="19" fillId="25" borderId="6" applyNumberFormat="0" applyAlignment="0" applyProtection="0"/>
    <xf numFmtId="10" fontId="32" fillId="0" borderId="0" applyFont="0" applyFill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1" fontId="32" fillId="0" borderId="0">
      <alignment/>
      <protection/>
    </xf>
    <xf numFmtId="0" fontId="44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5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0" fillId="0" borderId="15" applyProtection="0">
      <alignment/>
    </xf>
    <xf numFmtId="0" fontId="12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25" fillId="18" borderId="0" applyNumberFormat="0" applyBorder="0" applyAlignment="0" applyProtection="0"/>
    <xf numFmtId="9" fontId="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15" fillId="0" borderId="2" applyNumberFormat="0" applyFill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17" fillId="0" borderId="4" applyNumberFormat="0" applyFill="0" applyAlignment="0" applyProtection="0"/>
    <xf numFmtId="0" fontId="25" fillId="7" borderId="0" applyNumberFormat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13" fillId="0" borderId="0">
      <alignment horizontal="centerContinuous" vertical="center"/>
      <protection/>
    </xf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9" fillId="18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4" fillId="6" borderId="0" applyNumberFormat="0" applyBorder="0" applyAlignment="0" applyProtection="0"/>
    <xf numFmtId="0" fontId="47" fillId="40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4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47" fillId="3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1" fillId="4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7" fillId="3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9" fillId="7" borderId="0" applyNumberFormat="0" applyBorder="0" applyAlignment="0" applyProtection="0"/>
    <xf numFmtId="0" fontId="22" fillId="0" borderId="8" applyNumberFormat="0" applyFill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Protection="0">
      <alignment vertical="center"/>
    </xf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61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4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39" fillId="7" borderId="0" applyNumberFormat="0" applyBorder="0" applyAlignment="0" applyProtection="0"/>
    <xf numFmtId="43" fontId="2" fillId="0" borderId="0" applyFont="0" applyFill="0" applyBorder="0" applyAlignment="0" applyProtection="0"/>
    <xf numFmtId="0" fontId="47" fillId="37" borderId="0" applyNumberFormat="0" applyBorder="0" applyAlignment="0" applyProtection="0"/>
    <xf numFmtId="0" fontId="27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9" fillId="18" borderId="0" applyNumberFormat="0" applyBorder="0" applyAlignment="0" applyProtection="0"/>
    <xf numFmtId="0" fontId="2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5" fillId="18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3" fillId="6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3" fillId="0" borderId="0">
      <alignment/>
      <protection/>
    </xf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2" borderId="1" applyNumberFormat="0" applyFont="0" applyAlignment="0" applyProtection="0"/>
    <xf numFmtId="0" fontId="24" fillId="20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4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39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8" fillId="0" borderId="0" applyFon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" fillId="0" borderId="0">
      <alignment vertical="center"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20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44" fillId="20" borderId="0" applyNumberFormat="0" applyBorder="0" applyAlignment="0" applyProtection="0"/>
    <xf numFmtId="0" fontId="39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4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4" fillId="6" borderId="0" applyNumberFormat="0" applyBorder="0" applyAlignment="0" applyProtection="0"/>
    <xf numFmtId="0" fontId="28" fillId="0" borderId="0">
      <alignment vertical="center"/>
      <protection/>
    </xf>
    <xf numFmtId="0" fontId="24" fillId="6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44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44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36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Protection="0">
      <alignment vertical="center"/>
    </xf>
    <xf numFmtId="0" fontId="6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6" fillId="8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4" fillId="20" borderId="0" applyNumberFormat="0" applyBorder="0" applyAlignment="0" applyProtection="0"/>
    <xf numFmtId="0" fontId="24" fillId="6" borderId="0" applyNumberFormat="0" applyBorder="0" applyAlignment="0" applyProtection="0"/>
    <xf numFmtId="1" fontId="1" fillId="0" borderId="14">
      <alignment vertical="center"/>
      <protection locked="0"/>
    </xf>
    <xf numFmtId="0" fontId="24" fillId="6" borderId="0" applyNumberFormat="0" applyBorder="0" applyAlignment="0" applyProtection="0"/>
    <xf numFmtId="0" fontId="44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27" fillId="2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6" applyNumberFormat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182" fontId="33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43" fontId="2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83" fontId="6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3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62" fillId="0" borderId="0" applyNumberFormat="0" applyFill="0" applyBorder="0" applyAlignment="0" applyProtection="0"/>
    <xf numFmtId="0" fontId="23" fillId="0" borderId="9" applyNumberFormat="0" applyFill="0" applyAlignment="0" applyProtection="0"/>
    <xf numFmtId="184" fontId="60" fillId="0" borderId="0" applyFont="0" applyFill="0" applyBorder="0" applyAlignment="0" applyProtection="0"/>
    <xf numFmtId="0" fontId="20" fillId="4" borderId="5" applyNumberFormat="0" applyAlignment="0" applyProtection="0"/>
    <xf numFmtId="0" fontId="14" fillId="0" borderId="0" applyNumberFormat="0" applyFill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5" fillId="0" borderId="0">
      <alignment/>
      <protection/>
    </xf>
    <xf numFmtId="43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0" borderId="0">
      <alignment/>
      <protection/>
    </xf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5" applyNumberFormat="0" applyAlignment="0" applyProtection="0"/>
    <xf numFmtId="0" fontId="65" fillId="0" borderId="0">
      <alignment/>
      <protection/>
    </xf>
    <xf numFmtId="188" fontId="1" fillId="0" borderId="14">
      <alignment vertical="center"/>
      <protection locked="0"/>
    </xf>
    <xf numFmtId="0" fontId="32" fillId="0" borderId="0">
      <alignment/>
      <protection/>
    </xf>
    <xf numFmtId="0" fontId="66" fillId="0" borderId="0">
      <alignment/>
      <protection/>
    </xf>
  </cellStyleXfs>
  <cellXfs count="127">
    <xf numFmtId="0" fontId="0" fillId="0" borderId="0" xfId="0" applyAlignment="1">
      <alignment/>
    </xf>
    <xf numFmtId="0" fontId="2" fillId="0" borderId="0" xfId="533" applyFont="1">
      <alignment/>
      <protection/>
    </xf>
    <xf numFmtId="0" fontId="0" fillId="0" borderId="0" xfId="533">
      <alignment/>
      <protection/>
    </xf>
    <xf numFmtId="0" fontId="3" fillId="0" borderId="0" xfId="533" applyFont="1" applyAlignment="1">
      <alignment/>
      <protection/>
    </xf>
    <xf numFmtId="0" fontId="4" fillId="0" borderId="0" xfId="166" applyFont="1" applyAlignment="1">
      <alignment horizontal="center" vertical="center"/>
      <protection/>
    </xf>
    <xf numFmtId="0" fontId="2" fillId="0" borderId="0" xfId="0" applyFont="1" applyFill="1" applyAlignment="1">
      <alignment horizontal="left"/>
    </xf>
    <xf numFmtId="0" fontId="5" fillId="0" borderId="0" xfId="166" applyFont="1" applyBorder="1" applyAlignment="1">
      <alignment/>
      <protection/>
    </xf>
    <xf numFmtId="0" fontId="2" fillId="0" borderId="14" xfId="533" applyFont="1" applyBorder="1" applyAlignment="1">
      <alignment horizontal="center" vertical="center"/>
      <protection/>
    </xf>
    <xf numFmtId="0" fontId="2" fillId="0" borderId="14" xfId="533" applyFont="1" applyBorder="1" applyAlignment="1">
      <alignment horizontal="center" vertical="center" wrapText="1"/>
      <protection/>
    </xf>
    <xf numFmtId="189" fontId="1" fillId="0" borderId="14" xfId="0" applyNumberFormat="1" applyFont="1" applyFill="1" applyBorder="1" applyAlignment="1" applyProtection="1">
      <alignment vertical="center" wrapText="1"/>
      <protection/>
    </xf>
    <xf numFmtId="190" fontId="69" fillId="0" borderId="14" xfId="0" applyNumberFormat="1" applyFont="1" applyFill="1" applyBorder="1" applyAlignment="1">
      <alignment horizontal="center" vertical="center"/>
    </xf>
    <xf numFmtId="0" fontId="0" fillId="0" borderId="14" xfId="533" applyBorder="1">
      <alignment/>
      <protection/>
    </xf>
    <xf numFmtId="0" fontId="0" fillId="0" borderId="14" xfId="533" applyBorder="1">
      <alignment/>
      <protection/>
    </xf>
    <xf numFmtId="0" fontId="7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14" xfId="0" applyNumberFormat="1" applyFont="1" applyFill="1" applyBorder="1" applyAlignment="1" applyProtection="1">
      <alignment horizontal="right" vertical="center" wrapText="1"/>
      <protection/>
    </xf>
    <xf numFmtId="192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7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4" xfId="0" applyNumberForma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66">
      <alignment/>
      <protection/>
    </xf>
    <xf numFmtId="0" fontId="4" fillId="0" borderId="0" xfId="166" applyFont="1" applyAlignment="1">
      <alignment vertical="center"/>
      <protection/>
    </xf>
    <xf numFmtId="0" fontId="5" fillId="0" borderId="0" xfId="166" applyFont="1">
      <alignment/>
      <protection/>
    </xf>
    <xf numFmtId="0" fontId="5" fillId="0" borderId="0" xfId="166" applyFont="1" applyAlignment="1">
      <alignment horizontal="right"/>
      <protection/>
    </xf>
    <xf numFmtId="0" fontId="5" fillId="0" borderId="14" xfId="166" applyFont="1" applyBorder="1" applyAlignment="1">
      <alignment horizontal="center" vertical="center" wrapText="1"/>
      <protection/>
    </xf>
    <xf numFmtId="0" fontId="5" fillId="0" borderId="14" xfId="166" applyFont="1" applyBorder="1" applyAlignment="1">
      <alignment horizontal="center" vertical="center"/>
      <protection/>
    </xf>
    <xf numFmtId="0" fontId="2" fillId="0" borderId="0" xfId="166" applyBorder="1">
      <alignment/>
      <protection/>
    </xf>
    <xf numFmtId="0" fontId="5" fillId="0" borderId="0" xfId="166" applyFont="1" applyBorder="1" applyAlignment="1">
      <alignment horizontal="center" vertical="center" wrapText="1"/>
      <protection/>
    </xf>
    <xf numFmtId="0" fontId="5" fillId="0" borderId="0" xfId="166" applyFont="1" applyAlignment="1">
      <alignment vertical="center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3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9" fontId="9" fillId="0" borderId="14" xfId="0" applyNumberFormat="1" applyFont="1" applyFill="1" applyBorder="1" applyAlignment="1" applyProtection="1">
      <alignment vertical="center" wrapText="1"/>
      <protection/>
    </xf>
    <xf numFmtId="189" fontId="1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9" fontId="1" fillId="0" borderId="18" xfId="0" applyNumberFormat="1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192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Continuous"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4" fontId="2" fillId="0" borderId="14" xfId="0" applyNumberFormat="1" applyFont="1" applyFill="1" applyBorder="1" applyAlignment="1" applyProtection="1">
      <alignment horizontal="center" vertical="center" wrapText="1"/>
      <protection/>
    </xf>
    <xf numFmtId="191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1" fontId="2" fillId="0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19" xfId="0" applyNumberFormat="1" applyFont="1" applyFill="1" applyBorder="1" applyAlignment="1" applyProtection="1">
      <alignment horizontal="left" vertical="center" wrapText="1"/>
      <protection/>
    </xf>
    <xf numFmtId="191" fontId="2" fillId="0" borderId="2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5" fontId="2" fillId="0" borderId="0" xfId="0" applyNumberFormat="1" applyFont="1" applyFill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left" vertical="center"/>
    </xf>
    <xf numFmtId="196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top"/>
    </xf>
    <xf numFmtId="196" fontId="7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6" fontId="8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8" fillId="0" borderId="0" xfId="0" applyNumberFormat="1" applyFont="1" applyFill="1" applyAlignment="1" applyProtection="1">
      <alignment horizontal="right" vertical="top"/>
      <protection/>
    </xf>
    <xf numFmtId="197" fontId="7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0" fillId="0" borderId="14" xfId="0" applyNumberFormat="1" applyFont="1" applyFill="1" applyBorder="1" applyAlignment="1" applyProtection="1">
      <alignment horizontal="center" vertical="center" wrapText="1"/>
      <protection/>
    </xf>
    <xf numFmtId="19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4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5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198" fontId="2" fillId="0" borderId="14" xfId="0" applyNumberFormat="1" applyFont="1" applyFill="1" applyBorder="1" applyAlignment="1">
      <alignment horizontal="center" vertical="center" wrapText="1"/>
    </xf>
    <xf numFmtId="198" fontId="0" fillId="0" borderId="14" xfId="0" applyNumberFormat="1" applyFont="1" applyFill="1" applyBorder="1" applyAlignment="1">
      <alignment horizontal="center" vertical="center" wrapText="1"/>
    </xf>
    <xf numFmtId="191" fontId="0" fillId="0" borderId="19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6" fontId="8" fillId="0" borderId="14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 applyProtection="1">
      <alignment vertical="center" wrapText="1"/>
      <protection/>
    </xf>
    <xf numFmtId="196" fontId="0" fillId="0" borderId="16" xfId="0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</cellXfs>
  <cellStyles count="83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gdp" xfId="63"/>
    <cellStyle name="20% - 强调文字颜色 1 2" xfId="64"/>
    <cellStyle name="差_县区合并测算20080421_民生政策最低支出需求" xfId="65"/>
    <cellStyle name="差_县市旗测算-新科目（20080627）_县市旗测算-新科目（含人口规模效应）" xfId="66"/>
    <cellStyle name="差_行政公检法测算_民生政策最低支出需求" xfId="67"/>
    <cellStyle name="差_30云南_1" xfId="68"/>
    <cellStyle name="好_34青海" xfId="69"/>
    <cellStyle name="差_30云南_1_财力性转移支付2010年预算参考数" xfId="70"/>
    <cellStyle name="好_人员工资和公用经费3" xfId="71"/>
    <cellStyle name="Accent2 - 40%" xfId="72"/>
    <cellStyle name="差_县市旗测算20080508" xfId="73"/>
    <cellStyle name="差_自行调整差异系数顺序" xfId="74"/>
    <cellStyle name="20% - Accent4" xfId="75"/>
    <cellStyle name="好_分析缺口率_财力性转移支付2010年预算参考数" xfId="76"/>
    <cellStyle name="差_市辖区测算-新科目（20080626）" xfId="77"/>
    <cellStyle name="差_缺口县区测算(财政部标准)" xfId="78"/>
    <cellStyle name="Accent2 - 60%" xfId="79"/>
    <cellStyle name="好_县市旗测算20080508_县市旗测算-新科目（含人口规模效应）" xfId="80"/>
    <cellStyle name="差_安徽 缺口县区测算(地方填报)1_财力性转移支付2010年预算参考数" xfId="81"/>
    <cellStyle name="常规 6" xfId="82"/>
    <cellStyle name="好_行政（人员）_民生政策最低支出需求_财力性转移支付2010年预算参考数" xfId="83"/>
    <cellStyle name="好_教育(按照总人口测算）—20080416_不含人员经费系数_财力性转移支付2010年预算参考数" xfId="84"/>
    <cellStyle name="常规 5 2" xfId="85"/>
    <cellStyle name="差_2006年28四川" xfId="86"/>
    <cellStyle name="百分比 4" xfId="87"/>
    <cellStyle name="差_测算结果汇总_财力性转移支付2010年预算参考数" xfId="88"/>
    <cellStyle name="百分比 5" xfId="89"/>
    <cellStyle name="差_核定人数下发表" xfId="90"/>
    <cellStyle name="差_农林水和城市维护标准支出20080505－县区合计_财力性转移支付2010年预算参考数" xfId="91"/>
    <cellStyle name="差_测算结果_财力性转移支付2010年预算参考数" xfId="92"/>
    <cellStyle name="好_汇总表_财力性转移支付2010年预算参考数" xfId="93"/>
    <cellStyle name="Input" xfId="94"/>
    <cellStyle name="常规 26" xfId="95"/>
    <cellStyle name="差_2007一般预算支出口径剔除表" xfId="96"/>
    <cellStyle name="40% - 强调文字颜色 4 2" xfId="97"/>
    <cellStyle name="好_县市旗测算-新科目（20080626）_不含人员经费系数_财力性转移支付2010年预算参考数" xfId="98"/>
    <cellStyle name="Currency [0]" xfId="99"/>
    <cellStyle name="好_数据--基础数据--预算组--2015年人代会预算部分--2015.01.20--人代会前第6稿--按姚局意见改--调市级项级明细" xfId="100"/>
    <cellStyle name="好_云南 缺口县区测算(地方填报)" xfId="101"/>
    <cellStyle name="差_Book2" xfId="102"/>
    <cellStyle name="好_市辖区测算-新科目（20080626）_财力性转移支付2010年预算参考数" xfId="103"/>
    <cellStyle name="差_平邑_财力性转移支付2010年预算参考数" xfId="104"/>
    <cellStyle name="千位[0]_(人代会用)" xfId="105"/>
    <cellStyle name="Heading 3" xfId="106"/>
    <cellStyle name="差_教育(按照总人口测算）—20080416_县市旗测算-新科目（含人口规模效应）_财力性转移支付2010年预算参考数" xfId="107"/>
    <cellStyle name="差_行政（人员）_县市旗测算-新科目（含人口规模效应）" xfId="108"/>
    <cellStyle name="差_县市旗测算-新科目（20080626）_不含人员经费系数" xfId="109"/>
    <cellStyle name="好_同德_财力性转移支付2010年预算参考数" xfId="110"/>
    <cellStyle name="好_市辖区测算20080510_县市旗测算-新科目（含人口规模效应）_财力性转移支付2010年预算参考数" xfId="111"/>
    <cellStyle name="千位分隔[0] 2" xfId="112"/>
    <cellStyle name="差_教育(按照总人口测算）—20080416_不含人员经费系数_财力性转移支付2010年预算参考数" xfId="113"/>
    <cellStyle name="差_2006年34青海_财力性转移支付2010年预算参考数" xfId="114"/>
    <cellStyle name="差_其他部门(按照总人口测算）—20080416_不含人员经费系数_财力性转移支付2010年预算参考数" xfId="115"/>
    <cellStyle name="差_行政公检法测算_县市旗测算-新科目（含人口规模效应）" xfId="116"/>
    <cellStyle name="差_行政(燃修费)_民生政策最低支出需求" xfId="117"/>
    <cellStyle name="差_分县成本差异系数_民生政策最低支出需求_财力性转移支付2010年预算参考数" xfId="118"/>
    <cellStyle name="差_市辖区测算20080510_民生政策最低支出需求_财力性转移支付2010年预算参考数" xfId="119"/>
    <cellStyle name="差_2006年全省财力计算表（中央、决算）" xfId="120"/>
    <cellStyle name="好_成本差异系数" xfId="121"/>
    <cellStyle name="差_2_财力性转移支付2010年预算参考数" xfId="122"/>
    <cellStyle name="_ET_STYLE_NoName_00_" xfId="123"/>
    <cellStyle name="20% - Accent2" xfId="124"/>
    <cellStyle name="差_县市旗测算-新科目（20080626）_民生政策最低支出需求" xfId="125"/>
    <cellStyle name="好_行政公检法测算_县市旗测算-新科目（含人口规模效应）_财力性转移支付2010年预算参考数" xfId="126"/>
    <cellStyle name="20% - Accent3" xfId="127"/>
    <cellStyle name="好_11大理_财力性转移支付2010年预算参考数" xfId="128"/>
    <cellStyle name="20% - Accent5" xfId="129"/>
    <cellStyle name="好_县市旗测算-新科目（20080626）_民生政策最低支出需求" xfId="130"/>
    <cellStyle name="差_其他部门(按照总人口测算）—20080416_县市旗测算-新科目（含人口规模效应）_财力性转移支付2010年预算参考数" xfId="131"/>
    <cellStyle name="20% - Accent6" xfId="132"/>
    <cellStyle name="差_2006年30云南" xfId="133"/>
    <cellStyle name="?鹎%U龡&amp;H齲_x0001_C铣_x0014__x0007__x0001__x0001_" xfId="134"/>
    <cellStyle name="差_2008年全省汇总收支计算表_财力性转移支付2010年预算参考数" xfId="135"/>
    <cellStyle name="20% - Accent1" xfId="136"/>
    <cellStyle name="Accent1 - 20%" xfId="137"/>
    <cellStyle name="20% - 强调文字颜色 2 2" xfId="138"/>
    <cellStyle name="差_自行调整差异系数顺序_财力性转移支付2010年预算参考数" xfId="139"/>
    <cellStyle name="好_03昭通" xfId="140"/>
    <cellStyle name="20% - 强调文字颜色 3 2" xfId="141"/>
    <cellStyle name="Heading 2" xfId="142"/>
    <cellStyle name="好_其他部门(按照总人口测算）—20080416_县市旗测算-新科目（含人口规模效应）" xfId="143"/>
    <cellStyle name="常规 3" xfId="144"/>
    <cellStyle name="20% - 强调文字颜色 4 2" xfId="145"/>
    <cellStyle name="콤마_BOILER-CO1" xfId="146"/>
    <cellStyle name="20% - 强调文字颜色 5 2" xfId="147"/>
    <cellStyle name="差_重点民生支出需求测算表社保（农村低保）081112" xfId="148"/>
    <cellStyle name="20% - 强调文字颜色 6 2" xfId="149"/>
    <cellStyle name="40% - Accent1" xfId="150"/>
    <cellStyle name="千位分季_新建 Microsoft Excel 工作表" xfId="151"/>
    <cellStyle name="好_卫生部门_财力性转移支付2010年预算参考数" xfId="152"/>
    <cellStyle name="40% - Accent2" xfId="153"/>
    <cellStyle name="差_不含人员经费系数_财力性转移支付2010年预算参考数" xfId="154"/>
    <cellStyle name="差_22湖南_财力性转移支付2010年预算参考数" xfId="155"/>
    <cellStyle name="差_汇总表_财力性转移支付2010年预算参考数" xfId="156"/>
    <cellStyle name="差_云南 缺口县区测算(地方填报)" xfId="157"/>
    <cellStyle name="好_县区合并测算20080423(按照各省比重）" xfId="158"/>
    <cellStyle name="40% - Accent3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好_第五部分(才淼、饶永宏）" xfId="165"/>
    <cellStyle name="常规_附件 5 " xfId="166"/>
    <cellStyle name="40% - Accent6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40% - 强调文字颜色 6 2" xfId="172"/>
    <cellStyle name="差_行政公检法测算_不含人员经费系数" xfId="173"/>
    <cellStyle name="常规 4_2008年横排表0721" xfId="174"/>
    <cellStyle name="差_03昭通" xfId="175"/>
    <cellStyle name="差_行政公检法测算_不含人员经费系数_财力性转移支付2010年预算参考数" xfId="176"/>
    <cellStyle name="强调 2" xfId="177"/>
    <cellStyle name="60% - Accent1" xfId="178"/>
    <cellStyle name="Comma_1995" xfId="179"/>
    <cellStyle name="差_同德" xfId="180"/>
    <cellStyle name="常规 2 2" xfId="181"/>
    <cellStyle name="强调 3" xfId="182"/>
    <cellStyle name="60% - Accent2" xfId="183"/>
    <cellStyle name="差_市辖区测算20080510_县市旗测算-新科目（含人口规模效应）_财力性转移支付2010年预算参考数" xfId="184"/>
    <cellStyle name="常规 2 3" xfId="185"/>
    <cellStyle name="60% - Accent3" xfId="186"/>
    <cellStyle name="常规 2 4" xfId="187"/>
    <cellStyle name="60% - Accent4" xfId="188"/>
    <cellStyle name="差_县区合并测算20080421_县市旗测算-新科目（含人口规模效应）_财力性转移支付2010年预算参考数" xfId="189"/>
    <cellStyle name="强调文字颜色 4 2" xfId="190"/>
    <cellStyle name="60% - Accent5" xfId="191"/>
    <cellStyle name="好_检验表" xfId="192"/>
    <cellStyle name="60% - Accent6" xfId="193"/>
    <cellStyle name="Heading 4" xfId="194"/>
    <cellStyle name="콤마 [0]_BOILER-CO1" xfId="195"/>
    <cellStyle name="好_县市旗测算-新科目（20080627）_财力性转移支付2010年预算参考数" xfId="196"/>
    <cellStyle name="好_市辖区测算-新科目（20080626）_县市旗测算-新科目（含人口规模效应）_财力性转移支付2010年预算参考数" xfId="197"/>
    <cellStyle name="好_2008年预计支出与2007年对比" xfId="198"/>
    <cellStyle name="60% - 强调文字颜色 1 2" xfId="199"/>
    <cellStyle name="好_县市旗测算20080508_不含人员经费系数_财力性转移支付2010年预算参考数" xfId="200"/>
    <cellStyle name="好_社保处下达区县2015年指标（第二批）" xfId="201"/>
    <cellStyle name="60% - 强调文字颜色 2 2" xfId="202"/>
    <cellStyle name="差_34青海_财力性转移支付2010年预算参考数" xfId="203"/>
    <cellStyle name="常规 5" xfId="204"/>
    <cellStyle name="差_文体广播事业(按照总人口测算）—20080416_民生政策最低支出需求_财力性转移支付2010年预算参考数" xfId="205"/>
    <cellStyle name="60% - 强调文字颜色 3 2" xfId="206"/>
    <cellStyle name="60% - 强调文字颜色 4 2" xfId="207"/>
    <cellStyle name="Neutral" xfId="208"/>
    <cellStyle name="差_行政公检法测算_民生政策最低支出需求_财力性转移支付2010年预算参考数" xfId="209"/>
    <cellStyle name="60% - 强调文字颜色 5 2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差_人员工资和公用经费3" xfId="216"/>
    <cellStyle name="好_农林水和城市维护标准支出20080505－县区合计_县市旗测算-新科目（含人口规模效应）_财力性转移支付2010年预算参考数" xfId="217"/>
    <cellStyle name="Accent1_2006年33甘肃" xfId="218"/>
    <cellStyle name="Accent2" xfId="219"/>
    <cellStyle name="Accent2 - 20%" xfId="220"/>
    <cellStyle name="Accent2_2006年33甘肃" xfId="221"/>
    <cellStyle name="Accent3" xfId="222"/>
    <cellStyle name="Accent3 - 20%" xfId="223"/>
    <cellStyle name="差_县市旗测算20080508_民生政策最低支出需求_财力性转移支付2010年预算参考数" xfId="224"/>
    <cellStyle name="好_0502通海县" xfId="225"/>
    <cellStyle name="Accent3 - 40%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差_2006年22湖南_财力性转移支付2010年预算参考数" xfId="233"/>
    <cellStyle name="好_行政（人员）_不含人员经费系数" xfId="234"/>
    <cellStyle name="Accent4 - 20%" xfId="235"/>
    <cellStyle name="好_县市旗测算20080508_县市旗测算-新科目（含人口规模效应）_财力性转移支付2010年预算参考数" xfId="236"/>
    <cellStyle name="Accent4 - 40%" xfId="237"/>
    <cellStyle name="差_安徽 缺口县区测算(地方填报)1" xfId="238"/>
    <cellStyle name="好_行政(燃修费)" xfId="239"/>
    <cellStyle name="Accent4 - 60%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不含人员经费系数" xfId="254"/>
    <cellStyle name="差_07临沂" xfId="255"/>
    <cellStyle name="好_县区合并测算20080421_财力性转移支付2010年预算参考数" xfId="256"/>
    <cellStyle name="Accent6 - 40%" xfId="257"/>
    <cellStyle name="Accent6 - 60%" xfId="258"/>
    <cellStyle name="差_数据--基础数据--预算组--2015年人代会预算部分--2015.01.20--人代会前第6稿--按姚局意见改--调市级项级明细" xfId="259"/>
    <cellStyle name="Accent6_2006年33甘肃" xfId="260"/>
    <cellStyle name="Bad" xfId="261"/>
    <cellStyle name="好_缺口县区测算(按2007支出增长25%测算)" xfId="262"/>
    <cellStyle name="Calc Currency (0)" xfId="263"/>
    <cellStyle name="差_530623_2006年县级财政报表附表" xfId="264"/>
    <cellStyle name="Calculation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常规 13" xfId="277"/>
    <cellStyle name="Currency1" xfId="278"/>
    <cellStyle name="差_一般预算支出口径剔除表_财力性转移支付2010年预算参考数" xfId="279"/>
    <cellStyle name="Date" xfId="280"/>
    <cellStyle name="Dollar (zero dec)" xfId="281"/>
    <cellStyle name="差_1110洱源县" xfId="282"/>
    <cellStyle name="强调文字颜色 1 2" xfId="283"/>
    <cellStyle name="Explanatory Text" xfId="284"/>
    <cellStyle name="差_文体广播事业(按照总人口测算）—20080416_不含人员经费系数" xfId="285"/>
    <cellStyle name="Fixed" xfId="286"/>
    <cellStyle name="好_成本差异系数（含人口规模）_财力性转移支付2010年预算参考数" xfId="287"/>
    <cellStyle name="Good" xfId="288"/>
    <cellStyle name="常规 10" xfId="289"/>
    <cellStyle name="标题 2 2" xfId="290"/>
    <cellStyle name="差_行政公检法测算" xfId="291"/>
    <cellStyle name="Grey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检查单元格 2" xfId="301"/>
    <cellStyle name="Linked Cell" xfId="302"/>
    <cellStyle name="归盒啦_95" xfId="303"/>
    <cellStyle name="差_09黑龙江_财力性转移支付2010年预算参考数" xfId="304"/>
    <cellStyle name="好_2007年一般预算支出剔除_财力性转移支付2010年预算参考数" xfId="305"/>
    <cellStyle name="差_27重庆" xfId="306"/>
    <cellStyle name="no dec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差_缺口县区测算(按核定人数)_财力性转移支付2010年预算参考数" xfId="316"/>
    <cellStyle name="好_教育(按照总人口测算）—20080416" xfId="317"/>
    <cellStyle name="Percent_laroux" xfId="318"/>
    <cellStyle name="好_2008年一般预算支出预计" xfId="319"/>
    <cellStyle name="RowLevel_0" xfId="320"/>
    <cellStyle name="常规 2" xfId="321"/>
    <cellStyle name="Title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差_2007年收支情况及2008年收支预计表(汇总表)_财力性转移支付2010年预算参考数" xfId="331"/>
    <cellStyle name="好_教育(按照总人口测算）—20080416_县市旗测算-新科目（含人口规模效应）" xfId="332"/>
    <cellStyle name="标题 1 2" xfId="333"/>
    <cellStyle name="差_30云南" xfId="334"/>
    <cellStyle name="差_文体广播事业(按照总人口测算）—20080416_财力性转移支付2010年预算参考数" xfId="335"/>
    <cellStyle name="标题 3 2" xfId="336"/>
    <cellStyle name="差_农林水和城市维护标准支出20080505－县区合计_县市旗测算-新科目（含人口规模效应）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差_丽江汇总" xfId="343"/>
    <cellStyle name="表标题" xfId="344"/>
    <cellStyle name="差_缺口县区测算(财政部标准)_财力性转移支付2010年预算参考数" xfId="345"/>
    <cellStyle name="差 2" xfId="346"/>
    <cellStyle name="差_教育(按照总人口测算）—20080416_不含人员经费系数" xfId="347"/>
    <cellStyle name="差_2006年27重庆_财力性转移支付2010年预算参考数" xfId="348"/>
    <cellStyle name="差_00省级(打印)" xfId="349"/>
    <cellStyle name="差_文体广播事业(按照总人口测算）—20080416" xfId="350"/>
    <cellStyle name="差_0502通海县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分县成本差异系数_民生政策最低支出需求" xfId="361"/>
    <cellStyle name="差_市辖区测算20080510_民生政策最低支出需求" xfId="362"/>
    <cellStyle name="差_1_财力性转移支付2010年预算参考数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卫生(按照总人口测算）—20080416_县市旗测算-新科目（含人口规模效应）" xfId="381"/>
    <cellStyle name="差_2006年33甘肃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县区合并测算20080421_县市旗测算-新科目（含人口规模效应）" xfId="394"/>
    <cellStyle name="差_2008计算资料（8月5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差_28四川" xfId="407"/>
    <cellStyle name="好_14安徽_财力性转移支付2010年预算参考数" xfId="408"/>
    <cellStyle name="差_2016年科目0114" xfId="409"/>
    <cellStyle name="差_2016人代会附表（2015-9-11）（姚局）-财经委" xfId="410"/>
    <cellStyle name="差_20河南" xfId="411"/>
    <cellStyle name="差_20河南_财力性转移支付2010年预算参考数" xfId="412"/>
    <cellStyle name="好_卫生部门" xfId="413"/>
    <cellStyle name="差_不含人员经费系数" xfId="414"/>
    <cellStyle name="好_530623_2006年县级财政报表附表" xfId="415"/>
    <cellStyle name="差_22湖南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强调文字颜色 2 2" xfId="423"/>
    <cellStyle name="差_文体广播事业(按照总人口测算）—20080416_民生政策最低支出需求" xfId="424"/>
    <cellStyle name="好_县市旗测算20080508_不含人员经费系数" xfId="425"/>
    <cellStyle name="差_34青海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市辖区测算-新科目（20080626）_民生政策最低支出需求_财力性转移支付2010年预算参考数" xfId="453"/>
    <cellStyle name="差_第五部分(才淼、饶永宏）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好_文体广播部门" xfId="475"/>
    <cellStyle name="常规 11_财力性转移支付2009年预算参考数" xfId="476"/>
    <cellStyle name="差_行政(燃修费)_县市旗测算-新科目（含人口规模效应）_财力性转移支付2010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行政（人员）_财力性转移支付2010年预算参考数" xfId="483"/>
    <cellStyle name="常规 2_004-2010年增消两税返还情况表" xfId="484"/>
    <cellStyle name="差_缺口县区测算(按核定人数)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_财力性转移支付2010年预算参考数" xfId="501"/>
    <cellStyle name="差_汇总" xfId="502"/>
    <cellStyle name="差_卫生(按照总人口测算）—20080416_不含人员经费系数_财力性转移支付2010年预算参考数" xfId="503"/>
    <cellStyle name="好_一般预算支出口径剔除表" xfId="504"/>
    <cellStyle name="差_汇总_财力性转移支付2010年预算参考数" xfId="505"/>
    <cellStyle name="差_卫生(按照总人口测算）—20080416_不含人员经费系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注释 2" xfId="512"/>
    <cellStyle name="好_2006年27重庆" xfId="513"/>
    <cellStyle name="常规 6 2" xfId="514"/>
    <cellStyle name="差_汇总表提前告知区县" xfId="515"/>
    <cellStyle name="差_汇总-县级财政报表附表" xfId="516"/>
    <cellStyle name="分级显示行_1_13区汇总" xfId="517"/>
    <cellStyle name="常规 9" xfId="518"/>
    <cellStyle name="差_检验表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差_农林水和城市维护标准支出20080505－县区合计_不含人员经费系数" xfId="529"/>
    <cellStyle name="差_山东省民生支出标准" xfId="530"/>
    <cellStyle name="差_总人口" xfId="531"/>
    <cellStyle name="常规 18" xfId="532"/>
    <cellStyle name="常规 23" xfId="533"/>
    <cellStyle name="差_农林水和城市维护标准支出20080505－县区合计_不含人员经费系数_财力性转移支付2010年预算参考数" xfId="534"/>
    <cellStyle name="差_山东省民生支出标准_财力性转移支付2010年预算参考数" xfId="535"/>
    <cellStyle name="差_总人口_财力性转移支付2010年预算参考数" xfId="536"/>
    <cellStyle name="差_农林水和城市维护标准支出20080505－县区合计_民生政策最低支出需求" xfId="537"/>
    <cellStyle name="差_人员工资和公用经费2" xfId="538"/>
    <cellStyle name="差_卫生(按照总人口测算）—20080416_县市旗测算-新科目（含人口规模效应）_财力性转移支付2010年预算参考数" xfId="539"/>
    <cellStyle name="差_社保处下达区县2015年指标（第二批）" xfId="540"/>
    <cellStyle name="差_农林水和城市维护标准支出20080505－县区合计_民生政策最低支出需求_财力性转移支付2010年预算参考数" xfId="541"/>
    <cellStyle name="差_人员工资和公用经费2_财力性转移支付2010年预算参考数" xfId="542"/>
    <cellStyle name="差_农林水和城市维护标准支出20080505－县区合计_县市旗测算-新科目（含人口规模效应）_财力性转移支付2010年预算参考数" xfId="543"/>
    <cellStyle name="통화 [0]_BOILER-CO1" xfId="544"/>
    <cellStyle name="差_其他部门(按照总人口测算）—20080416" xfId="545"/>
    <cellStyle name="常规 17" xfId="546"/>
    <cellStyle name="常规 22" xfId="547"/>
    <cellStyle name="后继超级链接" xfId="548"/>
    <cellStyle name="好_缺口县区测算_财力性转移支付2010年预算参考数" xfId="549"/>
    <cellStyle name="好_教育(按照总人口测算）—20080416_民生政策最低支出需求_财力性转移支付2010年预算参考数" xfId="550"/>
    <cellStyle name="差_其他部门(按照总人口测算）—20080416_县市旗测算-新科目（含人口规模效应）" xfId="551"/>
    <cellStyle name="差_青海 缺口县区测算(地方填报)_财力性转移支付2010年预算参考数" xfId="552"/>
    <cellStyle name="差_市辖区测算-新科目（20080626）_县市旗测算-新科目（含人口规模效应）" xfId="553"/>
    <cellStyle name="差_县市旗测算-新科目（20080626）_民生政策最低支出需求_财力性转移支付2010年预算参考数" xfId="554"/>
    <cellStyle name="差_缺口县区测算" xfId="555"/>
    <cellStyle name="差_缺口县区测算（11.13）" xfId="556"/>
    <cellStyle name="差_危改资金测算_财力性转移支付2010年预算参考数" xfId="557"/>
    <cellStyle name="差_缺口县区测算（11.13）_财力性转移支付2010年预算参考数" xfId="558"/>
    <cellStyle name="好_总人口_财力性转移支付2010年预算参考数" xfId="559"/>
    <cellStyle name="常规 4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好_其他部门(按照总人口测算）—20080416_财力性转移支付2010年预算参考数" xfId="565"/>
    <cellStyle name="差_人员工资和公用经费" xfId="566"/>
    <cellStyle name="差_人员工资和公用经费_财力性转移支付2010年预算参考数" xfId="567"/>
    <cellStyle name="差_市辖区测算20080510_县市旗测算-新科目（含人口规模效应）" xfId="568"/>
    <cellStyle name="差_人员工资和公用经费3_财力性转移支付2010年预算参考数" xfId="569"/>
    <cellStyle name="差_市辖区测算-新科目（20080626）_不含人员经费系数" xfId="570"/>
    <cellStyle name="好_2008年支出调整" xfId="571"/>
    <cellStyle name="差_市辖区测算-新科目（20080626）_不含人员经费系数_财力性转移支付2010年预算参考数" xfId="572"/>
    <cellStyle name="差_市辖区测算-新科目（20080626）_财力性转移支付2010年预算参考数" xfId="573"/>
    <cellStyle name="差_市辖区测算-新科目（20080626）_民生政策最低支出需求" xfId="574"/>
    <cellStyle name="差_县区合并测算20080423(按照各省比重）_民生政策最低支出需求" xfId="575"/>
    <cellStyle name="常规 27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差_卫生(按照总人口测算）—20080416_民生政策最低支出需求" xfId="583"/>
    <cellStyle name="差_县市旗测算-新科目（20080626）_不含人员经费系数_财力性转移支付2010年预算参考数" xfId="584"/>
    <cellStyle name="好_0605石屏县" xfId="585"/>
    <cellStyle name="好_市辖区测算20080510_不含人员经费系数" xfId="586"/>
    <cellStyle name="差_卫生(按照总人口测算）—20080416_民生政策最低支出需求_财力性转移支付2010年预算参考数" xfId="587"/>
    <cellStyle name="好_0605石屏县_财力性转移支付2010年预算参考数" xfId="588"/>
    <cellStyle name="差_卫生部门" xfId="589"/>
    <cellStyle name="好_文体广播事业(按照总人口测算）—20080416" xfId="590"/>
    <cellStyle name="差_卫生部门_财力性转移支付2010年预算参考数" xfId="591"/>
    <cellStyle name="好_M01-2(州市补助收入)" xfId="592"/>
    <cellStyle name="差_文体广播部门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区合并测算20080421_民生政策最低支出需求_财力性转移支付2010年预算参考数" xfId="599"/>
    <cellStyle name="差_县市旗测算-新科目（20080627）_县市旗测算-新科目（含人口规模效应）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好_自行调整差异系数顺序_财力性转移支付2010年预算参考数" xfId="615"/>
    <cellStyle name="差_县市旗测算-新科目（20080627）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好_县区合并测算20080423(按照各省比重）_民生政策最低支出需求" xfId="621"/>
    <cellStyle name="常规 11 2" xfId="622"/>
    <cellStyle name="好_安徽 缺口县区测算(地方填报)1" xfId="623"/>
    <cellStyle name="常规 14" xfId="624"/>
    <cellStyle name="好_行政公检法测算_民生政策最低支出需求_财力性转移支付2010年预算参考数" xfId="625"/>
    <cellStyle name="好_行政（人员）_民生政策最低支出需求" xfId="626"/>
    <cellStyle name="常规 16" xfId="627"/>
    <cellStyle name="常规 21" xfId="628"/>
    <cellStyle name="常规 19" xfId="629"/>
    <cellStyle name="常规 24" xfId="630"/>
    <cellStyle name="常规 2 10" xfId="631"/>
    <cellStyle name="常规 2 2 2" xfId="632"/>
    <cellStyle name="常规 25" xfId="633"/>
    <cellStyle name="好_危改资金测算" xfId="634"/>
    <cellStyle name="常规 3 2" xfId="635"/>
    <cellStyle name="好_汇总表4_财力性转移支付2010年预算参考数" xfId="636"/>
    <cellStyle name="常规 4 2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文体广播事业(按照总人口测算）—20080416_不含人员经费系数" xfId="648"/>
    <cellStyle name="好_1110洱源县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测算结果_财力性转移支付2010年预算参考数" xfId="663"/>
    <cellStyle name="好_2006年全省财力计算表（中央、决算）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8四川" xfId="675"/>
    <cellStyle name="好_2008年支出调整_财力性转移支付2010年预算参考数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适中 2" xfId="683"/>
    <cellStyle name="好_22湖南_财力性转移支付2010年预算参考数" xfId="684"/>
    <cellStyle name="好_平邑_财力性转移支付2010年预算参考数" xfId="685"/>
    <cellStyle name="好_27重庆_财力性转移支付2010年预算参考数" xfId="686"/>
    <cellStyle name="好_28四川_财力性转移支付2010年预算参考数" xfId="687"/>
    <cellStyle name="好_30云南" xfId="688"/>
    <cellStyle name="好_30云南_1" xfId="689"/>
    <cellStyle name="数字" xfId="690"/>
    <cellStyle name="好_30云南_1_财力性转移支付2010年预算参考数" xfId="691"/>
    <cellStyle name="好_33甘肃" xfId="692"/>
    <cellStyle name="好_其他部门(按照总人口测算）—20080416_不含人员经费系数" xfId="693"/>
    <cellStyle name="好_34青海_1" xfId="694"/>
    <cellStyle name="好_530629_2006年县级财政报表附表" xfId="695"/>
    <cellStyle name="好_5334_2006年迪庆县级财政报表附表" xfId="696"/>
    <cellStyle name="好_Book1" xfId="697"/>
    <cellStyle name="强调文字颜色 6 2" xfId="698"/>
    <cellStyle name="好_Book2" xfId="699"/>
    <cellStyle name="好_Book2_财力性转移支付2010年预算参考数" xfId="700"/>
    <cellStyle name="输出 2" xfId="701"/>
    <cellStyle name="好_gdp" xfId="702"/>
    <cellStyle name="好_安徽 缺口县区测算(地方填报)1_财力性转移支付2010年预算参考数" xfId="703"/>
    <cellStyle name="好_报表" xfId="704"/>
    <cellStyle name="好_人员工资和公用经费2_财力性转移支付2010年预算参考数" xfId="705"/>
    <cellStyle name="好_财政供养人员" xfId="706"/>
    <cellStyle name="好_财政供养人员_财力性转移支付2010年预算参考数" xfId="707"/>
    <cellStyle name="好_测算结果" xfId="708"/>
    <cellStyle name="烹拳 [0]_ +Foil &amp; -FOIL &amp; PAPER" xfId="709"/>
    <cellStyle name="好_测算结果汇总" xfId="710"/>
    <cellStyle name="好_缺口县区测算(财政部标准)" xfId="711"/>
    <cellStyle name="好_测算结果汇总_财力性转移支付2010年预算参考数" xfId="712"/>
    <cellStyle name="好_成本差异系数（含人口规模）" xfId="713"/>
    <cellStyle name="好_县区合并测算20080423(按照各省比重）_不含人员经费系数" xfId="714"/>
    <cellStyle name="好_成本差异系数_财力性转移支付2010年预算参考数" xfId="715"/>
    <cellStyle name="好_城建部门" xfId="716"/>
    <cellStyle name="好_检验表（调整后）" xfId="717"/>
    <cellStyle name="好_分析缺口率" xfId="718"/>
    <cellStyle name="千位分隔 2" xfId="719"/>
    <cellStyle name="好_分县成本差异系数" xfId="720"/>
    <cellStyle name="好_分县成本差异系数_不含人员经费系数" xfId="721"/>
    <cellStyle name="好_分县成本差异系数_不含人员经费系数_财力性转移支付2010年预算参考数" xfId="722"/>
    <cellStyle name="好_其他部门(按照总人口测算）—20080416" xfId="723"/>
    <cellStyle name="好_分县成本差异系数_财力性转移支付2010年预算参考数" xfId="724"/>
    <cellStyle name="好_县区合并测算20080421_县市旗测算-新科目（含人口规模效应）_财力性转移支付2010年预算参考数" xfId="725"/>
    <cellStyle name="好_分县成本差异系数_民生政策最低支出需求" xfId="726"/>
    <cellStyle name="好_分县成本差异系数_民生政策最低支出需求_财力性转移支付2010年预算参考数" xfId="727"/>
    <cellStyle name="好_农林水和城市维护标准支出20080505－县区合计_不含人员经费系数_财力性转移支付2010年预算参考数" xfId="728"/>
    <cellStyle name="好_附表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人员工资和公用经费3_财力性转移支付2010年预算参考数" xfId="736"/>
    <cellStyle name="好_行政（人员）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汇总" xfId="744"/>
    <cellStyle name="好_行政公检法测算_不含人员经费系数_财力性转移支付2010年预算参考数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缺口县区测算" xfId="761"/>
    <cellStyle name="好_教育(按照总人口测算）—20080416_民生政策最低支出需求" xfId="762"/>
    <cellStyle name="好_教育(按照总人口测算）—20080416_县市旗测算-新科目（含人口规模效应）_财力性转移支付2010年预算参考数" xfId="763"/>
    <cellStyle name="好_丽江汇总" xfId="764"/>
    <cellStyle name="好_卫生(按照总人口测算）—20080416_不含人员经费系数_财力性转移支付2010年预算参考数" xfId="765"/>
    <cellStyle name="好_民生政策最低支出需求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千位_(人代会用)" xfId="782"/>
    <cellStyle name="好_人员工资和公用经费_财力性转移支付2010年预算参考数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同德" xfId="791"/>
    <cellStyle name="好_市辖区测算20080510_县市旗测算-新科目（含人口规模效应）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千位分隔[0] 3" xfId="803"/>
    <cellStyle name="好_卫生(按照总人口测算）—20080416_县市旗测算-新科目（含人口规模效应）_财力性转移支付2010年预算参考数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_财力性转移支付2010年预算参考数" xfId="811"/>
    <cellStyle name="好_县区合并测算20080421_民生政策最低支出需求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重点民生支出需求测算表社保（农村低保）081112" xfId="825"/>
    <cellStyle name="好_县市旗测算-新科目（20080627）_不含人员经费系数_财力性转移支付2010年预算参考数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33350"/>
    <xdr:sp fLocksText="0">
      <xdr:nvSpPr>
        <xdr:cNvPr id="1" name="TextBox 38"/>
        <xdr:cNvSpPr txBox="1">
          <a:spLocks noChangeArrowheads="1"/>
        </xdr:cNvSpPr>
      </xdr:nvSpPr>
      <xdr:spPr>
        <a:xfrm>
          <a:off x="1619250" y="5029200"/>
          <a:ext cx="571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"/>
  <sheetViews>
    <sheetView view="pageBreakPreview" zoomScaleSheetLayoutView="100" workbookViewId="0" topLeftCell="A1">
      <selection activeCell="A3" sqref="A3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3" width="19.33203125" style="16" customWidth="1"/>
    <col min="4" max="4" width="33.5" style="16" customWidth="1"/>
    <col min="5" max="6" width="15" style="16" customWidth="1"/>
    <col min="7" max="244" width="7.66015625" style="16" customWidth="1"/>
  </cols>
  <sheetData>
    <row r="1" spans="1:256" s="16" customFormat="1" ht="27.75" customHeight="1">
      <c r="A1" s="17" t="s">
        <v>157</v>
      </c>
      <c r="B1" s="17"/>
      <c r="IK1"/>
      <c r="IL1"/>
      <c r="IM1"/>
      <c r="IN1"/>
      <c r="IO1"/>
      <c r="IP1"/>
      <c r="IQ1"/>
      <c r="IR1"/>
      <c r="IS1"/>
      <c r="IT1"/>
      <c r="IU1"/>
      <c r="IV1"/>
    </row>
    <row r="2" spans="1:6" s="13" customFormat="1" ht="34.5" customHeight="1">
      <c r="A2" s="18" t="s">
        <v>158</v>
      </c>
      <c r="B2" s="18"/>
      <c r="C2" s="18"/>
      <c r="D2" s="18"/>
      <c r="E2" s="18"/>
      <c r="F2" s="18"/>
    </row>
    <row r="3" spans="1:5" s="14" customFormat="1" ht="30.75" customHeight="1">
      <c r="A3" s="5" t="s">
        <v>2</v>
      </c>
      <c r="E3" s="14" t="s">
        <v>3</v>
      </c>
    </row>
    <row r="4" spans="1:244" s="15" customFormat="1" ht="39.75" customHeight="1">
      <c r="A4" s="22" t="s">
        <v>159</v>
      </c>
      <c r="B4" s="22" t="s">
        <v>160</v>
      </c>
      <c r="C4" s="19" t="s">
        <v>161</v>
      </c>
      <c r="D4" s="19" t="s">
        <v>162</v>
      </c>
      <c r="E4" s="19" t="s">
        <v>163</v>
      </c>
      <c r="F4" s="34" t="s">
        <v>164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</row>
    <row r="5" spans="1:256" s="16" customFormat="1" ht="45.75" customHeight="1">
      <c r="A5" s="19"/>
      <c r="B5" s="19"/>
      <c r="C5" s="35"/>
      <c r="D5" s="36"/>
      <c r="E5" s="37"/>
      <c r="F5" s="38"/>
      <c r="IK5"/>
      <c r="IL5"/>
      <c r="IM5"/>
      <c r="IN5"/>
      <c r="IO5"/>
      <c r="IP5"/>
      <c r="IQ5"/>
      <c r="IR5"/>
      <c r="IS5"/>
      <c r="IT5"/>
      <c r="IU5"/>
      <c r="IV5"/>
    </row>
    <row r="6" spans="1:256" s="16" customFormat="1" ht="64.5" customHeight="1">
      <c r="A6" s="19"/>
      <c r="B6" s="19"/>
      <c r="C6" s="35"/>
      <c r="D6" s="36"/>
      <c r="E6" s="37"/>
      <c r="F6" s="39"/>
      <c r="IK6"/>
      <c r="IL6"/>
      <c r="IM6"/>
      <c r="IN6"/>
      <c r="IO6"/>
      <c r="IP6"/>
      <c r="IQ6"/>
      <c r="IR6"/>
      <c r="IS6"/>
      <c r="IT6"/>
      <c r="IU6"/>
      <c r="IV6"/>
    </row>
    <row r="7" spans="1:256" s="16" customFormat="1" ht="15">
      <c r="A7" s="19"/>
      <c r="B7" s="19"/>
      <c r="C7" s="35"/>
      <c r="D7" s="36"/>
      <c r="E7" s="40"/>
      <c r="F7" s="39"/>
      <c r="IK7"/>
      <c r="IL7"/>
      <c r="IM7"/>
      <c r="IN7"/>
      <c r="IO7"/>
      <c r="IP7"/>
      <c r="IQ7"/>
      <c r="IR7"/>
      <c r="IS7"/>
      <c r="IT7"/>
      <c r="IU7"/>
      <c r="IV7"/>
    </row>
    <row r="8" spans="1:256" s="16" customFormat="1" ht="15">
      <c r="A8" s="19"/>
      <c r="B8" s="19"/>
      <c r="C8" s="35"/>
      <c r="D8" s="36"/>
      <c r="E8" s="37"/>
      <c r="F8" s="39"/>
      <c r="IK8"/>
      <c r="IL8"/>
      <c r="IM8"/>
      <c r="IN8"/>
      <c r="IO8"/>
      <c r="IP8"/>
      <c r="IQ8"/>
      <c r="IR8"/>
      <c r="IS8"/>
      <c r="IT8"/>
      <c r="IU8"/>
      <c r="IV8"/>
    </row>
    <row r="9" spans="1:256" s="16" customFormat="1" ht="15">
      <c r="A9" s="19"/>
      <c r="B9" s="19"/>
      <c r="C9" s="35"/>
      <c r="D9" s="36"/>
      <c r="E9" s="37"/>
      <c r="F9" s="39"/>
      <c r="IK9"/>
      <c r="IL9"/>
      <c r="IM9"/>
      <c r="IN9"/>
      <c r="IO9"/>
      <c r="IP9"/>
      <c r="IQ9"/>
      <c r="IR9"/>
      <c r="IS9"/>
      <c r="IT9"/>
      <c r="IU9"/>
      <c r="IV9"/>
    </row>
    <row r="10" spans="1:256" s="16" customFormat="1" ht="15">
      <c r="A10" s="19"/>
      <c r="B10" s="19"/>
      <c r="C10" s="35"/>
      <c r="D10" s="36"/>
      <c r="E10" s="37"/>
      <c r="F10" s="39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6" customFormat="1" ht="34.5" customHeight="1">
      <c r="A11" s="19"/>
      <c r="B11" s="19"/>
      <c r="C11" s="35"/>
      <c r="D11" s="36"/>
      <c r="E11" s="37"/>
      <c r="F11" s="38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6" customFormat="1" ht="34.5" customHeight="1">
      <c r="A12" s="30"/>
      <c r="B12" s="19"/>
      <c r="C12" s="35"/>
      <c r="D12" s="36" t="s">
        <v>50</v>
      </c>
      <c r="E12" s="37">
        <f>SUM(E5:E11)</f>
        <v>0</v>
      </c>
      <c r="F12" s="38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/>
  <printOptions/>
  <pageMargins left="0.75" right="0.75" top="1" bottom="1" header="0.5" footer="0.5"/>
  <pageSetup orientation="portrait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3" sqref="A3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165</v>
      </c>
      <c r="B1" s="17"/>
    </row>
    <row r="2" spans="1:5" s="13" customFormat="1" ht="34.5" customHeight="1">
      <c r="A2" s="18" t="s">
        <v>166</v>
      </c>
      <c r="B2" s="18"/>
      <c r="C2" s="18"/>
      <c r="D2" s="18"/>
      <c r="E2" s="18"/>
    </row>
    <row r="3" spans="1:5" s="14" customFormat="1" ht="30.75" customHeight="1">
      <c r="A3" s="5" t="s">
        <v>2</v>
      </c>
      <c r="E3" s="14" t="s">
        <v>3</v>
      </c>
    </row>
    <row r="4" spans="1:243" s="15" customFormat="1" ht="39.75" customHeight="1">
      <c r="A4" s="19" t="s">
        <v>67</v>
      </c>
      <c r="B4" s="19" t="s">
        <v>68</v>
      </c>
      <c r="C4" s="20" t="s">
        <v>167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135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23"/>
      <c r="B6" s="23"/>
      <c r="C6" s="24"/>
      <c r="D6" s="25"/>
      <c r="E6" s="26"/>
    </row>
    <row r="7" spans="1:5" ht="64.5" customHeight="1">
      <c r="A7" s="23"/>
      <c r="B7" s="27"/>
      <c r="C7" s="24"/>
      <c r="D7" s="25"/>
      <c r="E7" s="26"/>
    </row>
    <row r="8" spans="1:5" ht="34.5" customHeight="1">
      <c r="A8" s="28"/>
      <c r="B8" s="28"/>
      <c r="C8" s="29"/>
      <c r="D8" s="25"/>
      <c r="E8" s="25"/>
    </row>
    <row r="9" spans="1:5" ht="34.5" customHeight="1">
      <c r="A9" s="30"/>
      <c r="B9" s="30"/>
      <c r="C9" s="29"/>
      <c r="D9" s="25"/>
      <c r="E9" s="25"/>
    </row>
    <row r="10" spans="1:5" ht="34.5" customHeight="1">
      <c r="A10" s="31"/>
      <c r="B10" s="31"/>
      <c r="C10" s="29"/>
      <c r="D10" s="25"/>
      <c r="E10" s="25"/>
    </row>
    <row r="11" spans="1:5" ht="34.5" customHeight="1">
      <c r="A11" s="32"/>
      <c r="B11" s="32"/>
      <c r="C11" s="29"/>
      <c r="D11" s="25"/>
      <c r="E11" s="25"/>
    </row>
    <row r="12" spans="1:5" ht="34.5" customHeight="1">
      <c r="A12" s="28"/>
      <c r="B12" s="28"/>
      <c r="C12" s="29"/>
      <c r="D12" s="25"/>
      <c r="E12" s="25"/>
    </row>
    <row r="13" spans="1:5" ht="34.5" customHeight="1">
      <c r="A13" s="30"/>
      <c r="B13" s="30"/>
      <c r="C13" s="29"/>
      <c r="D13" s="25"/>
      <c r="E13" s="25"/>
    </row>
    <row r="14" spans="1:5" ht="34.5" customHeight="1">
      <c r="A14" s="30"/>
      <c r="B14" s="30"/>
      <c r="C14" s="29"/>
      <c r="D14" s="25"/>
      <c r="E14" s="25"/>
    </row>
    <row r="15" spans="1:5" ht="34.5" customHeight="1">
      <c r="A15" s="30"/>
      <c r="B15" s="30" t="s">
        <v>147</v>
      </c>
      <c r="C15" s="24">
        <f>SUM(C6:C14)</f>
        <v>0</v>
      </c>
      <c r="D15" s="25"/>
      <c r="E15" s="25"/>
    </row>
    <row r="16" spans="1:2" ht="27.75" customHeight="1">
      <c r="A16" s="33" t="s">
        <v>124</v>
      </c>
      <c r="B16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80" zoomScaleNormal="80" zoomScaleSheetLayoutView="85" workbookViewId="0" topLeftCell="A7">
      <selection activeCell="B19" sqref="B19"/>
    </sheetView>
  </sheetViews>
  <sheetFormatPr defaultColWidth="17" defaultRowHeight="11.25"/>
  <cols>
    <col min="1" max="1" width="46.16015625" style="2" customWidth="1"/>
    <col min="2" max="10" width="17.83203125" style="2" customWidth="1"/>
    <col min="11" max="16384" width="17" style="2" customWidth="1"/>
  </cols>
  <sheetData>
    <row r="1" spans="1:10" ht="32.25" customHeight="1">
      <c r="A1" s="3" t="s">
        <v>168</v>
      </c>
      <c r="B1" s="3"/>
      <c r="C1" s="3"/>
      <c r="D1" s="3"/>
      <c r="E1" s="3"/>
      <c r="F1" s="3"/>
      <c r="G1" s="3"/>
      <c r="H1" s="3"/>
      <c r="I1" s="3"/>
      <c r="J1" s="3"/>
    </row>
    <row r="2" spans="1:10" ht="45" customHeight="1">
      <c r="A2" s="4" t="s">
        <v>169</v>
      </c>
      <c r="B2" s="4"/>
      <c r="C2" s="4"/>
      <c r="D2" s="4"/>
      <c r="E2" s="4"/>
      <c r="F2" s="4"/>
      <c r="G2" s="4"/>
      <c r="H2" s="4"/>
      <c r="I2" s="4"/>
      <c r="J2" s="4"/>
    </row>
    <row r="3" spans="1:10" ht="24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 t="s">
        <v>3</v>
      </c>
    </row>
    <row r="4" spans="1:10" s="1" customFormat="1" ht="44.25" customHeight="1">
      <c r="A4" s="7" t="s">
        <v>170</v>
      </c>
      <c r="B4" s="7" t="s">
        <v>50</v>
      </c>
      <c r="C4" s="7" t="s">
        <v>171</v>
      </c>
      <c r="D4" s="7"/>
      <c r="E4" s="7"/>
      <c r="F4" s="7" t="s">
        <v>172</v>
      </c>
      <c r="G4" s="7"/>
      <c r="H4" s="7"/>
      <c r="I4" s="8" t="s">
        <v>173</v>
      </c>
      <c r="J4" s="7" t="s">
        <v>63</v>
      </c>
    </row>
    <row r="5" spans="1:10" s="1" customFormat="1" ht="44.25" customHeight="1">
      <c r="A5" s="7"/>
      <c r="B5" s="7"/>
      <c r="C5" s="8" t="s">
        <v>174</v>
      </c>
      <c r="D5" s="8" t="s">
        <v>175</v>
      </c>
      <c r="E5" s="8" t="s">
        <v>176</v>
      </c>
      <c r="F5" s="8" t="s">
        <v>174</v>
      </c>
      <c r="G5" s="8" t="s">
        <v>175</v>
      </c>
      <c r="H5" s="8" t="s">
        <v>176</v>
      </c>
      <c r="I5" s="8"/>
      <c r="J5" s="7"/>
    </row>
    <row r="6" spans="1:10" ht="34.5" customHeight="1">
      <c r="A6" s="9" t="s">
        <v>177</v>
      </c>
      <c r="B6" s="10">
        <f aca="true" t="shared" si="0" ref="B6:B12">C6</f>
        <v>1296550.701106</v>
      </c>
      <c r="C6" s="10">
        <v>1296550.701106</v>
      </c>
      <c r="D6" s="11"/>
      <c r="E6" s="11"/>
      <c r="F6" s="11"/>
      <c r="G6" s="11"/>
      <c r="H6" s="11"/>
      <c r="I6" s="11"/>
      <c r="J6" s="11"/>
    </row>
    <row r="7" spans="1:10" ht="34.5" customHeight="1">
      <c r="A7" s="9" t="s">
        <v>178</v>
      </c>
      <c r="B7" s="10">
        <f t="shared" si="0"/>
        <v>15000</v>
      </c>
      <c r="C7" s="10">
        <v>15000</v>
      </c>
      <c r="D7" s="10"/>
      <c r="E7" s="11"/>
      <c r="F7" s="11"/>
      <c r="G7" s="11"/>
      <c r="H7" s="11"/>
      <c r="I7" s="11"/>
      <c r="J7" s="11"/>
    </row>
    <row r="8" spans="1:10" ht="34.5" customHeight="1">
      <c r="A8" s="9" t="s">
        <v>179</v>
      </c>
      <c r="B8" s="10">
        <f t="shared" si="0"/>
        <v>200</v>
      </c>
      <c r="C8" s="10">
        <v>200</v>
      </c>
      <c r="D8" s="10"/>
      <c r="E8" s="11"/>
      <c r="F8" s="11"/>
      <c r="G8" s="11"/>
      <c r="H8" s="11"/>
      <c r="I8" s="11"/>
      <c r="J8" s="11"/>
    </row>
    <row r="9" spans="1:10" ht="34.5" customHeight="1">
      <c r="A9" s="9" t="s">
        <v>180</v>
      </c>
      <c r="B9" s="10">
        <f t="shared" si="0"/>
        <v>500</v>
      </c>
      <c r="C9" s="10">
        <v>500</v>
      </c>
      <c r="D9" s="10"/>
      <c r="E9" s="11"/>
      <c r="F9" s="11"/>
      <c r="G9" s="11"/>
      <c r="H9" s="11"/>
      <c r="I9" s="11"/>
      <c r="J9" s="11"/>
    </row>
    <row r="10" spans="1:10" ht="34.5" customHeight="1">
      <c r="A10" s="9" t="s">
        <v>181</v>
      </c>
      <c r="B10" s="10">
        <f t="shared" si="0"/>
        <v>300</v>
      </c>
      <c r="C10" s="10">
        <v>300</v>
      </c>
      <c r="D10" s="10"/>
      <c r="E10" s="11"/>
      <c r="F10" s="11"/>
      <c r="G10" s="11"/>
      <c r="H10" s="11"/>
      <c r="I10" s="11"/>
      <c r="J10" s="11"/>
    </row>
    <row r="11" spans="1:10" ht="34.5" customHeight="1">
      <c r="A11" s="9" t="s">
        <v>182</v>
      </c>
      <c r="B11" s="10">
        <f t="shared" si="0"/>
        <v>200</v>
      </c>
      <c r="C11" s="10">
        <v>200</v>
      </c>
      <c r="D11" s="10"/>
      <c r="E11" s="11"/>
      <c r="F11" s="11"/>
      <c r="G11" s="11"/>
      <c r="H11" s="11"/>
      <c r="I11" s="11"/>
      <c r="J11" s="11"/>
    </row>
    <row r="12" spans="1:10" ht="34.5" customHeight="1">
      <c r="A12" s="9" t="s">
        <v>183</v>
      </c>
      <c r="B12" s="10">
        <f>C12+F12</f>
        <v>93093.5363</v>
      </c>
      <c r="C12" s="10">
        <f>93143.5363-F12-50</f>
        <v>86867.100321</v>
      </c>
      <c r="D12" s="10"/>
      <c r="E12" s="12"/>
      <c r="F12" s="10">
        <v>6226.435979</v>
      </c>
      <c r="G12" s="12"/>
      <c r="H12" s="12"/>
      <c r="I12" s="12"/>
      <c r="J12" s="12"/>
    </row>
    <row r="13" spans="1:10" ht="34.5" customHeight="1">
      <c r="A13" s="9" t="s">
        <v>184</v>
      </c>
      <c r="B13" s="10">
        <f aca="true" t="shared" si="1" ref="B13:B19">C13</f>
        <v>10000</v>
      </c>
      <c r="C13" s="10">
        <v>10000</v>
      </c>
      <c r="D13" s="10"/>
      <c r="E13" s="12"/>
      <c r="F13" s="12"/>
      <c r="G13" s="12"/>
      <c r="H13" s="12"/>
      <c r="I13" s="12"/>
      <c r="J13" s="12"/>
    </row>
    <row r="14" spans="1:10" ht="34.5" customHeight="1">
      <c r="A14" s="9" t="s">
        <v>185</v>
      </c>
      <c r="B14" s="10">
        <f t="shared" si="1"/>
        <v>651.73</v>
      </c>
      <c r="C14" s="10">
        <v>651.73</v>
      </c>
      <c r="D14" s="10"/>
      <c r="E14" s="12"/>
      <c r="F14" s="12"/>
      <c r="G14" s="12"/>
      <c r="H14" s="12"/>
      <c r="I14" s="12"/>
      <c r="J14" s="12"/>
    </row>
    <row r="15" spans="1:10" ht="34.5" customHeight="1">
      <c r="A15" s="9" t="s">
        <v>186</v>
      </c>
      <c r="B15" s="10">
        <f t="shared" si="1"/>
        <v>450</v>
      </c>
      <c r="C15" s="10">
        <v>450</v>
      </c>
      <c r="D15" s="10"/>
      <c r="E15" s="12"/>
      <c r="F15" s="12"/>
      <c r="G15" s="12"/>
      <c r="H15" s="12"/>
      <c r="I15" s="12"/>
      <c r="J15" s="12"/>
    </row>
    <row r="16" spans="1:10" ht="34.5" customHeight="1">
      <c r="A16" s="9" t="s">
        <v>187</v>
      </c>
      <c r="B16" s="10">
        <f t="shared" si="1"/>
        <v>2325.06</v>
      </c>
      <c r="C16" s="10">
        <v>2325.06</v>
      </c>
      <c r="D16" s="10"/>
      <c r="E16" s="12"/>
      <c r="F16" s="12"/>
      <c r="G16" s="12"/>
      <c r="H16" s="12"/>
      <c r="I16" s="12"/>
      <c r="J16" s="12"/>
    </row>
    <row r="17" spans="1:10" ht="34.5" customHeight="1">
      <c r="A17" s="9" t="s">
        <v>188</v>
      </c>
      <c r="B17" s="10">
        <f t="shared" si="1"/>
        <v>57.124</v>
      </c>
      <c r="C17" s="10">
        <v>57.124</v>
      </c>
      <c r="D17" s="10"/>
      <c r="E17" s="12"/>
      <c r="F17" s="12"/>
      <c r="G17" s="12"/>
      <c r="H17" s="12"/>
      <c r="I17" s="12"/>
      <c r="J17" s="12"/>
    </row>
    <row r="18" spans="1:10" ht="34.5" customHeight="1">
      <c r="A18" s="9" t="s">
        <v>189</v>
      </c>
      <c r="B18" s="10">
        <f t="shared" si="1"/>
        <v>20</v>
      </c>
      <c r="C18" s="10">
        <v>20</v>
      </c>
      <c r="D18" s="10"/>
      <c r="E18" s="12"/>
      <c r="F18" s="12"/>
      <c r="G18" s="12"/>
      <c r="H18" s="12"/>
      <c r="I18" s="12"/>
      <c r="J18" s="12"/>
    </row>
    <row r="19" spans="1:10" ht="34.5" customHeight="1">
      <c r="A19" s="9" t="s">
        <v>50</v>
      </c>
      <c r="B19" s="10">
        <f>SUM(B6:B18)</f>
        <v>1419348.1514060001</v>
      </c>
      <c r="C19" s="10">
        <f>SUM(C6:C18)</f>
        <v>1413121.715427</v>
      </c>
      <c r="D19" s="10"/>
      <c r="E19" s="12"/>
      <c r="F19" s="10">
        <f>SUM(F12:F18)</f>
        <v>6226.435979</v>
      </c>
      <c r="G19" s="12"/>
      <c r="H19" s="12"/>
      <c r="I19" s="12"/>
      <c r="J19" s="12"/>
    </row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7">
    <mergeCell ref="A2:J2"/>
    <mergeCell ref="C4:E4"/>
    <mergeCell ref="F4:H4"/>
    <mergeCell ref="A4:A5"/>
    <mergeCell ref="B4:B5"/>
    <mergeCell ref="I4:I5"/>
    <mergeCell ref="J4:J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tabSelected="1" zoomScale="115" zoomScaleNormal="115" zoomScaleSheetLayoutView="85" workbookViewId="0" topLeftCell="A1">
      <selection activeCell="B31" sqref="B31"/>
    </sheetView>
  </sheetViews>
  <sheetFormatPr defaultColWidth="6.66015625" defaultRowHeight="18" customHeight="1"/>
  <cols>
    <col min="1" max="1" width="50.66015625" style="52" customWidth="1"/>
    <col min="2" max="2" width="21.33203125" style="52" customWidth="1"/>
    <col min="3" max="3" width="50.66015625" style="52" customWidth="1"/>
    <col min="4" max="4" width="17.66015625" style="52" customWidth="1"/>
    <col min="5" max="156" width="9" style="52" customWidth="1"/>
    <col min="157" max="249" width="9.16015625" style="52" customWidth="1"/>
    <col min="250" max="16384" width="6.66015625" style="52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</row>
    <row r="3" spans="1:249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4</v>
      </c>
      <c r="B4" s="19"/>
      <c r="C4" s="19" t="s">
        <v>5</v>
      </c>
      <c r="D4" s="1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</row>
    <row r="5" spans="1:249" ht="36.75" customHeight="1">
      <c r="A5" s="19" t="s">
        <v>6</v>
      </c>
      <c r="B5" s="69" t="s">
        <v>7</v>
      </c>
      <c r="C5" s="19" t="s">
        <v>6</v>
      </c>
      <c r="D5" s="69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</row>
    <row r="6" spans="1:249" ht="30" customHeight="1">
      <c r="A6" s="122" t="s">
        <v>8</v>
      </c>
      <c r="B6" s="53">
        <f>2!D12</f>
        <v>1413121.715427</v>
      </c>
      <c r="C6" s="70" t="s">
        <v>9</v>
      </c>
      <c r="D6" s="53">
        <f>3!C6</f>
        <v>2325.06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</row>
    <row r="7" spans="1:249" ht="30" customHeight="1">
      <c r="A7" s="122" t="s">
        <v>10</v>
      </c>
      <c r="B7" s="25"/>
      <c r="C7" s="70" t="s">
        <v>11</v>
      </c>
      <c r="D7" s="53">
        <f>3!C9</f>
        <v>728.854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</row>
    <row r="8" spans="1:249" ht="30" customHeight="1">
      <c r="A8" s="122" t="s">
        <v>12</v>
      </c>
      <c r="B8" s="53">
        <f>4!B9</f>
        <v>0</v>
      </c>
      <c r="C8" s="70" t="s">
        <v>13</v>
      </c>
      <c r="D8" s="5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</row>
    <row r="9" spans="1:249" ht="30" customHeight="1">
      <c r="A9" s="123" t="s">
        <v>14</v>
      </c>
      <c r="B9" s="25"/>
      <c r="C9" s="70" t="s">
        <v>15</v>
      </c>
      <c r="D9" s="53">
        <f>3!C14</f>
        <v>15000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</row>
    <row r="10" spans="1:249" ht="30" customHeight="1">
      <c r="A10" s="124" t="s">
        <v>16</v>
      </c>
      <c r="B10" s="25"/>
      <c r="C10" s="70" t="s">
        <v>17</v>
      </c>
      <c r="D10" s="53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</row>
    <row r="11" spans="1:249" ht="30" customHeight="1">
      <c r="A11" s="124" t="s">
        <v>18</v>
      </c>
      <c r="B11" s="25"/>
      <c r="C11" s="71" t="s">
        <v>19</v>
      </c>
      <c r="D11" s="53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</row>
    <row r="12" spans="1:249" ht="30" customHeight="1">
      <c r="A12" s="122" t="s">
        <v>20</v>
      </c>
      <c r="B12" s="25"/>
      <c r="C12" s="70" t="s">
        <v>21</v>
      </c>
      <c r="D12" s="53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</row>
    <row r="13" spans="1:249" ht="30" customHeight="1">
      <c r="A13" s="122" t="s">
        <v>22</v>
      </c>
      <c r="B13" s="72"/>
      <c r="C13" s="70" t="s">
        <v>23</v>
      </c>
      <c r="D13" s="53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</row>
    <row r="14" spans="1:249" ht="30" customHeight="1">
      <c r="A14" s="122" t="s">
        <v>24</v>
      </c>
      <c r="B14" s="72"/>
      <c r="C14" s="70" t="s">
        <v>25</v>
      </c>
      <c r="D14" s="53">
        <f>3!C17</f>
        <v>10000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</row>
    <row r="15" spans="1:249" ht="30" customHeight="1">
      <c r="A15" s="122"/>
      <c r="B15" s="72"/>
      <c r="C15" s="70" t="s">
        <v>26</v>
      </c>
      <c r="D15" s="53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</row>
    <row r="16" spans="1:249" ht="30" customHeight="1">
      <c r="A16" s="122"/>
      <c r="B16" s="72"/>
      <c r="C16" s="70" t="s">
        <v>27</v>
      </c>
      <c r="D16" s="53">
        <f>3!C20</f>
        <v>450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</row>
    <row r="17" spans="1:249" ht="30" customHeight="1">
      <c r="A17" s="122"/>
      <c r="B17" s="72"/>
      <c r="C17" s="70" t="s">
        <v>28</v>
      </c>
      <c r="D17" s="53">
        <f>3!C23</f>
        <v>1296550.701106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</row>
    <row r="18" spans="1:249" ht="30" customHeight="1">
      <c r="A18" s="122"/>
      <c r="B18" s="25"/>
      <c r="C18" s="70" t="s">
        <v>29</v>
      </c>
      <c r="D18" s="53">
        <f>4!D18</f>
        <v>86867.100321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</row>
    <row r="19" spans="1:249" ht="30" customHeight="1">
      <c r="A19" s="122"/>
      <c r="B19" s="25"/>
      <c r="C19" s="70" t="s">
        <v>30</v>
      </c>
      <c r="D19" s="53">
        <f>3!C29</f>
        <v>1000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</row>
    <row r="20" spans="1:249" ht="30" customHeight="1">
      <c r="A20" s="122"/>
      <c r="B20" s="25"/>
      <c r="C20" s="70" t="s">
        <v>31</v>
      </c>
      <c r="D20" s="12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</row>
    <row r="21" spans="1:249" ht="30" customHeight="1">
      <c r="A21" s="31"/>
      <c r="B21" s="25"/>
      <c r="C21" s="70" t="s">
        <v>32</v>
      </c>
      <c r="D21" s="12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</row>
    <row r="22" spans="1:249" ht="30" customHeight="1">
      <c r="A22" s="31"/>
      <c r="B22" s="25"/>
      <c r="C22" s="75" t="s">
        <v>33</v>
      </c>
      <c r="D22" s="53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</row>
    <row r="23" spans="1:249" ht="30" customHeight="1">
      <c r="A23" s="31"/>
      <c r="B23" s="25"/>
      <c r="C23" s="75" t="s">
        <v>34</v>
      </c>
      <c r="D23" s="12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</row>
    <row r="24" spans="1:249" ht="30" customHeight="1">
      <c r="A24" s="31"/>
      <c r="B24" s="25"/>
      <c r="C24" s="75" t="s">
        <v>35</v>
      </c>
      <c r="D24" s="126">
        <f>3!C34</f>
        <v>200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</row>
    <row r="25" spans="1:249" ht="30.75" customHeight="1">
      <c r="A25" s="31"/>
      <c r="B25" s="25"/>
      <c r="C25" s="75" t="s">
        <v>36</v>
      </c>
      <c r="D25" s="12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</row>
    <row r="26" spans="1:249" ht="30.75" customHeight="1">
      <c r="A26" s="31"/>
      <c r="B26" s="25"/>
      <c r="C26" s="75" t="s">
        <v>37</v>
      </c>
      <c r="D26" s="7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</row>
    <row r="27" spans="1:249" ht="30.75" customHeight="1">
      <c r="A27" s="31"/>
      <c r="B27" s="25"/>
      <c r="C27" s="75" t="s">
        <v>38</v>
      </c>
      <c r="D27" s="53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</row>
    <row r="28" spans="1:249" ht="30" customHeight="1">
      <c r="A28" s="55" t="s">
        <v>39</v>
      </c>
      <c r="B28" s="53">
        <f>SUM(B6:B27)</f>
        <v>1413121.715427</v>
      </c>
      <c r="C28" s="55" t="s">
        <v>40</v>
      </c>
      <c r="D28" s="126">
        <f>SUM(D6:D27)</f>
        <v>1413121.715427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</row>
    <row r="29" spans="1:249" ht="30" customHeight="1">
      <c r="A29" s="122" t="s">
        <v>41</v>
      </c>
      <c r="B29" s="53">
        <f>D29</f>
        <v>6226.435979</v>
      </c>
      <c r="C29" s="70" t="s">
        <v>42</v>
      </c>
      <c r="D29" s="53">
        <f>4!D28</f>
        <v>6226.435979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</row>
    <row r="30" spans="1:249" ht="30" customHeight="1">
      <c r="A30" s="55" t="s">
        <v>43</v>
      </c>
      <c r="B30" s="53">
        <f>B28+B29</f>
        <v>1419348.1514060001</v>
      </c>
      <c r="C30" s="55" t="s">
        <v>44</v>
      </c>
      <c r="D30" s="53">
        <f>D28+D29</f>
        <v>1419348.1514060001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</row>
    <row r="31" spans="1:249" ht="27" customHeight="1">
      <c r="A31" s="33" t="s">
        <v>45</v>
      </c>
      <c r="B31" s="80"/>
      <c r="C31" s="81"/>
      <c r="D31" s="82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</row>
    <row r="32" spans="1:249" ht="27.75" customHeight="1">
      <c r="A32" s="83"/>
      <c r="B32" s="84"/>
      <c r="C32" s="83"/>
      <c r="D32" s="84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</row>
    <row r="33" spans="1:249" ht="27.75" customHeight="1">
      <c r="A33" s="85"/>
      <c r="B33" s="86"/>
      <c r="C33" s="86"/>
      <c r="D33" s="86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</row>
    <row r="34" spans="1:249" ht="27.75" customHeight="1">
      <c r="A34" s="86"/>
      <c r="B34" s="86"/>
      <c r="C34" s="86"/>
      <c r="D34" s="86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</row>
    <row r="35" spans="1:249" ht="27.75" customHeight="1">
      <c r="A35" s="86"/>
      <c r="B35" s="86"/>
      <c r="C35" s="86"/>
      <c r="D35" s="86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</row>
    <row r="36" spans="1:249" ht="27.75" customHeight="1">
      <c r="A36" s="86"/>
      <c r="B36" s="86"/>
      <c r="C36" s="86"/>
      <c r="D36" s="86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7" sqref="E7"/>
    </sheetView>
  </sheetViews>
  <sheetFormatPr defaultColWidth="9.16015625" defaultRowHeight="27.75" customHeight="1"/>
  <cols>
    <col min="1" max="1" width="10.83203125" style="102" customWidth="1"/>
    <col min="2" max="2" width="22.16015625" style="102" customWidth="1"/>
    <col min="3" max="3" width="16.16015625" style="102" customWidth="1"/>
    <col min="4" max="4" width="15" style="102" customWidth="1"/>
    <col min="5" max="5" width="14.33203125" style="102" customWidth="1"/>
    <col min="6" max="11" width="8.83203125" style="102" customWidth="1"/>
    <col min="12" max="13" width="8.83203125" style="83" customWidth="1"/>
    <col min="14" max="19" width="8.83203125" style="102" customWidth="1"/>
    <col min="20" max="251" width="9" style="83" customWidth="1"/>
    <col min="252" max="252" width="9.16015625" style="103" customWidth="1"/>
    <col min="253" max="16384" width="9.16015625" style="103" customWidth="1"/>
  </cols>
  <sheetData>
    <row r="1" spans="1:19" s="89" customFormat="1" ht="27" customHeight="1">
      <c r="A1" s="17" t="s">
        <v>46</v>
      </c>
      <c r="B1" s="17"/>
      <c r="C1" s="17"/>
      <c r="D1" s="17"/>
      <c r="E1" s="104"/>
      <c r="F1" s="104"/>
      <c r="G1" s="104"/>
      <c r="H1" s="104"/>
      <c r="I1" s="104"/>
      <c r="J1" s="104"/>
      <c r="K1" s="104"/>
      <c r="L1" s="104"/>
      <c r="N1" s="104"/>
      <c r="O1" s="104"/>
      <c r="P1" s="104"/>
      <c r="Q1" s="104"/>
      <c r="R1" s="104"/>
      <c r="S1" s="104"/>
    </row>
    <row r="2" spans="1:19" s="67" customFormat="1" ht="40.5" customHeight="1">
      <c r="A2" s="105" t="s">
        <v>47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s="67" customFormat="1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1:19" s="14" customFormat="1" ht="21.75" customHeight="1">
      <c r="A4" s="5" t="s">
        <v>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N4" s="106"/>
      <c r="O4" s="106"/>
      <c r="P4" s="106"/>
      <c r="Q4" s="106"/>
      <c r="R4" s="106"/>
      <c r="S4" s="106" t="s">
        <v>3</v>
      </c>
    </row>
    <row r="5" spans="1:19" s="101" customFormat="1" ht="29.25" customHeight="1">
      <c r="A5" s="107" t="s">
        <v>48</v>
      </c>
      <c r="B5" s="107" t="s">
        <v>49</v>
      </c>
      <c r="C5" s="108" t="s">
        <v>50</v>
      </c>
      <c r="D5" s="109" t="s">
        <v>51</v>
      </c>
      <c r="E5" s="109"/>
      <c r="F5" s="109"/>
      <c r="G5" s="109"/>
      <c r="H5" s="109"/>
      <c r="I5" s="109"/>
      <c r="J5" s="109"/>
      <c r="K5" s="109"/>
      <c r="L5" s="109"/>
      <c r="M5" s="109"/>
      <c r="N5" s="107" t="s">
        <v>41</v>
      </c>
      <c r="O5" s="107"/>
      <c r="P5" s="107"/>
      <c r="Q5" s="107"/>
      <c r="R5" s="107"/>
      <c r="S5" s="107"/>
    </row>
    <row r="6" spans="1:19" s="101" customFormat="1" ht="29.25" customHeight="1">
      <c r="A6" s="107"/>
      <c r="B6" s="107"/>
      <c r="C6" s="110"/>
      <c r="D6" s="107" t="s">
        <v>52</v>
      </c>
      <c r="E6" s="111" t="s">
        <v>53</v>
      </c>
      <c r="F6" s="111" t="s">
        <v>54</v>
      </c>
      <c r="G6" s="111" t="s">
        <v>55</v>
      </c>
      <c r="H6" s="111" t="s">
        <v>56</v>
      </c>
      <c r="I6" s="111" t="s">
        <v>57</v>
      </c>
      <c r="J6" s="111" t="s">
        <v>58</v>
      </c>
      <c r="K6" s="111" t="s">
        <v>59</v>
      </c>
      <c r="L6" s="111" t="s">
        <v>60</v>
      </c>
      <c r="M6" s="111" t="s">
        <v>61</v>
      </c>
      <c r="N6" s="108" t="s">
        <v>52</v>
      </c>
      <c r="O6" s="107" t="s">
        <v>53</v>
      </c>
      <c r="P6" s="107" t="s">
        <v>54</v>
      </c>
      <c r="Q6" s="107" t="s">
        <v>62</v>
      </c>
      <c r="R6" s="120" t="s">
        <v>56</v>
      </c>
      <c r="S6" s="121" t="s">
        <v>63</v>
      </c>
    </row>
    <row r="7" spans="1:251" s="87" customFormat="1" ht="33.75" customHeight="1">
      <c r="A7" s="112">
        <v>301</v>
      </c>
      <c r="B7" s="113" t="s">
        <v>64</v>
      </c>
      <c r="C7" s="114">
        <f>D7+N7</f>
        <v>1419348.1514060001</v>
      </c>
      <c r="D7" s="114">
        <f>SUM(E7:M7)</f>
        <v>1413121.715427</v>
      </c>
      <c r="E7" s="114">
        <f>'11'!C19</f>
        <v>1413121.715427</v>
      </c>
      <c r="F7" s="115"/>
      <c r="G7" s="116">
        <f>'10'!C15</f>
        <v>0</v>
      </c>
      <c r="H7" s="115"/>
      <c r="I7" s="115"/>
      <c r="J7" s="115"/>
      <c r="K7" s="115"/>
      <c r="L7" s="115"/>
      <c r="M7" s="115"/>
      <c r="N7" s="96">
        <f>O7</f>
        <v>6226.435979</v>
      </c>
      <c r="O7" s="25">
        <f>'11'!F12</f>
        <v>6226.435979</v>
      </c>
      <c r="P7" s="25"/>
      <c r="Q7" s="25"/>
      <c r="R7" s="25"/>
      <c r="S7" s="25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pans="1:251" s="68" customFormat="1" ht="33.75" customHeight="1">
      <c r="A8" s="25"/>
      <c r="B8" s="36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</row>
    <row r="9" spans="1:19" s="87" customFormat="1" ht="33.75" customHeight="1">
      <c r="A9" s="30"/>
      <c r="B9" s="36"/>
      <c r="C9" s="30"/>
      <c r="D9" s="3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20" s="87" customFormat="1" ht="33.75" customHeight="1">
      <c r="A10" s="25"/>
      <c r="B10" s="36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68"/>
    </row>
    <row r="11" spans="1:20" s="87" customFormat="1" ht="33.75" customHeight="1">
      <c r="A11" s="25"/>
      <c r="B11" s="3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68"/>
    </row>
    <row r="12" spans="1:19" ht="33.75" customHeight="1">
      <c r="A12" s="117" t="s">
        <v>50</v>
      </c>
      <c r="B12" s="118"/>
      <c r="C12" s="114">
        <f>SUM(C7:C11)</f>
        <v>1419348.1514060001</v>
      </c>
      <c r="D12" s="114">
        <f aca="true" t="shared" si="0" ref="D12:O12">SUM(D7:D11)</f>
        <v>1413121.715427</v>
      </c>
      <c r="E12" s="114">
        <f t="shared" si="0"/>
        <v>1413121.715427</v>
      </c>
      <c r="F12" s="114">
        <f t="shared" si="0"/>
        <v>0</v>
      </c>
      <c r="G12" s="114">
        <f t="shared" si="0"/>
        <v>0</v>
      </c>
      <c r="H12" s="114">
        <f t="shared" si="0"/>
        <v>0</v>
      </c>
      <c r="I12" s="114">
        <f t="shared" si="0"/>
        <v>0</v>
      </c>
      <c r="J12" s="114">
        <f t="shared" si="0"/>
        <v>0</v>
      </c>
      <c r="K12" s="114">
        <f t="shared" si="0"/>
        <v>0</v>
      </c>
      <c r="L12" s="114">
        <f t="shared" si="0"/>
        <v>0</v>
      </c>
      <c r="M12" s="114">
        <f t="shared" si="0"/>
        <v>0</v>
      </c>
      <c r="N12" s="114">
        <f t="shared" si="0"/>
        <v>6226.435979</v>
      </c>
      <c r="O12" s="114">
        <f t="shared" si="0"/>
        <v>6226.435979</v>
      </c>
      <c r="P12" s="119"/>
      <c r="Q12" s="119"/>
      <c r="R12" s="119"/>
      <c r="S12" s="119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8"/>
  <sheetViews>
    <sheetView showGridLines="0" showZeros="0" zoomScale="115" zoomScaleNormal="115" zoomScaleSheetLayoutView="85" workbookViewId="0" topLeftCell="A35">
      <selection activeCell="E29" sqref="E29"/>
    </sheetView>
  </sheetViews>
  <sheetFormatPr defaultColWidth="9.16015625" defaultRowHeight="27.75" customHeight="1"/>
  <cols>
    <col min="1" max="1" width="23.66015625" style="90" customWidth="1"/>
    <col min="2" max="2" width="22.83203125" style="90" customWidth="1"/>
    <col min="3" max="8" width="17.33203125" style="91" customWidth="1"/>
    <col min="9" max="248" width="10.66015625" style="16" customWidth="1"/>
    <col min="249" max="250" width="9.16015625" style="52" customWidth="1"/>
    <col min="251" max="16384" width="9.16015625" style="52" customWidth="1"/>
  </cols>
  <sheetData>
    <row r="1" spans="1:7" s="89" customFormat="1" ht="27" customHeight="1">
      <c r="A1" s="17" t="s">
        <v>65</v>
      </c>
      <c r="B1" s="17"/>
      <c r="C1" s="92"/>
      <c r="D1" s="92"/>
      <c r="E1" s="92"/>
      <c r="F1" s="92"/>
      <c r="G1" s="92"/>
    </row>
    <row r="2" spans="1:12" s="13" customFormat="1" ht="48.75" customHeight="1">
      <c r="A2" s="18" t="s">
        <v>66</v>
      </c>
      <c r="B2" s="18"/>
      <c r="C2" s="18"/>
      <c r="D2" s="18"/>
      <c r="E2" s="18"/>
      <c r="F2" s="18"/>
      <c r="G2" s="18"/>
      <c r="H2" s="93"/>
      <c r="I2" s="100"/>
      <c r="J2" s="18"/>
      <c r="K2" s="100"/>
      <c r="L2" s="100"/>
    </row>
    <row r="3" spans="1:8" s="14" customFormat="1" ht="21.75" customHeight="1">
      <c r="A3" s="5" t="s">
        <v>2</v>
      </c>
      <c r="B3" s="94"/>
      <c r="C3" s="94"/>
      <c r="D3" s="94"/>
      <c r="E3" s="94"/>
      <c r="F3" s="94"/>
      <c r="G3" s="94"/>
      <c r="H3" s="94" t="s">
        <v>3</v>
      </c>
    </row>
    <row r="4" spans="1:8" s="68" customFormat="1" ht="29.25" customHeight="1">
      <c r="A4" s="19" t="s">
        <v>67</v>
      </c>
      <c r="B4" s="19" t="s">
        <v>68</v>
      </c>
      <c r="C4" s="95" t="s">
        <v>69</v>
      </c>
      <c r="D4" s="96" t="s">
        <v>70</v>
      </c>
      <c r="E4" s="96" t="s">
        <v>71</v>
      </c>
      <c r="F4" s="96" t="s">
        <v>72</v>
      </c>
      <c r="G4" s="96" t="s">
        <v>73</v>
      </c>
      <c r="H4" s="96" t="s">
        <v>74</v>
      </c>
    </row>
    <row r="5" spans="1:8" s="68" customFormat="1" ht="29.25" customHeight="1">
      <c r="A5" s="19"/>
      <c r="B5" s="19"/>
      <c r="C5" s="95"/>
      <c r="D5" s="96"/>
      <c r="E5" s="96"/>
      <c r="F5" s="96"/>
      <c r="G5" s="96"/>
      <c r="H5" s="96"/>
    </row>
    <row r="6" spans="1:248" s="21" customFormat="1" ht="47.25" customHeight="1">
      <c r="A6" s="56">
        <v>201</v>
      </c>
      <c r="B6" s="57" t="s">
        <v>75</v>
      </c>
      <c r="C6" s="53">
        <f>C7</f>
        <v>2325.06</v>
      </c>
      <c r="D6" s="53">
        <f>D7</f>
        <v>0</v>
      </c>
      <c r="E6" s="53">
        <f aca="true" t="shared" si="0" ref="E6:E10">E7</f>
        <v>2325.06</v>
      </c>
      <c r="F6" s="53"/>
      <c r="G6" s="53"/>
      <c r="H6" s="53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</row>
    <row r="7" spans="1:9" s="15" customFormat="1" ht="47.25" customHeight="1">
      <c r="A7" s="56" t="s">
        <v>76</v>
      </c>
      <c r="B7" s="58" t="s">
        <v>77</v>
      </c>
      <c r="C7" s="53">
        <f>D7+E7</f>
        <v>2325.06</v>
      </c>
      <c r="D7" s="53">
        <f>D8</f>
        <v>0</v>
      </c>
      <c r="E7" s="53">
        <f t="shared" si="0"/>
        <v>2325.06</v>
      </c>
      <c r="F7" s="53"/>
      <c r="G7" s="53"/>
      <c r="H7" s="53"/>
      <c r="I7" s="21"/>
    </row>
    <row r="8" spans="1:8" ht="47.25" customHeight="1">
      <c r="A8" s="56" t="s">
        <v>78</v>
      </c>
      <c r="B8" s="58" t="s">
        <v>79</v>
      </c>
      <c r="C8" s="53">
        <f aca="true" t="shared" si="1" ref="C8:C39">D8+E8</f>
        <v>2325.06</v>
      </c>
      <c r="D8" s="53">
        <f>5!D8</f>
        <v>0</v>
      </c>
      <c r="E8" s="53">
        <v>2325.06</v>
      </c>
      <c r="F8" s="53"/>
      <c r="G8" s="53"/>
      <c r="H8" s="53"/>
    </row>
    <row r="9" spans="1:8" ht="47.25" customHeight="1">
      <c r="A9" s="56" t="s">
        <v>80</v>
      </c>
      <c r="B9" s="57" t="s">
        <v>81</v>
      </c>
      <c r="C9" s="53">
        <f t="shared" si="1"/>
        <v>728.854</v>
      </c>
      <c r="D9" s="53"/>
      <c r="E9" s="53">
        <f>E10+E12</f>
        <v>728.854</v>
      </c>
      <c r="F9" s="53"/>
      <c r="G9" s="53"/>
      <c r="H9" s="53"/>
    </row>
    <row r="10" spans="1:8" ht="47.25" customHeight="1">
      <c r="A10" s="56" t="s">
        <v>82</v>
      </c>
      <c r="B10" s="58" t="s">
        <v>83</v>
      </c>
      <c r="C10" s="53">
        <f t="shared" si="1"/>
        <v>77.124</v>
      </c>
      <c r="D10" s="53"/>
      <c r="E10" s="53">
        <f t="shared" si="0"/>
        <v>77.124</v>
      </c>
      <c r="F10" s="53"/>
      <c r="G10" s="53"/>
      <c r="H10" s="53"/>
    </row>
    <row r="11" spans="1:8" ht="47.25" customHeight="1">
      <c r="A11" s="56" t="s">
        <v>78</v>
      </c>
      <c r="B11" s="60" t="s">
        <v>84</v>
      </c>
      <c r="C11" s="53">
        <f t="shared" si="1"/>
        <v>77.124</v>
      </c>
      <c r="D11" s="53"/>
      <c r="E11" s="53">
        <v>77.124</v>
      </c>
      <c r="F11" s="53"/>
      <c r="G11" s="53"/>
      <c r="H11" s="53"/>
    </row>
    <row r="12" spans="1:8" ht="47.25" customHeight="1">
      <c r="A12" s="56" t="s">
        <v>85</v>
      </c>
      <c r="B12" s="58" t="s">
        <v>86</v>
      </c>
      <c r="C12" s="53">
        <f t="shared" si="1"/>
        <v>651.73</v>
      </c>
      <c r="D12" s="53"/>
      <c r="E12" s="53">
        <f aca="true" t="shared" si="2" ref="E12:E15">E13</f>
        <v>651.73</v>
      </c>
      <c r="F12" s="53"/>
      <c r="G12" s="53"/>
      <c r="H12" s="53"/>
    </row>
    <row r="13" spans="1:8" ht="47.25" customHeight="1">
      <c r="A13" s="56" t="s">
        <v>82</v>
      </c>
      <c r="B13" s="60" t="s">
        <v>87</v>
      </c>
      <c r="C13" s="53">
        <f t="shared" si="1"/>
        <v>651.73</v>
      </c>
      <c r="D13" s="53"/>
      <c r="E13" s="53">
        <v>651.73</v>
      </c>
      <c r="F13" s="53"/>
      <c r="G13" s="53"/>
      <c r="H13" s="53"/>
    </row>
    <row r="14" spans="1:8" ht="47.25" customHeight="1">
      <c r="A14" s="56" t="s">
        <v>88</v>
      </c>
      <c r="B14" s="57" t="s">
        <v>89</v>
      </c>
      <c r="C14" s="53">
        <f t="shared" si="1"/>
        <v>15000</v>
      </c>
      <c r="D14" s="53"/>
      <c r="E14" s="53">
        <f t="shared" si="2"/>
        <v>15000</v>
      </c>
      <c r="F14" s="53"/>
      <c r="G14" s="53"/>
      <c r="H14" s="53"/>
    </row>
    <row r="15" spans="1:8" ht="47.25" customHeight="1">
      <c r="A15" s="56" t="s">
        <v>90</v>
      </c>
      <c r="B15" s="58" t="s">
        <v>91</v>
      </c>
      <c r="C15" s="53">
        <f t="shared" si="1"/>
        <v>15000</v>
      </c>
      <c r="D15" s="53"/>
      <c r="E15" s="53">
        <f t="shared" si="2"/>
        <v>15000</v>
      </c>
      <c r="F15" s="53"/>
      <c r="G15" s="53"/>
      <c r="H15" s="53"/>
    </row>
    <row r="16" spans="1:8" ht="47.25" customHeight="1">
      <c r="A16" s="56" t="s">
        <v>78</v>
      </c>
      <c r="B16" s="60" t="s">
        <v>92</v>
      </c>
      <c r="C16" s="53">
        <f t="shared" si="1"/>
        <v>15000</v>
      </c>
      <c r="D16" s="53"/>
      <c r="E16" s="53">
        <v>15000</v>
      </c>
      <c r="F16" s="53"/>
      <c r="G16" s="53"/>
      <c r="H16" s="53"/>
    </row>
    <row r="17" spans="1:8" ht="47.25" customHeight="1">
      <c r="A17" s="56" t="s">
        <v>93</v>
      </c>
      <c r="B17" s="57" t="s">
        <v>94</v>
      </c>
      <c r="C17" s="53">
        <f t="shared" si="1"/>
        <v>10000</v>
      </c>
      <c r="D17" s="53"/>
      <c r="E17" s="53">
        <f aca="true" t="shared" si="3" ref="E17:E21">E18</f>
        <v>10000</v>
      </c>
      <c r="F17" s="53"/>
      <c r="G17" s="53"/>
      <c r="H17" s="53"/>
    </row>
    <row r="18" spans="1:8" ht="47.25" customHeight="1">
      <c r="A18" s="56" t="s">
        <v>95</v>
      </c>
      <c r="B18" s="58" t="s">
        <v>96</v>
      </c>
      <c r="C18" s="53">
        <f t="shared" si="1"/>
        <v>10000</v>
      </c>
      <c r="D18" s="53"/>
      <c r="E18" s="53">
        <f t="shared" si="3"/>
        <v>10000</v>
      </c>
      <c r="F18" s="53"/>
      <c r="G18" s="53"/>
      <c r="H18" s="53"/>
    </row>
    <row r="19" spans="1:8" ht="47.25" customHeight="1">
      <c r="A19" s="56" t="s">
        <v>78</v>
      </c>
      <c r="B19" s="60" t="s">
        <v>97</v>
      </c>
      <c r="C19" s="53">
        <f t="shared" si="1"/>
        <v>10000</v>
      </c>
      <c r="D19" s="53"/>
      <c r="E19" s="53">
        <v>10000</v>
      </c>
      <c r="F19" s="53"/>
      <c r="G19" s="53"/>
      <c r="H19" s="53"/>
    </row>
    <row r="20" spans="1:8" ht="47.25" customHeight="1">
      <c r="A20" s="56" t="s">
        <v>98</v>
      </c>
      <c r="B20" s="57" t="s">
        <v>99</v>
      </c>
      <c r="C20" s="53">
        <f t="shared" si="1"/>
        <v>450</v>
      </c>
      <c r="D20" s="53"/>
      <c r="E20" s="53">
        <f t="shared" si="3"/>
        <v>450</v>
      </c>
      <c r="F20" s="53"/>
      <c r="G20" s="53"/>
      <c r="H20" s="53"/>
    </row>
    <row r="21" spans="1:8" ht="47.25" customHeight="1">
      <c r="A21" s="56" t="s">
        <v>82</v>
      </c>
      <c r="B21" s="58" t="s">
        <v>100</v>
      </c>
      <c r="C21" s="53">
        <f t="shared" si="1"/>
        <v>450</v>
      </c>
      <c r="D21" s="53"/>
      <c r="E21" s="53">
        <f t="shared" si="3"/>
        <v>450</v>
      </c>
      <c r="F21" s="53"/>
      <c r="G21" s="53"/>
      <c r="H21" s="53"/>
    </row>
    <row r="22" spans="1:8" ht="47.25" customHeight="1">
      <c r="A22" s="56" t="s">
        <v>101</v>
      </c>
      <c r="B22" s="60" t="s">
        <v>102</v>
      </c>
      <c r="C22" s="53">
        <f t="shared" si="1"/>
        <v>450</v>
      </c>
      <c r="D22" s="53"/>
      <c r="E22" s="53">
        <v>450</v>
      </c>
      <c r="F22" s="53"/>
      <c r="G22" s="53"/>
      <c r="H22" s="53"/>
    </row>
    <row r="23" spans="1:8" ht="47.25" customHeight="1">
      <c r="A23" s="56" t="s">
        <v>103</v>
      </c>
      <c r="B23" s="57" t="s">
        <v>104</v>
      </c>
      <c r="C23" s="53">
        <f t="shared" si="1"/>
        <v>1296550.701106</v>
      </c>
      <c r="D23" s="53"/>
      <c r="E23" s="53">
        <f aca="true" t="shared" si="4" ref="E23:E27">E24</f>
        <v>1296550.701106</v>
      </c>
      <c r="F23" s="53"/>
      <c r="G23" s="53"/>
      <c r="H23" s="53"/>
    </row>
    <row r="24" spans="1:8" ht="47.25" customHeight="1">
      <c r="A24" s="56" t="s">
        <v>105</v>
      </c>
      <c r="B24" s="58" t="s">
        <v>106</v>
      </c>
      <c r="C24" s="53">
        <f t="shared" si="1"/>
        <v>1296550.701106</v>
      </c>
      <c r="D24" s="53"/>
      <c r="E24" s="53">
        <f t="shared" si="4"/>
        <v>1296550.701106</v>
      </c>
      <c r="F24" s="53"/>
      <c r="G24" s="53"/>
      <c r="H24" s="53"/>
    </row>
    <row r="25" spans="1:8" ht="47.25" customHeight="1">
      <c r="A25" s="56" t="s">
        <v>78</v>
      </c>
      <c r="B25" s="60" t="s">
        <v>107</v>
      </c>
      <c r="C25" s="53">
        <f t="shared" si="1"/>
        <v>1296550.701106</v>
      </c>
      <c r="D25" s="53"/>
      <c r="E25" s="53">
        <v>1296550.701106</v>
      </c>
      <c r="F25" s="53"/>
      <c r="G25" s="53"/>
      <c r="H25" s="53"/>
    </row>
    <row r="26" spans="1:8" ht="47.25" customHeight="1">
      <c r="A26" s="56" t="s">
        <v>108</v>
      </c>
      <c r="B26" s="57" t="s">
        <v>109</v>
      </c>
      <c r="C26" s="53">
        <f t="shared" si="1"/>
        <v>93093.5363</v>
      </c>
      <c r="D26" s="53"/>
      <c r="E26" s="53">
        <f t="shared" si="4"/>
        <v>93093.5363</v>
      </c>
      <c r="F26" s="53"/>
      <c r="G26" s="53"/>
      <c r="H26" s="53"/>
    </row>
    <row r="27" spans="1:8" ht="47.25" customHeight="1">
      <c r="A27" s="56" t="s">
        <v>78</v>
      </c>
      <c r="B27" s="58" t="s">
        <v>110</v>
      </c>
      <c r="C27" s="53">
        <f t="shared" si="1"/>
        <v>93093.5363</v>
      </c>
      <c r="D27" s="53"/>
      <c r="E27" s="53">
        <f t="shared" si="4"/>
        <v>93093.5363</v>
      </c>
      <c r="F27" s="53"/>
      <c r="G27" s="53"/>
      <c r="H27" s="53"/>
    </row>
    <row r="28" spans="1:8" ht="47.25" customHeight="1">
      <c r="A28" s="56" t="s">
        <v>78</v>
      </c>
      <c r="B28" s="60" t="s">
        <v>111</v>
      </c>
      <c r="C28" s="53">
        <f t="shared" si="1"/>
        <v>93093.5363</v>
      </c>
      <c r="D28" s="53"/>
      <c r="E28" s="53">
        <f>93143.5363-50</f>
        <v>93093.5363</v>
      </c>
      <c r="F28" s="53"/>
      <c r="G28" s="53"/>
      <c r="H28" s="53"/>
    </row>
    <row r="29" spans="1:8" ht="47.25" customHeight="1">
      <c r="A29" s="56" t="s">
        <v>112</v>
      </c>
      <c r="B29" s="57" t="s">
        <v>113</v>
      </c>
      <c r="C29" s="53">
        <f t="shared" si="1"/>
        <v>1000</v>
      </c>
      <c r="D29" s="53"/>
      <c r="E29" s="53">
        <f>E30+E32</f>
        <v>1000</v>
      </c>
      <c r="F29" s="53"/>
      <c r="G29" s="53"/>
      <c r="H29" s="53"/>
    </row>
    <row r="30" spans="1:8" ht="47.25" customHeight="1">
      <c r="A30" s="56" t="s">
        <v>82</v>
      </c>
      <c r="B30" s="58" t="s">
        <v>114</v>
      </c>
      <c r="C30" s="53">
        <f t="shared" si="1"/>
        <v>500</v>
      </c>
      <c r="D30" s="53"/>
      <c r="E30" s="53">
        <f aca="true" t="shared" si="5" ref="E30:E35">E31</f>
        <v>500</v>
      </c>
      <c r="F30" s="53"/>
      <c r="G30" s="53"/>
      <c r="H30" s="53"/>
    </row>
    <row r="31" spans="1:8" ht="47.25" customHeight="1">
      <c r="A31" s="56" t="s">
        <v>115</v>
      </c>
      <c r="B31" s="60" t="s">
        <v>116</v>
      </c>
      <c r="C31" s="53">
        <f t="shared" si="1"/>
        <v>500</v>
      </c>
      <c r="D31" s="53"/>
      <c r="E31" s="53">
        <v>500</v>
      </c>
      <c r="F31" s="53"/>
      <c r="G31" s="53"/>
      <c r="H31" s="53"/>
    </row>
    <row r="32" spans="1:8" ht="47.25" customHeight="1">
      <c r="A32" s="56" t="s">
        <v>115</v>
      </c>
      <c r="B32" s="58" t="s">
        <v>117</v>
      </c>
      <c r="C32" s="53">
        <f t="shared" si="1"/>
        <v>500</v>
      </c>
      <c r="D32" s="53"/>
      <c r="E32" s="53">
        <f t="shared" si="5"/>
        <v>500</v>
      </c>
      <c r="F32" s="53"/>
      <c r="G32" s="53"/>
      <c r="H32" s="53"/>
    </row>
    <row r="33" spans="1:8" ht="47.25" customHeight="1">
      <c r="A33" s="56" t="s">
        <v>78</v>
      </c>
      <c r="B33" s="60" t="s">
        <v>118</v>
      </c>
      <c r="C33" s="53">
        <f t="shared" si="1"/>
        <v>500</v>
      </c>
      <c r="D33" s="53"/>
      <c r="E33" s="53">
        <v>500</v>
      </c>
      <c r="F33" s="53"/>
      <c r="G33" s="53"/>
      <c r="H33" s="53"/>
    </row>
    <row r="34" spans="1:8" ht="47.25" customHeight="1">
      <c r="A34" s="56" t="s">
        <v>119</v>
      </c>
      <c r="B34" s="57" t="s">
        <v>120</v>
      </c>
      <c r="C34" s="53">
        <f t="shared" si="1"/>
        <v>200</v>
      </c>
      <c r="D34" s="53"/>
      <c r="E34" s="53">
        <f t="shared" si="5"/>
        <v>200</v>
      </c>
      <c r="F34" s="53"/>
      <c r="G34" s="53"/>
      <c r="H34" s="53"/>
    </row>
    <row r="35" spans="1:8" ht="47.25" customHeight="1">
      <c r="A35" s="56" t="s">
        <v>82</v>
      </c>
      <c r="B35" s="58" t="s">
        <v>121</v>
      </c>
      <c r="C35" s="53">
        <f t="shared" si="1"/>
        <v>200</v>
      </c>
      <c r="D35" s="53"/>
      <c r="E35" s="53">
        <f t="shared" si="5"/>
        <v>200</v>
      </c>
      <c r="F35" s="53"/>
      <c r="G35" s="53"/>
      <c r="H35" s="53"/>
    </row>
    <row r="36" spans="1:8" ht="47.25" customHeight="1">
      <c r="A36" s="56" t="s">
        <v>76</v>
      </c>
      <c r="B36" s="60" t="s">
        <v>122</v>
      </c>
      <c r="C36" s="53">
        <f t="shared" si="1"/>
        <v>200</v>
      </c>
      <c r="D36" s="53"/>
      <c r="E36" s="53">
        <v>200</v>
      </c>
      <c r="F36" s="53"/>
      <c r="G36" s="53"/>
      <c r="H36" s="53"/>
    </row>
    <row r="37" spans="1:8" ht="47.25" customHeight="1">
      <c r="A37" s="97"/>
      <c r="B37" s="98" t="s">
        <v>123</v>
      </c>
      <c r="C37" s="53">
        <f>E37</f>
        <v>1419348.1514060001</v>
      </c>
      <c r="D37" s="25">
        <f>D6</f>
        <v>0</v>
      </c>
      <c r="E37" s="99">
        <f>E6+E9+E14+E17+E20+E23+E26+E29+E34</f>
        <v>1419348.1514060001</v>
      </c>
      <c r="F37" s="25"/>
      <c r="G37" s="25"/>
      <c r="H37" s="25"/>
    </row>
    <row r="38" ht="27.75" customHeight="1">
      <c r="A38" s="64" t="s">
        <v>124</v>
      </c>
    </row>
  </sheetData>
  <sheetProtection/>
  <mergeCells count="8"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view="pageBreakPreview" zoomScale="85" zoomScaleNormal="115" zoomScaleSheetLayoutView="85" workbookViewId="0" topLeftCell="A16">
      <selection activeCell="B12" sqref="B12"/>
    </sheetView>
  </sheetViews>
  <sheetFormatPr defaultColWidth="6.66015625" defaultRowHeight="18" customHeight="1"/>
  <cols>
    <col min="1" max="1" width="50.66015625" style="52" customWidth="1"/>
    <col min="2" max="2" width="17.66015625" style="52" customWidth="1"/>
    <col min="3" max="3" width="50.66015625" style="52" customWidth="1"/>
    <col min="4" max="4" width="17.66015625" style="52" customWidth="1"/>
    <col min="5" max="157" width="9" style="52" customWidth="1"/>
    <col min="158" max="250" width="9.16015625" style="52" customWidth="1"/>
    <col min="251" max="16384" width="6.66015625" style="52" customWidth="1"/>
  </cols>
  <sheetData>
    <row r="1" ht="24" customHeight="1">
      <c r="A1" s="17" t="s">
        <v>125</v>
      </c>
    </row>
    <row r="2" spans="1:250" ht="42" customHeight="1">
      <c r="A2" s="18" t="s">
        <v>126</v>
      </c>
      <c r="B2" s="18"/>
      <c r="C2" s="18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</row>
    <row r="3" spans="1:250" ht="24" customHeight="1">
      <c r="A3" s="5" t="s">
        <v>2</v>
      </c>
      <c r="B3" s="14"/>
      <c r="C3" s="14"/>
      <c r="D3" s="14" t="s">
        <v>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4</v>
      </c>
      <c r="B4" s="19"/>
      <c r="C4" s="19" t="s">
        <v>5</v>
      </c>
      <c r="D4" s="19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</row>
    <row r="5" spans="1:250" ht="36.75" customHeight="1">
      <c r="A5" s="19" t="s">
        <v>6</v>
      </c>
      <c r="B5" s="69" t="s">
        <v>7</v>
      </c>
      <c r="C5" s="19" t="s">
        <v>6</v>
      </c>
      <c r="D5" s="69" t="s">
        <v>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</row>
    <row r="6" spans="1:250" ht="30" customHeight="1">
      <c r="A6" s="31" t="s">
        <v>127</v>
      </c>
      <c r="B6" s="53">
        <f>SUM(B7:B13)</f>
        <v>1419348.1514060001</v>
      </c>
      <c r="C6" s="70" t="s">
        <v>9</v>
      </c>
      <c r="D6" s="53">
        <f>3!C6</f>
        <v>2325.06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ht="30" customHeight="1">
      <c r="A7" s="31" t="s">
        <v>128</v>
      </c>
      <c r="B7" s="53">
        <f>SUM(D6:D27)</f>
        <v>1413121.715427</v>
      </c>
      <c r="C7" s="70" t="s">
        <v>11</v>
      </c>
      <c r="D7" s="25">
        <f>3!C9</f>
        <v>728.854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ht="30" customHeight="1">
      <c r="A8" s="31" t="s">
        <v>129</v>
      </c>
      <c r="B8" s="25"/>
      <c r="C8" s="70" t="s">
        <v>13</v>
      </c>
      <c r="D8" s="25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</row>
    <row r="9" spans="1:250" ht="30" customHeight="1">
      <c r="A9" s="31" t="s">
        <v>130</v>
      </c>
      <c r="B9" s="53">
        <f>D27</f>
        <v>0</v>
      </c>
      <c r="C9" s="70" t="s">
        <v>15</v>
      </c>
      <c r="D9" s="25">
        <f>3!C14</f>
        <v>15000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</row>
    <row r="10" spans="1:250" ht="30" customHeight="1">
      <c r="A10" s="31" t="s">
        <v>131</v>
      </c>
      <c r="B10" s="25">
        <v>0</v>
      </c>
      <c r="C10" s="70" t="s">
        <v>17</v>
      </c>
      <c r="D10" s="25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  <c r="GL10" s="87"/>
      <c r="GM10" s="87"/>
      <c r="GN10" s="87"/>
      <c r="GO10" s="87"/>
      <c r="GP10" s="87"/>
      <c r="GQ10" s="87"/>
      <c r="GR10" s="87"/>
      <c r="GS10" s="87"/>
      <c r="GT10" s="87"/>
      <c r="GU10" s="87"/>
      <c r="GV10" s="87"/>
      <c r="GW10" s="87"/>
      <c r="GX10" s="87"/>
      <c r="GY10" s="87"/>
      <c r="GZ10" s="87"/>
      <c r="HA10" s="87"/>
      <c r="HB10" s="87"/>
      <c r="HC10" s="87"/>
      <c r="HD10" s="87"/>
      <c r="HE10" s="87"/>
      <c r="HF10" s="87"/>
      <c r="HG10" s="87"/>
      <c r="HH10" s="87"/>
      <c r="HI10" s="87"/>
      <c r="HJ10" s="87"/>
      <c r="HK10" s="87"/>
      <c r="HL10" s="87"/>
      <c r="HM10" s="87"/>
      <c r="HN10" s="87"/>
      <c r="HO10" s="87"/>
      <c r="HP10" s="87"/>
      <c r="HQ10" s="87"/>
      <c r="HR10" s="87"/>
      <c r="HS10" s="87"/>
      <c r="HT10" s="87"/>
      <c r="HU10" s="87"/>
      <c r="HV10" s="87"/>
      <c r="HW10" s="87"/>
      <c r="HX10" s="87"/>
      <c r="HY10" s="87"/>
      <c r="HZ10" s="87"/>
      <c r="IA10" s="87"/>
      <c r="IB10" s="87"/>
      <c r="IC10" s="87"/>
      <c r="ID10" s="87"/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</row>
    <row r="11" spans="1:250" ht="30" customHeight="1">
      <c r="A11" s="31" t="s">
        <v>128</v>
      </c>
      <c r="B11" s="25">
        <f>D28</f>
        <v>6226.435979</v>
      </c>
      <c r="C11" s="71" t="s">
        <v>19</v>
      </c>
      <c r="D11" s="25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</row>
    <row r="12" spans="1:250" ht="30" customHeight="1">
      <c r="A12" s="31" t="s">
        <v>129</v>
      </c>
      <c r="B12" s="25"/>
      <c r="C12" s="70" t="s">
        <v>21</v>
      </c>
      <c r="D12" s="25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</row>
    <row r="13" spans="1:250" ht="30" customHeight="1">
      <c r="A13" s="31" t="s">
        <v>130</v>
      </c>
      <c r="B13" s="72"/>
      <c r="C13" s="70" t="s">
        <v>23</v>
      </c>
      <c r="D13" s="25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</row>
    <row r="14" spans="1:250" ht="30" customHeight="1">
      <c r="A14" s="55"/>
      <c r="B14" s="72"/>
      <c r="C14" s="70" t="s">
        <v>25</v>
      </c>
      <c r="D14" s="25">
        <f>3!C17</f>
        <v>10000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87"/>
      <c r="FC14" s="87"/>
      <c r="FD14" s="87"/>
      <c r="FE14" s="87"/>
      <c r="FF14" s="87"/>
      <c r="FG14" s="87"/>
      <c r="FH14" s="87"/>
      <c r="FI14" s="87"/>
      <c r="FJ14" s="87"/>
      <c r="FK14" s="87"/>
      <c r="FL14" s="87"/>
      <c r="FM14" s="87"/>
      <c r="FN14" s="87"/>
      <c r="FO14" s="87"/>
      <c r="FP14" s="87"/>
      <c r="FQ14" s="87"/>
      <c r="FR14" s="87"/>
      <c r="FS14" s="87"/>
      <c r="FT14" s="87"/>
      <c r="FU14" s="87"/>
      <c r="FV14" s="87"/>
      <c r="FW14" s="87"/>
      <c r="FX14" s="87"/>
      <c r="FY14" s="87"/>
      <c r="FZ14" s="87"/>
      <c r="GA14" s="87"/>
      <c r="GB14" s="87"/>
      <c r="GC14" s="87"/>
      <c r="GD14" s="87"/>
      <c r="GE14" s="87"/>
      <c r="GF14" s="87"/>
      <c r="GG14" s="87"/>
      <c r="GH14" s="87"/>
      <c r="GI14" s="87"/>
      <c r="GJ14" s="87"/>
      <c r="GK14" s="87"/>
      <c r="GL14" s="87"/>
      <c r="GM14" s="87"/>
      <c r="GN14" s="87"/>
      <c r="GO14" s="87"/>
      <c r="GP14" s="87"/>
      <c r="GQ14" s="87"/>
      <c r="GR14" s="87"/>
      <c r="GS14" s="87"/>
      <c r="GT14" s="87"/>
      <c r="GU14" s="87"/>
      <c r="GV14" s="87"/>
      <c r="GW14" s="87"/>
      <c r="GX14" s="87"/>
      <c r="GY14" s="87"/>
      <c r="GZ14" s="87"/>
      <c r="HA14" s="87"/>
      <c r="HB14" s="87"/>
      <c r="HC14" s="87"/>
      <c r="HD14" s="87"/>
      <c r="HE14" s="87"/>
      <c r="HF14" s="87"/>
      <c r="HG14" s="87"/>
      <c r="HH14" s="87"/>
      <c r="HI14" s="87"/>
      <c r="HJ14" s="87"/>
      <c r="HK14" s="87"/>
      <c r="HL14" s="87"/>
      <c r="HM14" s="87"/>
      <c r="HN14" s="87"/>
      <c r="HO14" s="87"/>
      <c r="HP14" s="87"/>
      <c r="HQ14" s="87"/>
      <c r="HR14" s="87"/>
      <c r="HS14" s="87"/>
      <c r="HT14" s="87"/>
      <c r="HU14" s="87"/>
      <c r="HV14" s="87"/>
      <c r="HW14" s="87"/>
      <c r="HX14" s="87"/>
      <c r="HY14" s="87"/>
      <c r="HZ14" s="87"/>
      <c r="IA14" s="87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</row>
    <row r="15" spans="1:250" ht="30" customHeight="1">
      <c r="A15" s="73"/>
      <c r="B15" s="72"/>
      <c r="C15" s="70" t="s">
        <v>26</v>
      </c>
      <c r="D15" s="25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</row>
    <row r="16" spans="1:250" ht="30" customHeight="1">
      <c r="A16" s="31"/>
      <c r="B16" s="72"/>
      <c r="C16" s="70" t="s">
        <v>27</v>
      </c>
      <c r="D16" s="25">
        <f>3!C20</f>
        <v>450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</row>
    <row r="17" spans="1:250" ht="30" customHeight="1">
      <c r="A17" s="31"/>
      <c r="B17" s="72"/>
      <c r="C17" s="70" t="s">
        <v>28</v>
      </c>
      <c r="D17" s="25">
        <f>3!C23</f>
        <v>1296550.701106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</row>
    <row r="18" spans="1:250" ht="30" customHeight="1">
      <c r="A18" s="31"/>
      <c r="B18" s="25"/>
      <c r="C18" s="70" t="s">
        <v>29</v>
      </c>
      <c r="D18" s="25">
        <f>'11'!C12</f>
        <v>86867.100321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</row>
    <row r="19" spans="1:250" ht="30" customHeight="1">
      <c r="A19" s="31"/>
      <c r="B19" s="25"/>
      <c r="C19" s="70" t="s">
        <v>30</v>
      </c>
      <c r="D19" s="25">
        <f>3!C29</f>
        <v>1000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</row>
    <row r="20" spans="1:250" ht="30" customHeight="1">
      <c r="A20" s="31"/>
      <c r="B20" s="25"/>
      <c r="C20" s="70" t="s">
        <v>31</v>
      </c>
      <c r="D20" s="74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</row>
    <row r="21" spans="1:250" ht="30" customHeight="1">
      <c r="A21" s="31"/>
      <c r="B21" s="25"/>
      <c r="C21" s="70" t="s">
        <v>32</v>
      </c>
      <c r="D21" s="74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</row>
    <row r="22" spans="1:250" ht="30" customHeight="1">
      <c r="A22" s="31"/>
      <c r="B22" s="25"/>
      <c r="C22" s="75" t="s">
        <v>33</v>
      </c>
      <c r="D22" s="2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</row>
    <row r="23" spans="1:250" ht="30" customHeight="1">
      <c r="A23" s="31"/>
      <c r="B23" s="25"/>
      <c r="C23" s="75" t="s">
        <v>34</v>
      </c>
      <c r="D23" s="76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</row>
    <row r="24" spans="1:250" ht="30.75" customHeight="1">
      <c r="A24" s="31"/>
      <c r="B24" s="25"/>
      <c r="C24" s="75" t="s">
        <v>35</v>
      </c>
      <c r="D24" s="76">
        <f>3!C34</f>
        <v>200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</row>
    <row r="25" spans="1:250" ht="30.75" customHeight="1">
      <c r="A25" s="31"/>
      <c r="B25" s="25"/>
      <c r="C25" s="75" t="s">
        <v>36</v>
      </c>
      <c r="D25" s="7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</row>
    <row r="26" spans="1:250" ht="30.75" customHeight="1">
      <c r="A26" s="31"/>
      <c r="B26" s="25"/>
      <c r="C26" s="75" t="s">
        <v>37</v>
      </c>
      <c r="D26" s="76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</row>
    <row r="27" spans="1:250" ht="30" customHeight="1">
      <c r="A27" s="31"/>
      <c r="B27" s="25"/>
      <c r="C27" s="75" t="s">
        <v>38</v>
      </c>
      <c r="D27" s="25"/>
      <c r="E27" s="77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</row>
    <row r="28" spans="1:250" ht="30" customHeight="1">
      <c r="A28" s="79"/>
      <c r="B28" s="25"/>
      <c r="C28" s="31" t="s">
        <v>132</v>
      </c>
      <c r="D28" s="25">
        <f>'11'!F19</f>
        <v>6226.435979</v>
      </c>
      <c r="E28" s="77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</row>
    <row r="29" spans="1:250" ht="30" customHeight="1">
      <c r="A29" s="79"/>
      <c r="B29" s="25"/>
      <c r="C29" s="25"/>
      <c r="D29" s="63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</row>
    <row r="30" spans="1:250" ht="30" customHeight="1">
      <c r="A30" s="55" t="s">
        <v>43</v>
      </c>
      <c r="B30" s="53">
        <f>B6</f>
        <v>1419348.1514060001</v>
      </c>
      <c r="C30" s="55" t="s">
        <v>44</v>
      </c>
      <c r="D30" s="53">
        <f>SUM(D6:D29)</f>
        <v>1419348.1514060001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</row>
    <row r="31" spans="1:250" ht="27" customHeight="1">
      <c r="A31" s="33"/>
      <c r="B31" s="80"/>
      <c r="C31" s="81"/>
      <c r="D31" s="82">
        <v>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</row>
    <row r="32" spans="1:250" ht="27.75" customHeight="1">
      <c r="A32" s="83"/>
      <c r="B32" s="84"/>
      <c r="C32" s="83"/>
      <c r="D32" s="84"/>
      <c r="E32" s="83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</row>
    <row r="33" spans="1:250" ht="27.75" customHeight="1">
      <c r="A33" s="85"/>
      <c r="B33" s="86"/>
      <c r="C33" s="86"/>
      <c r="D33" s="86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</row>
    <row r="34" spans="1:250" ht="27.75" customHeight="1">
      <c r="A34" s="86"/>
      <c r="B34" s="86"/>
      <c r="C34" s="86"/>
      <c r="D34" s="86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</row>
    <row r="35" spans="1:250" ht="27.75" customHeight="1">
      <c r="A35" s="86"/>
      <c r="B35" s="86"/>
      <c r="C35" s="86"/>
      <c r="D35" s="86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</row>
    <row r="36" spans="1:250" ht="27.75" customHeight="1">
      <c r="A36" s="86"/>
      <c r="B36" s="86"/>
      <c r="C36" s="86"/>
      <c r="D36" s="86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8"/>
  <sheetViews>
    <sheetView showGridLines="0" showZeros="0" zoomScale="115" zoomScaleNormal="115" zoomScaleSheetLayoutView="85" workbookViewId="0" topLeftCell="A34">
      <selection activeCell="G29" sqref="G29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3" width="19" style="16" customWidth="1"/>
    <col min="4" max="4" width="15.5" style="16" customWidth="1"/>
    <col min="5" max="5" width="18" style="16" customWidth="1"/>
    <col min="6" max="6" width="15.5" style="16" customWidth="1"/>
    <col min="7" max="7" width="19.83203125" style="16" customWidth="1"/>
    <col min="8" max="245" width="7.66015625" style="16" customWidth="1"/>
    <col min="246" max="16384" width="9.16015625" style="52" customWidth="1"/>
  </cols>
  <sheetData>
    <row r="1" spans="1:3" ht="27.75" customHeight="1">
      <c r="A1" s="17" t="s">
        <v>133</v>
      </c>
      <c r="B1" s="17"/>
      <c r="C1" s="17"/>
    </row>
    <row r="2" spans="1:7" s="13" customFormat="1" ht="34.5" customHeight="1">
      <c r="A2" s="18" t="s">
        <v>134</v>
      </c>
      <c r="B2" s="18"/>
      <c r="C2" s="18"/>
      <c r="D2" s="18"/>
      <c r="E2" s="18"/>
      <c r="F2" s="18"/>
      <c r="G2" s="18"/>
    </row>
    <row r="3" spans="1:7" s="14" customFormat="1" ht="30.75" customHeight="1">
      <c r="A3" s="5" t="s">
        <v>2</v>
      </c>
      <c r="G3" s="14" t="s">
        <v>3</v>
      </c>
    </row>
    <row r="4" spans="1:245" s="15" customFormat="1" ht="39.75" customHeight="1">
      <c r="A4" s="19" t="s">
        <v>67</v>
      </c>
      <c r="B4" s="19" t="s">
        <v>68</v>
      </c>
      <c r="C4" s="19" t="s">
        <v>50</v>
      </c>
      <c r="D4" s="20" t="s">
        <v>70</v>
      </c>
      <c r="E4" s="20"/>
      <c r="F4" s="20"/>
      <c r="G4" s="55" t="s">
        <v>71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</row>
    <row r="5" spans="1:245" s="15" customFormat="1" ht="39.75" customHeight="1">
      <c r="A5" s="19"/>
      <c r="B5" s="19"/>
      <c r="C5" s="19"/>
      <c r="D5" s="19" t="s">
        <v>135</v>
      </c>
      <c r="E5" s="19" t="s">
        <v>136</v>
      </c>
      <c r="F5" s="19" t="s">
        <v>137</v>
      </c>
      <c r="G5" s="55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</row>
    <row r="6" spans="1:7" ht="34.5" customHeight="1">
      <c r="A6" s="56">
        <v>201</v>
      </c>
      <c r="B6" s="57" t="s">
        <v>75</v>
      </c>
      <c r="C6" s="53">
        <f>C7</f>
        <v>2325.06</v>
      </c>
      <c r="D6" s="53">
        <f>D7</f>
        <v>0</v>
      </c>
      <c r="E6" s="53">
        <f>E7</f>
        <v>0</v>
      </c>
      <c r="F6" s="53">
        <f>F7</f>
        <v>0</v>
      </c>
      <c r="G6" s="53">
        <f>G7</f>
        <v>2325.06</v>
      </c>
    </row>
    <row r="7" spans="1:7" ht="34.5" customHeight="1">
      <c r="A7" s="56" t="s">
        <v>76</v>
      </c>
      <c r="B7" s="58" t="s">
        <v>77</v>
      </c>
      <c r="C7" s="53">
        <f>D7+G7</f>
        <v>2325.06</v>
      </c>
      <c r="D7" s="53">
        <f>D8</f>
        <v>0</v>
      </c>
      <c r="E7" s="53">
        <f>E8</f>
        <v>0</v>
      </c>
      <c r="F7" s="53">
        <f>F8</f>
        <v>0</v>
      </c>
      <c r="G7" s="53">
        <f>G8</f>
        <v>2325.06</v>
      </c>
    </row>
    <row r="8" spans="1:7" ht="34.5" customHeight="1">
      <c r="A8" s="56" t="s">
        <v>78</v>
      </c>
      <c r="B8" s="58" t="s">
        <v>79</v>
      </c>
      <c r="C8" s="53">
        <f aca="true" t="shared" si="0" ref="C8:C39">D8+G8</f>
        <v>2325.06</v>
      </c>
      <c r="D8" s="53">
        <f>E8+F8</f>
        <v>0</v>
      </c>
      <c r="E8" s="53">
        <f>6!D6</f>
        <v>0</v>
      </c>
      <c r="F8" s="53">
        <f>6!C15+6!C32</f>
        <v>0</v>
      </c>
      <c r="G8" s="53">
        <v>2325.06</v>
      </c>
    </row>
    <row r="9" spans="1:7" ht="34.5" customHeight="1">
      <c r="A9" s="56" t="s">
        <v>80</v>
      </c>
      <c r="B9" s="57" t="s">
        <v>81</v>
      </c>
      <c r="C9" s="53">
        <f t="shared" si="0"/>
        <v>728.854</v>
      </c>
      <c r="D9" s="53"/>
      <c r="E9" s="59"/>
      <c r="F9" s="53"/>
      <c r="G9" s="53">
        <f>G10+G12</f>
        <v>728.854</v>
      </c>
    </row>
    <row r="10" spans="1:7" ht="34.5" customHeight="1">
      <c r="A10" s="56" t="s">
        <v>82</v>
      </c>
      <c r="B10" s="58" t="s">
        <v>83</v>
      </c>
      <c r="C10" s="53">
        <f t="shared" si="0"/>
        <v>77.124</v>
      </c>
      <c r="D10" s="53"/>
      <c r="E10" s="59"/>
      <c r="F10" s="53"/>
      <c r="G10" s="53">
        <f>G11</f>
        <v>77.124</v>
      </c>
    </row>
    <row r="11" spans="1:7" ht="34.5" customHeight="1">
      <c r="A11" s="56" t="s">
        <v>78</v>
      </c>
      <c r="B11" s="60" t="s">
        <v>84</v>
      </c>
      <c r="C11" s="53">
        <f t="shared" si="0"/>
        <v>77.124</v>
      </c>
      <c r="D11" s="53"/>
      <c r="E11" s="59"/>
      <c r="F11" s="53"/>
      <c r="G11" s="53">
        <v>77.124</v>
      </c>
    </row>
    <row r="12" spans="1:7" ht="34.5" customHeight="1">
      <c r="A12" s="56" t="s">
        <v>85</v>
      </c>
      <c r="B12" s="58" t="s">
        <v>86</v>
      </c>
      <c r="C12" s="53">
        <f t="shared" si="0"/>
        <v>651.73</v>
      </c>
      <c r="D12" s="53"/>
      <c r="E12" s="59"/>
      <c r="F12" s="53"/>
      <c r="G12" s="53">
        <f>G13</f>
        <v>651.73</v>
      </c>
    </row>
    <row r="13" spans="1:7" ht="34.5" customHeight="1">
      <c r="A13" s="56" t="s">
        <v>82</v>
      </c>
      <c r="B13" s="60" t="s">
        <v>87</v>
      </c>
      <c r="C13" s="53">
        <f t="shared" si="0"/>
        <v>651.73</v>
      </c>
      <c r="D13" s="53"/>
      <c r="E13" s="59"/>
      <c r="F13" s="53"/>
      <c r="G13" s="53">
        <v>651.73</v>
      </c>
    </row>
    <row r="14" spans="1:7" ht="34.5" customHeight="1">
      <c r="A14" s="56" t="s">
        <v>88</v>
      </c>
      <c r="B14" s="57" t="s">
        <v>89</v>
      </c>
      <c r="C14" s="53">
        <f t="shared" si="0"/>
        <v>15000</v>
      </c>
      <c r="D14" s="53"/>
      <c r="E14" s="61"/>
      <c r="F14" s="25"/>
      <c r="G14" s="53">
        <f>G15</f>
        <v>15000</v>
      </c>
    </row>
    <row r="15" spans="1:7" ht="34.5" customHeight="1">
      <c r="A15" s="56" t="s">
        <v>90</v>
      </c>
      <c r="B15" s="58" t="s">
        <v>91</v>
      </c>
      <c r="C15" s="53">
        <f t="shared" si="0"/>
        <v>15000</v>
      </c>
      <c r="D15" s="53"/>
      <c r="E15" s="61"/>
      <c r="F15" s="25"/>
      <c r="G15" s="53">
        <f>G16</f>
        <v>15000</v>
      </c>
    </row>
    <row r="16" spans="1:7" ht="34.5" customHeight="1">
      <c r="A16" s="56" t="s">
        <v>78</v>
      </c>
      <c r="B16" s="60" t="s">
        <v>92</v>
      </c>
      <c r="C16" s="53">
        <f t="shared" si="0"/>
        <v>15000</v>
      </c>
      <c r="D16" s="53"/>
      <c r="E16" s="61"/>
      <c r="F16" s="25"/>
      <c r="G16" s="53">
        <v>15000</v>
      </c>
    </row>
    <row r="17" spans="1:7" ht="34.5" customHeight="1">
      <c r="A17" s="56" t="s">
        <v>93</v>
      </c>
      <c r="B17" s="57" t="s">
        <v>94</v>
      </c>
      <c r="C17" s="53">
        <f t="shared" si="0"/>
        <v>10000</v>
      </c>
      <c r="D17" s="53"/>
      <c r="E17" s="61"/>
      <c r="F17" s="25"/>
      <c r="G17" s="53">
        <f>G18</f>
        <v>10000</v>
      </c>
    </row>
    <row r="18" spans="1:7" ht="34.5" customHeight="1">
      <c r="A18" s="56" t="s">
        <v>95</v>
      </c>
      <c r="B18" s="58" t="s">
        <v>96</v>
      </c>
      <c r="C18" s="53">
        <f t="shared" si="0"/>
        <v>10000</v>
      </c>
      <c r="D18" s="53"/>
      <c r="E18" s="61"/>
      <c r="F18" s="25"/>
      <c r="G18" s="53">
        <f>G19</f>
        <v>10000</v>
      </c>
    </row>
    <row r="19" spans="1:7" ht="34.5" customHeight="1">
      <c r="A19" s="56" t="s">
        <v>78</v>
      </c>
      <c r="B19" s="60" t="s">
        <v>97</v>
      </c>
      <c r="C19" s="53">
        <f t="shared" si="0"/>
        <v>10000</v>
      </c>
      <c r="D19" s="53"/>
      <c r="E19" s="61"/>
      <c r="F19" s="25"/>
      <c r="G19" s="53">
        <v>10000</v>
      </c>
    </row>
    <row r="20" spans="1:7" ht="34.5" customHeight="1">
      <c r="A20" s="56" t="s">
        <v>98</v>
      </c>
      <c r="B20" s="57" t="s">
        <v>99</v>
      </c>
      <c r="C20" s="53">
        <f t="shared" si="0"/>
        <v>450</v>
      </c>
      <c r="D20" s="53"/>
      <c r="E20" s="61"/>
      <c r="F20" s="25"/>
      <c r="G20" s="53">
        <f>G21</f>
        <v>450</v>
      </c>
    </row>
    <row r="21" spans="1:7" ht="34.5" customHeight="1">
      <c r="A21" s="56" t="s">
        <v>82</v>
      </c>
      <c r="B21" s="58" t="s">
        <v>100</v>
      </c>
      <c r="C21" s="53">
        <f t="shared" si="0"/>
        <v>450</v>
      </c>
      <c r="D21" s="53"/>
      <c r="E21" s="61"/>
      <c r="F21" s="25"/>
      <c r="G21" s="53">
        <f>G22</f>
        <v>450</v>
      </c>
    </row>
    <row r="22" spans="1:7" ht="34.5" customHeight="1">
      <c r="A22" s="56" t="s">
        <v>101</v>
      </c>
      <c r="B22" s="60" t="s">
        <v>102</v>
      </c>
      <c r="C22" s="53">
        <f t="shared" si="0"/>
        <v>450</v>
      </c>
      <c r="D22" s="53"/>
      <c r="E22" s="61"/>
      <c r="F22" s="25"/>
      <c r="G22" s="53">
        <v>450</v>
      </c>
    </row>
    <row r="23" spans="1:7" ht="34.5" customHeight="1">
      <c r="A23" s="56" t="s">
        <v>103</v>
      </c>
      <c r="B23" s="57" t="s">
        <v>104</v>
      </c>
      <c r="C23" s="53">
        <f t="shared" si="0"/>
        <v>1296550.701106</v>
      </c>
      <c r="D23" s="53"/>
      <c r="E23" s="61"/>
      <c r="F23" s="25"/>
      <c r="G23" s="53">
        <f>G24</f>
        <v>1296550.701106</v>
      </c>
    </row>
    <row r="24" spans="1:7" ht="34.5" customHeight="1">
      <c r="A24" s="56" t="s">
        <v>105</v>
      </c>
      <c r="B24" s="58" t="s">
        <v>106</v>
      </c>
      <c r="C24" s="53">
        <f t="shared" si="0"/>
        <v>1296550.701106</v>
      </c>
      <c r="D24" s="53"/>
      <c r="E24" s="61"/>
      <c r="F24" s="25"/>
      <c r="G24" s="53">
        <f>G25</f>
        <v>1296550.701106</v>
      </c>
    </row>
    <row r="25" spans="1:7" ht="34.5" customHeight="1">
      <c r="A25" s="56" t="s">
        <v>78</v>
      </c>
      <c r="B25" s="60" t="s">
        <v>107</v>
      </c>
      <c r="C25" s="53">
        <f t="shared" si="0"/>
        <v>1296550.701106</v>
      </c>
      <c r="D25" s="53"/>
      <c r="E25" s="61"/>
      <c r="F25" s="25"/>
      <c r="G25" s="53">
        <v>1296550.701106</v>
      </c>
    </row>
    <row r="26" spans="1:7" ht="34.5" customHeight="1">
      <c r="A26" s="56" t="s">
        <v>108</v>
      </c>
      <c r="B26" s="57" t="s">
        <v>109</v>
      </c>
      <c r="C26" s="53">
        <f t="shared" si="0"/>
        <v>93093.5363</v>
      </c>
      <c r="D26" s="53"/>
      <c r="E26" s="61"/>
      <c r="F26" s="25"/>
      <c r="G26" s="53">
        <f>G27</f>
        <v>93093.5363</v>
      </c>
    </row>
    <row r="27" spans="1:7" ht="34.5" customHeight="1">
      <c r="A27" s="56" t="s">
        <v>78</v>
      </c>
      <c r="B27" s="58" t="s">
        <v>110</v>
      </c>
      <c r="C27" s="53">
        <f t="shared" si="0"/>
        <v>93093.5363</v>
      </c>
      <c r="D27" s="53"/>
      <c r="E27" s="61"/>
      <c r="F27" s="25"/>
      <c r="G27" s="53">
        <f>G28</f>
        <v>93093.5363</v>
      </c>
    </row>
    <row r="28" spans="1:7" ht="34.5" customHeight="1">
      <c r="A28" s="56" t="s">
        <v>78</v>
      </c>
      <c r="B28" s="60" t="s">
        <v>111</v>
      </c>
      <c r="C28" s="53">
        <f t="shared" si="0"/>
        <v>93093.5363</v>
      </c>
      <c r="D28" s="53"/>
      <c r="E28" s="61"/>
      <c r="F28" s="25"/>
      <c r="G28" s="53">
        <f>93143.5363-50</f>
        <v>93093.5363</v>
      </c>
    </row>
    <row r="29" spans="1:7" ht="34.5" customHeight="1">
      <c r="A29" s="56" t="s">
        <v>112</v>
      </c>
      <c r="B29" s="57" t="s">
        <v>113</v>
      </c>
      <c r="C29" s="53">
        <f t="shared" si="0"/>
        <v>1000</v>
      </c>
      <c r="D29" s="53"/>
      <c r="E29" s="61"/>
      <c r="F29" s="25"/>
      <c r="G29" s="53">
        <f>G30+G32</f>
        <v>1000</v>
      </c>
    </row>
    <row r="30" spans="1:7" ht="34.5" customHeight="1">
      <c r="A30" s="56" t="s">
        <v>82</v>
      </c>
      <c r="B30" s="58" t="s">
        <v>114</v>
      </c>
      <c r="C30" s="53">
        <f t="shared" si="0"/>
        <v>500</v>
      </c>
      <c r="D30" s="53"/>
      <c r="E30" s="61"/>
      <c r="F30" s="25"/>
      <c r="G30" s="53">
        <f>G31</f>
        <v>500</v>
      </c>
    </row>
    <row r="31" spans="1:7" ht="34.5" customHeight="1">
      <c r="A31" s="56" t="s">
        <v>115</v>
      </c>
      <c r="B31" s="60" t="s">
        <v>116</v>
      </c>
      <c r="C31" s="53">
        <f t="shared" si="0"/>
        <v>500</v>
      </c>
      <c r="D31" s="53"/>
      <c r="E31" s="61"/>
      <c r="F31" s="25"/>
      <c r="G31" s="53">
        <v>500</v>
      </c>
    </row>
    <row r="32" spans="1:7" ht="34.5" customHeight="1">
      <c r="A32" s="56" t="s">
        <v>115</v>
      </c>
      <c r="B32" s="58" t="s">
        <v>117</v>
      </c>
      <c r="C32" s="53">
        <f t="shared" si="0"/>
        <v>500</v>
      </c>
      <c r="D32" s="53"/>
      <c r="E32" s="61"/>
      <c r="F32" s="25"/>
      <c r="G32" s="53">
        <f>G33</f>
        <v>500</v>
      </c>
    </row>
    <row r="33" spans="1:7" ht="34.5" customHeight="1">
      <c r="A33" s="56" t="s">
        <v>78</v>
      </c>
      <c r="B33" s="60" t="s">
        <v>118</v>
      </c>
      <c r="C33" s="53">
        <f t="shared" si="0"/>
        <v>500</v>
      </c>
      <c r="D33" s="53"/>
      <c r="E33" s="61"/>
      <c r="F33" s="25"/>
      <c r="G33" s="53">
        <v>500</v>
      </c>
    </row>
    <row r="34" spans="1:7" ht="34.5" customHeight="1">
      <c r="A34" s="56" t="s">
        <v>119</v>
      </c>
      <c r="B34" s="57" t="s">
        <v>120</v>
      </c>
      <c r="C34" s="53">
        <f t="shared" si="0"/>
        <v>200</v>
      </c>
      <c r="D34" s="53"/>
      <c r="E34" s="61"/>
      <c r="F34" s="25"/>
      <c r="G34" s="53">
        <f>G35</f>
        <v>200</v>
      </c>
    </row>
    <row r="35" spans="1:7" ht="34.5" customHeight="1">
      <c r="A35" s="56" t="s">
        <v>82</v>
      </c>
      <c r="B35" s="58" t="s">
        <v>121</v>
      </c>
      <c r="C35" s="53">
        <f t="shared" si="0"/>
        <v>200</v>
      </c>
      <c r="D35" s="53"/>
      <c r="E35" s="61"/>
      <c r="F35" s="25"/>
      <c r="G35" s="53">
        <f>G36</f>
        <v>200</v>
      </c>
    </row>
    <row r="36" spans="1:7" ht="34.5" customHeight="1">
      <c r="A36" s="56" t="s">
        <v>76</v>
      </c>
      <c r="B36" s="60" t="s">
        <v>122</v>
      </c>
      <c r="C36" s="53">
        <f t="shared" si="0"/>
        <v>200</v>
      </c>
      <c r="D36" s="25"/>
      <c r="E36" s="25"/>
      <c r="F36" s="25"/>
      <c r="G36" s="53">
        <v>200</v>
      </c>
    </row>
    <row r="37" spans="1:11" ht="34.5" customHeight="1">
      <c r="A37" s="30" t="s">
        <v>138</v>
      </c>
      <c r="B37" s="30" t="s">
        <v>69</v>
      </c>
      <c r="C37" s="62">
        <f>G37</f>
        <v>1419348.1514060001</v>
      </c>
      <c r="D37" s="63">
        <f>D6</f>
        <v>0</v>
      </c>
      <c r="E37" s="63">
        <f>E6</f>
        <v>0</v>
      </c>
      <c r="F37" s="63">
        <f>F6</f>
        <v>0</v>
      </c>
      <c r="G37" s="62">
        <f>G6+G9+G14+G17+G20+G23+G26+G29+G34</f>
        <v>1419348.1514060001</v>
      </c>
      <c r="K37" s="16">
        <v>108</v>
      </c>
    </row>
    <row r="38" spans="1:7" ht="27.75" customHeight="1">
      <c r="A38" s="64" t="s">
        <v>124</v>
      </c>
      <c r="B38" s="64"/>
      <c r="C38" s="64"/>
      <c r="D38" s="65"/>
      <c r="E38" s="65"/>
      <c r="F38" s="65"/>
      <c r="G38" s="65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A3" sqref="A3"/>
    </sheetView>
  </sheetViews>
  <sheetFormatPr defaultColWidth="9.16015625" defaultRowHeight="12.75" customHeight="1"/>
  <cols>
    <col min="1" max="1" width="28.16015625" style="52" customWidth="1"/>
    <col min="2" max="2" width="31.5" style="52" customWidth="1"/>
    <col min="3" max="5" width="24.66015625" style="52" customWidth="1"/>
    <col min="6" max="243" width="7.66015625" style="52" customWidth="1"/>
    <col min="244" max="16384" width="9.16015625" style="52" customWidth="1"/>
  </cols>
  <sheetData>
    <row r="1" spans="1:2" ht="33.75" customHeight="1">
      <c r="A1" s="17" t="s">
        <v>139</v>
      </c>
      <c r="B1" s="17"/>
    </row>
    <row r="2" spans="1:243" ht="39.75" customHeight="1">
      <c r="A2" s="18" t="s">
        <v>140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5" t="s">
        <v>2</v>
      </c>
      <c r="B3" s="14"/>
      <c r="C3" s="14"/>
      <c r="D3" s="14"/>
      <c r="E3" s="14" t="s">
        <v>3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141</v>
      </c>
      <c r="B4" s="19"/>
      <c r="C4" s="20" t="s">
        <v>142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9.75" customHeight="1">
      <c r="A5" s="19" t="s">
        <v>67</v>
      </c>
      <c r="B5" s="19" t="s">
        <v>68</v>
      </c>
      <c r="C5" s="19" t="s">
        <v>135</v>
      </c>
      <c r="D5" s="19" t="s">
        <v>136</v>
      </c>
      <c r="E5" s="19" t="s">
        <v>137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34.5" customHeight="1">
      <c r="A6" s="31"/>
      <c r="B6" s="50"/>
      <c r="C6" s="53"/>
      <c r="D6" s="53"/>
      <c r="E6" s="53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34.5" customHeight="1">
      <c r="A7" s="31"/>
      <c r="B7" s="50"/>
      <c r="C7" s="53"/>
      <c r="D7" s="53"/>
      <c r="E7" s="53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34.5" customHeight="1">
      <c r="A8" s="31"/>
      <c r="B8" s="50"/>
      <c r="C8" s="53"/>
      <c r="D8" s="53"/>
      <c r="E8" s="53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34.5" customHeight="1">
      <c r="A9" s="31"/>
      <c r="B9" s="50"/>
      <c r="C9" s="53"/>
      <c r="D9" s="53"/>
      <c r="E9" s="53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34.5" customHeight="1">
      <c r="A10" s="31"/>
      <c r="B10" s="50"/>
      <c r="C10" s="53"/>
      <c r="D10" s="53"/>
      <c r="E10" s="53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34.5" customHeight="1">
      <c r="A11" s="31"/>
      <c r="B11" s="50"/>
      <c r="C11" s="53"/>
      <c r="D11" s="53"/>
      <c r="E11" s="53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34.5" customHeight="1">
      <c r="A12" s="31"/>
      <c r="B12" s="50"/>
      <c r="C12" s="53"/>
      <c r="D12" s="53"/>
      <c r="E12" s="53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34.5" customHeight="1">
      <c r="A13" s="31"/>
      <c r="B13" s="50"/>
      <c r="C13" s="53"/>
      <c r="D13" s="53"/>
      <c r="E13" s="53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34.5" customHeight="1">
      <c r="A14" s="31"/>
      <c r="B14" s="50"/>
      <c r="C14" s="53"/>
      <c r="D14" s="53"/>
      <c r="E14" s="53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34.5" customHeight="1">
      <c r="A15" s="31"/>
      <c r="B15" s="50"/>
      <c r="C15" s="53"/>
      <c r="D15" s="53"/>
      <c r="E15" s="53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34.5" customHeight="1">
      <c r="A16" s="31"/>
      <c r="B16" s="50"/>
      <c r="C16" s="53"/>
      <c r="D16" s="53"/>
      <c r="E16" s="53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34.5" customHeight="1">
      <c r="A17" s="31"/>
      <c r="B17" s="50"/>
      <c r="C17" s="53"/>
      <c r="D17" s="53"/>
      <c r="E17" s="53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243" ht="34.5" customHeight="1">
      <c r="A18" s="31"/>
      <c r="B18" s="50"/>
      <c r="C18" s="53"/>
      <c r="D18" s="53"/>
      <c r="E18" s="53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</row>
    <row r="19" spans="1:243" ht="34.5" customHeight="1">
      <c r="A19" s="31"/>
      <c r="B19" s="50"/>
      <c r="C19" s="53"/>
      <c r="D19" s="53"/>
      <c r="E19" s="53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</row>
    <row r="20" spans="1:243" ht="34.5" customHeight="1">
      <c r="A20" s="31"/>
      <c r="B20" s="50"/>
      <c r="C20" s="53"/>
      <c r="D20" s="53"/>
      <c r="E20" s="53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</row>
    <row r="21" spans="1:243" ht="34.5" customHeight="1">
      <c r="A21" s="31"/>
      <c r="B21" s="50"/>
      <c r="C21" s="53"/>
      <c r="D21" s="53"/>
      <c r="E21" s="53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</row>
    <row r="22" spans="1:243" ht="34.5" customHeight="1">
      <c r="A22" s="31"/>
      <c r="B22" s="50"/>
      <c r="C22" s="53"/>
      <c r="D22" s="53"/>
      <c r="E22" s="53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</row>
    <row r="23" spans="1:243" ht="34.5" customHeight="1">
      <c r="A23" s="31"/>
      <c r="B23" s="50"/>
      <c r="C23" s="53"/>
      <c r="D23" s="53"/>
      <c r="E23" s="53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</row>
    <row r="24" spans="1:243" ht="34.5" customHeight="1">
      <c r="A24" s="31"/>
      <c r="B24" s="50"/>
      <c r="C24" s="53"/>
      <c r="D24" s="53"/>
      <c r="E24" s="53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</row>
    <row r="25" spans="1:243" ht="34.5" customHeight="1">
      <c r="A25" s="31"/>
      <c r="B25" s="50"/>
      <c r="C25" s="53"/>
      <c r="D25" s="53"/>
      <c r="E25" s="5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</row>
    <row r="26" spans="1:243" ht="34.5" customHeight="1">
      <c r="A26" s="31"/>
      <c r="B26" s="50"/>
      <c r="C26" s="53"/>
      <c r="D26" s="53"/>
      <c r="E26" s="5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</row>
    <row r="27" spans="1:243" ht="34.5" customHeight="1">
      <c r="A27" s="31"/>
      <c r="B27" s="54"/>
      <c r="C27" s="53"/>
      <c r="D27" s="53"/>
      <c r="E27" s="5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</row>
    <row r="28" spans="1:243" ht="34.5" customHeight="1">
      <c r="A28" s="31"/>
      <c r="B28" s="50"/>
      <c r="C28" s="53"/>
      <c r="D28" s="53"/>
      <c r="E28" s="5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</row>
    <row r="29" spans="1:243" ht="34.5" customHeight="1">
      <c r="A29" s="31"/>
      <c r="B29" s="50"/>
      <c r="C29" s="53"/>
      <c r="D29" s="53"/>
      <c r="E29" s="5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</row>
    <row r="30" spans="1:243" ht="34.5" customHeight="1">
      <c r="A30" s="31"/>
      <c r="B30" s="50"/>
      <c r="C30" s="53"/>
      <c r="D30" s="53"/>
      <c r="E30" s="5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</row>
    <row r="31" spans="1:243" ht="34.5" customHeight="1">
      <c r="A31" s="31"/>
      <c r="B31" s="50"/>
      <c r="C31" s="53"/>
      <c r="D31" s="53"/>
      <c r="E31" s="53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</row>
    <row r="32" spans="1:243" ht="34.5" customHeight="1">
      <c r="A32" s="31"/>
      <c r="B32" s="50"/>
      <c r="C32" s="53"/>
      <c r="D32" s="53"/>
      <c r="E32" s="53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</row>
    <row r="33" spans="1:243" ht="34.5" customHeight="1">
      <c r="A33" s="31"/>
      <c r="B33" s="50"/>
      <c r="C33" s="53"/>
      <c r="D33" s="53"/>
      <c r="E33" s="53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</row>
    <row r="34" spans="1:243" ht="34.5" customHeight="1">
      <c r="A34" s="31"/>
      <c r="B34" s="30"/>
      <c r="C34" s="25"/>
      <c r="D34" s="25"/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</row>
    <row r="35" spans="1:243" ht="34.5" customHeight="1">
      <c r="A35" s="31"/>
      <c r="B35" s="30"/>
      <c r="C35" s="25"/>
      <c r="D35" s="25"/>
      <c r="E35" s="2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</row>
    <row r="36" spans="1:243" ht="34.5" customHeight="1">
      <c r="A36" s="31"/>
      <c r="B36" s="30"/>
      <c r="C36" s="25"/>
      <c r="D36" s="25"/>
      <c r="E36" s="2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</row>
    <row r="37" spans="1:243" ht="34.5" customHeight="1">
      <c r="A37" s="31"/>
      <c r="B37" s="30"/>
      <c r="C37" s="25"/>
      <c r="D37" s="25"/>
      <c r="E37" s="2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</row>
    <row r="38" spans="1:243" ht="34.5" customHeight="1">
      <c r="A38" s="31">
        <v>30220</v>
      </c>
      <c r="B38" s="50"/>
      <c r="C38" s="25"/>
      <c r="D38" s="25"/>
      <c r="E38" s="2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</row>
    <row r="39" spans="1:243" ht="34.5" customHeight="1">
      <c r="A39" s="31"/>
      <c r="B39" s="30" t="s">
        <v>69</v>
      </c>
      <c r="C39" s="25">
        <f>D39+E39</f>
        <v>0</v>
      </c>
      <c r="D39" s="25">
        <f>D6</f>
        <v>0</v>
      </c>
      <c r="E39" s="25">
        <f>E6+E15+E32</f>
        <v>0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</row>
    <row r="40" spans="1:2" ht="29.25" customHeight="1">
      <c r="A40" s="33" t="s">
        <v>143</v>
      </c>
      <c r="B40" s="33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2">
      <selection activeCell="A3" sqref="A3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144</v>
      </c>
      <c r="B1" s="17"/>
    </row>
    <row r="2" spans="1:5" s="13" customFormat="1" ht="34.5" customHeight="1">
      <c r="A2" s="18" t="s">
        <v>145</v>
      </c>
      <c r="B2" s="18"/>
      <c r="C2" s="18"/>
      <c r="D2" s="18"/>
      <c r="E2" s="18"/>
    </row>
    <row r="3" spans="1:5" s="14" customFormat="1" ht="30.75" customHeight="1">
      <c r="A3" s="5" t="s">
        <v>2</v>
      </c>
      <c r="E3" s="14" t="s">
        <v>3</v>
      </c>
    </row>
    <row r="4" spans="1:243" s="15" customFormat="1" ht="39.75" customHeight="1">
      <c r="A4" s="19" t="s">
        <v>67</v>
      </c>
      <c r="B4" s="19" t="s">
        <v>68</v>
      </c>
      <c r="C4" s="20" t="s">
        <v>146</v>
      </c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22"/>
      <c r="B5" s="22"/>
      <c r="C5" s="19" t="s">
        <v>135</v>
      </c>
      <c r="D5" s="19" t="s">
        <v>70</v>
      </c>
      <c r="E5" s="19" t="s">
        <v>71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45.75" customHeight="1">
      <c r="A6" s="50"/>
      <c r="B6" s="50"/>
      <c r="C6" s="29"/>
      <c r="D6" s="25"/>
      <c r="E6" s="25"/>
    </row>
    <row r="7" spans="1:5" ht="64.5" customHeight="1">
      <c r="A7" s="32"/>
      <c r="B7" s="32"/>
      <c r="C7" s="29"/>
      <c r="D7" s="25"/>
      <c r="E7" s="25"/>
    </row>
    <row r="8" spans="1:5" ht="34.5" customHeight="1">
      <c r="A8" s="28"/>
      <c r="B8" s="28"/>
      <c r="C8" s="29"/>
      <c r="D8" s="25"/>
      <c r="E8" s="25"/>
    </row>
    <row r="9" spans="1:5" ht="34.5" customHeight="1">
      <c r="A9" s="30"/>
      <c r="B9" s="30"/>
      <c r="C9" s="29"/>
      <c r="D9" s="25"/>
      <c r="E9" s="25"/>
    </row>
    <row r="10" spans="1:5" ht="34.5" customHeight="1">
      <c r="A10" s="31"/>
      <c r="B10" s="31"/>
      <c r="C10" s="29"/>
      <c r="D10" s="25"/>
      <c r="E10" s="25"/>
    </row>
    <row r="11" spans="1:5" ht="34.5" customHeight="1">
      <c r="A11" s="32"/>
      <c r="B11" s="32"/>
      <c r="C11" s="29"/>
      <c r="D11" s="25"/>
      <c r="E11" s="25"/>
    </row>
    <row r="12" spans="1:5" ht="34.5" customHeight="1">
      <c r="A12" s="28"/>
      <c r="B12" s="28"/>
      <c r="C12" s="29"/>
      <c r="D12" s="25"/>
      <c r="E12" s="25"/>
    </row>
    <row r="13" spans="1:5" ht="34.5" customHeight="1">
      <c r="A13" s="30"/>
      <c r="B13" s="30"/>
      <c r="C13" s="29"/>
      <c r="D13" s="25"/>
      <c r="E13" s="25"/>
    </row>
    <row r="14" spans="1:5" ht="34.5" customHeight="1">
      <c r="A14" s="30"/>
      <c r="B14" s="30"/>
      <c r="C14" s="29"/>
      <c r="D14" s="25"/>
      <c r="E14" s="25"/>
    </row>
    <row r="15" spans="1:5" ht="34.5" customHeight="1">
      <c r="A15" s="30"/>
      <c r="B15" s="30" t="s">
        <v>147</v>
      </c>
      <c r="C15" s="51">
        <v>0</v>
      </c>
      <c r="D15" s="25"/>
      <c r="E15" s="25"/>
    </row>
    <row r="16" spans="1:2" ht="27.75" customHeight="1">
      <c r="A16" s="33" t="s">
        <v>124</v>
      </c>
      <c r="B16" s="33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2">
      <selection activeCell="A4" sqref="A4"/>
    </sheetView>
  </sheetViews>
  <sheetFormatPr defaultColWidth="12" defaultRowHeight="11.25"/>
  <cols>
    <col min="1" max="1" width="21.66015625" style="41" customWidth="1"/>
    <col min="2" max="6" width="18" style="41" customWidth="1"/>
    <col min="7" max="16384" width="12" style="41" customWidth="1"/>
  </cols>
  <sheetData>
    <row r="1" spans="1:6" ht="44.25" customHeight="1">
      <c r="A1" s="17" t="s">
        <v>148</v>
      </c>
      <c r="B1" s="42"/>
      <c r="C1" s="42"/>
      <c r="D1" s="42"/>
      <c r="E1" s="42"/>
      <c r="F1" s="42"/>
    </row>
    <row r="2" spans="1:6" ht="42" customHeight="1">
      <c r="A2" s="4" t="s">
        <v>149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 t="s">
        <v>2</v>
      </c>
      <c r="B4" s="43"/>
      <c r="C4" s="43"/>
      <c r="D4" s="43"/>
      <c r="E4" s="43"/>
      <c r="F4" s="44" t="s">
        <v>3</v>
      </c>
    </row>
    <row r="5" spans="1:9" ht="64.5" customHeight="1">
      <c r="A5" s="45" t="s">
        <v>150</v>
      </c>
      <c r="B5" s="45" t="s">
        <v>151</v>
      </c>
      <c r="C5" s="46" t="s">
        <v>152</v>
      </c>
      <c r="D5" s="46"/>
      <c r="E5" s="46"/>
      <c r="F5" s="46" t="s">
        <v>153</v>
      </c>
      <c r="H5" s="47"/>
      <c r="I5" s="47"/>
    </row>
    <row r="6" spans="1:9" ht="64.5" customHeight="1">
      <c r="A6" s="45"/>
      <c r="B6" s="45"/>
      <c r="C6" s="46" t="s">
        <v>154</v>
      </c>
      <c r="D6" s="45" t="s">
        <v>155</v>
      </c>
      <c r="E6" s="45" t="s">
        <v>156</v>
      </c>
      <c r="F6" s="46"/>
      <c r="H6" s="48"/>
      <c r="I6" s="47"/>
    </row>
    <row r="7" spans="1:9" ht="64.5" customHeight="1">
      <c r="A7" s="46">
        <f>B7+F7</f>
        <v>0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H7" s="47"/>
      <c r="I7" s="47"/>
    </row>
    <row r="8" spans="1:6" ht="51" customHeight="1">
      <c r="A8" s="49"/>
      <c r="B8" s="43"/>
      <c r="C8" s="43"/>
      <c r="D8" s="43"/>
      <c r="E8" s="43"/>
      <c r="F8" s="4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Polaris 北</cp:lastModifiedBy>
  <cp:lastPrinted>2022-01-21T11:15:23Z</cp:lastPrinted>
  <dcterms:created xsi:type="dcterms:W3CDTF">2016-02-18T02:32:40Z</dcterms:created>
  <dcterms:modified xsi:type="dcterms:W3CDTF">2024-01-17T07:23:32Z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54603900E9FE4992875D1CCC4D0ECEC1_13</vt:lpwstr>
  </property>
</Properties>
</file>